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360" yWindow="90" windowWidth="10755" windowHeight="7605"/>
  </bookViews>
  <sheets>
    <sheet name="D-1" sheetId="1" r:id="rId1"/>
    <sheet name="D-2" sheetId="2" r:id="rId2"/>
    <sheet name="D-3" sheetId="3" r:id="rId3"/>
    <sheet name="D-4" sheetId="4" r:id="rId4"/>
    <sheet name="D-5" sheetId="5" r:id="rId5"/>
    <sheet name="D-6" sheetId="6" r:id="rId6"/>
    <sheet name="D-7" sheetId="7" r:id="rId7"/>
    <sheet name="D-8" sheetId="8" r:id="rId8"/>
    <sheet name="D-9" sheetId="9" r:id="rId9"/>
    <sheet name="D-10" sheetId="10" r:id="rId10"/>
  </sheets>
  <externalReferences>
    <externalReference r:id="rId11"/>
    <externalReference r:id="rId12"/>
  </externalReferences>
  <calcPr calcId="145621"/>
</workbook>
</file>

<file path=xl/calcChain.xml><?xml version="1.0" encoding="utf-8"?>
<calcChain xmlns="http://schemas.openxmlformats.org/spreadsheetml/2006/main">
  <c r="P72" i="10" l="1"/>
  <c r="J72" i="10"/>
  <c r="H72" i="10"/>
  <c r="H70" i="10" s="1"/>
  <c r="F72" i="10"/>
  <c r="P70" i="10"/>
  <c r="O70" i="10"/>
  <c r="N70" i="10"/>
  <c r="M70" i="10"/>
  <c r="L70" i="10"/>
  <c r="K70" i="10"/>
  <c r="J70" i="10"/>
  <c r="I70" i="10"/>
  <c r="G70" i="10"/>
  <c r="F70" i="10"/>
  <c r="E70" i="10"/>
  <c r="D70" i="10"/>
  <c r="P68" i="10"/>
  <c r="J68" i="10"/>
  <c r="H68" i="10"/>
  <c r="F68" i="10"/>
  <c r="F66" i="10" s="1"/>
  <c r="P66" i="10"/>
  <c r="O66" i="10"/>
  <c r="N66" i="10"/>
  <c r="M66" i="10"/>
  <c r="L66" i="10"/>
  <c r="K66" i="10"/>
  <c r="I66" i="10"/>
  <c r="J66" i="10" s="1"/>
  <c r="H66" i="10"/>
  <c r="G66" i="10"/>
  <c r="E66" i="10"/>
  <c r="D66" i="10"/>
  <c r="P64" i="10"/>
  <c r="J64" i="10"/>
  <c r="H64" i="10"/>
  <c r="F64" i="10"/>
  <c r="F62" i="10" s="1"/>
  <c r="P62" i="10"/>
  <c r="O62" i="10"/>
  <c r="N62" i="10"/>
  <c r="M62" i="10"/>
  <c r="L62" i="10"/>
  <c r="K62" i="10"/>
  <c r="I62" i="10"/>
  <c r="J62" i="10" s="1"/>
  <c r="H62" i="10"/>
  <c r="G62" i="10"/>
  <c r="E62" i="10"/>
  <c r="D62" i="10"/>
  <c r="P60" i="10"/>
  <c r="J60" i="10"/>
  <c r="H60" i="10"/>
  <c r="H58" i="10" s="1"/>
  <c r="F60" i="10"/>
  <c r="P58" i="10"/>
  <c r="O58" i="10"/>
  <c r="N58" i="10"/>
  <c r="M58" i="10"/>
  <c r="L58" i="10"/>
  <c r="K58" i="10"/>
  <c r="J58" i="10"/>
  <c r="I58" i="10"/>
  <c r="G58" i="10"/>
  <c r="F58" i="10"/>
  <c r="E58" i="10"/>
  <c r="D58" i="10"/>
  <c r="P56" i="10"/>
  <c r="J56" i="10"/>
  <c r="H56" i="10"/>
  <c r="F56" i="10"/>
  <c r="P54" i="10"/>
  <c r="O54" i="10"/>
  <c r="N54" i="10"/>
  <c r="M54" i="10"/>
  <c r="L54" i="10"/>
  <c r="K54" i="10"/>
  <c r="I54" i="10"/>
  <c r="H54" i="10"/>
  <c r="G54" i="10"/>
  <c r="F54" i="10"/>
  <c r="E54" i="10"/>
  <c r="D54" i="10"/>
  <c r="J54" i="10" s="1"/>
  <c r="J52" i="10"/>
  <c r="H52" i="10"/>
  <c r="F52" i="10"/>
  <c r="P50" i="10"/>
  <c r="O50" i="10"/>
  <c r="N50" i="10"/>
  <c r="I50" i="10"/>
  <c r="J50" i="10" s="1"/>
  <c r="H50" i="10"/>
  <c r="G50" i="10"/>
  <c r="F50" i="10"/>
  <c r="E50" i="10"/>
  <c r="D50" i="10"/>
  <c r="J48" i="10"/>
  <c r="H48" i="10"/>
  <c r="F48" i="10"/>
  <c r="P46" i="10"/>
  <c r="O46" i="10"/>
  <c r="N46" i="10"/>
  <c r="I46" i="10"/>
  <c r="J46" i="10" s="1"/>
  <c r="G46" i="10"/>
  <c r="D46" i="10"/>
  <c r="F46" i="10" s="1"/>
  <c r="J44" i="10"/>
  <c r="H44" i="10"/>
  <c r="F44" i="10"/>
  <c r="P42" i="10"/>
  <c r="O42" i="10"/>
  <c r="N42" i="10"/>
  <c r="I42" i="10"/>
  <c r="J42" i="10" s="1"/>
  <c r="G42" i="10"/>
  <c r="D42" i="10"/>
  <c r="F42" i="10" s="1"/>
  <c r="J40" i="10"/>
  <c r="H40" i="10"/>
  <c r="F40" i="10"/>
  <c r="P38" i="10"/>
  <c r="O38" i="10"/>
  <c r="N38" i="10"/>
  <c r="I38" i="10"/>
  <c r="J38" i="10" s="1"/>
  <c r="G38" i="10"/>
  <c r="E38" i="10"/>
  <c r="F38" i="10" s="1"/>
  <c r="D38" i="10"/>
  <c r="H38" i="10" s="1"/>
  <c r="J36" i="10"/>
  <c r="H36" i="10"/>
  <c r="F36" i="10"/>
  <c r="J34" i="10"/>
  <c r="H34" i="10"/>
  <c r="F34" i="10"/>
  <c r="J32" i="10"/>
  <c r="H32" i="10"/>
  <c r="F32" i="10"/>
  <c r="J30" i="10"/>
  <c r="H30" i="10"/>
  <c r="F30" i="10"/>
  <c r="J28" i="10"/>
  <c r="H28" i="10"/>
  <c r="F28" i="10"/>
  <c r="J26" i="10"/>
  <c r="H26" i="10"/>
  <c r="F26" i="10"/>
  <c r="H23" i="10"/>
  <c r="P21" i="10"/>
  <c r="O21" i="10"/>
  <c r="N21" i="10"/>
  <c r="M21" i="10"/>
  <c r="L21" i="10"/>
  <c r="K21" i="10"/>
  <c r="J21" i="10"/>
  <c r="I21" i="10"/>
  <c r="G21" i="10"/>
  <c r="F21" i="10"/>
  <c r="E21" i="10"/>
  <c r="D21" i="10"/>
  <c r="H21" i="10" s="1"/>
  <c r="D20" i="10"/>
  <c r="H20" i="10" s="1"/>
  <c r="D19" i="10"/>
  <c r="H19" i="10" s="1"/>
  <c r="D18" i="10"/>
  <c r="H18" i="10" s="1"/>
  <c r="D17" i="10"/>
  <c r="H17" i="10" s="1"/>
  <c r="P16" i="10"/>
  <c r="O16" i="10"/>
  <c r="N16" i="10"/>
  <c r="M16" i="10"/>
  <c r="L16" i="10"/>
  <c r="K16" i="10"/>
  <c r="I16" i="10"/>
  <c r="G16" i="10"/>
  <c r="E16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O10" i="10"/>
  <c r="N10" i="10"/>
  <c r="M10" i="10"/>
  <c r="L10" i="10"/>
  <c r="K10" i="10"/>
  <c r="J10" i="10"/>
  <c r="I10" i="10"/>
  <c r="G10" i="10"/>
  <c r="H10" i="10" s="1"/>
  <c r="F10" i="10"/>
  <c r="E10" i="10"/>
  <c r="D10" i="10"/>
  <c r="O9" i="10"/>
  <c r="N9" i="10"/>
  <c r="M9" i="10"/>
  <c r="L9" i="10"/>
  <c r="K9" i="10"/>
  <c r="J9" i="10"/>
  <c r="I9" i="10"/>
  <c r="G9" i="10"/>
  <c r="H9" i="10" s="1"/>
  <c r="F9" i="10"/>
  <c r="E9" i="10"/>
  <c r="D9" i="10"/>
  <c r="O8" i="10"/>
  <c r="N8" i="10"/>
  <c r="N6" i="10" s="1"/>
  <c r="M8" i="10"/>
  <c r="L8" i="10"/>
  <c r="K8" i="10"/>
  <c r="J8" i="10"/>
  <c r="I8" i="10"/>
  <c r="G8" i="10"/>
  <c r="H8" i="10" s="1"/>
  <c r="F8" i="10"/>
  <c r="E8" i="10"/>
  <c r="D8" i="10"/>
  <c r="O7" i="10"/>
  <c r="P7" i="10" s="1"/>
  <c r="N7" i="10"/>
  <c r="M7" i="10"/>
  <c r="L7" i="10"/>
  <c r="K7" i="10"/>
  <c r="I7" i="10"/>
  <c r="J7" i="10" s="1"/>
  <c r="G7" i="10"/>
  <c r="H7" i="10" s="1"/>
  <c r="E7" i="10"/>
  <c r="F7" i="10" s="1"/>
  <c r="D7" i="10"/>
  <c r="L6" i="10"/>
  <c r="K6" i="10"/>
  <c r="I6" i="10"/>
  <c r="J6" i="10" s="1"/>
  <c r="G6" i="10"/>
  <c r="H6" i="10" s="1"/>
  <c r="E6" i="10"/>
  <c r="F6" i="10" s="1"/>
  <c r="D6" i="10"/>
  <c r="L98" i="9"/>
  <c r="L97" i="9"/>
  <c r="L96" i="9"/>
  <c r="L95" i="9"/>
  <c r="K94" i="9"/>
  <c r="J94" i="9"/>
  <c r="I94" i="9"/>
  <c r="H94" i="9"/>
  <c r="G94" i="9"/>
  <c r="L94" i="9" s="1"/>
  <c r="F94" i="9"/>
  <c r="E94" i="9"/>
  <c r="D94" i="9"/>
  <c r="C94" i="9"/>
  <c r="L93" i="9"/>
  <c r="L92" i="9"/>
  <c r="L91" i="9"/>
  <c r="L90" i="9"/>
  <c r="K89" i="9"/>
  <c r="J89" i="9"/>
  <c r="I89" i="9"/>
  <c r="H89" i="9"/>
  <c r="G89" i="9"/>
  <c r="F89" i="9"/>
  <c r="E89" i="9"/>
  <c r="L89" i="9" s="1"/>
  <c r="D89" i="9"/>
  <c r="C89" i="9"/>
  <c r="L88" i="9"/>
  <c r="L87" i="9"/>
  <c r="L86" i="9"/>
  <c r="L85" i="9"/>
  <c r="K84" i="9"/>
  <c r="J84" i="9"/>
  <c r="I84" i="9"/>
  <c r="H84" i="9"/>
  <c r="L84" i="9" s="1"/>
  <c r="G84" i="9"/>
  <c r="F84" i="9"/>
  <c r="E84" i="9"/>
  <c r="D84" i="9"/>
  <c r="C84" i="9"/>
  <c r="K79" i="9"/>
  <c r="J79" i="9"/>
  <c r="I79" i="9"/>
  <c r="H79" i="9"/>
  <c r="G79" i="9"/>
  <c r="F79" i="9"/>
  <c r="E79" i="9"/>
  <c r="L79" i="9" s="1"/>
  <c r="D79" i="9"/>
  <c r="C79" i="9"/>
  <c r="K74" i="9"/>
  <c r="J74" i="9"/>
  <c r="I74" i="9"/>
  <c r="H74" i="9"/>
  <c r="L74" i="9" s="1"/>
  <c r="G74" i="9"/>
  <c r="F74" i="9"/>
  <c r="E74" i="9"/>
  <c r="D74" i="9"/>
  <c r="C74" i="9"/>
  <c r="L73" i="9"/>
  <c r="L72" i="9"/>
  <c r="L71" i="9"/>
  <c r="L70" i="9"/>
  <c r="K69" i="9"/>
  <c r="J69" i="9"/>
  <c r="I69" i="9"/>
  <c r="H69" i="9"/>
  <c r="G69" i="9"/>
  <c r="F69" i="9"/>
  <c r="E69" i="9"/>
  <c r="L69" i="9" s="1"/>
  <c r="D69" i="9"/>
  <c r="C69" i="9"/>
  <c r="L68" i="9"/>
  <c r="L67" i="9"/>
  <c r="L66" i="9"/>
  <c r="L65" i="9"/>
  <c r="J64" i="9"/>
  <c r="I64" i="9"/>
  <c r="H64" i="9"/>
  <c r="G64" i="9"/>
  <c r="F64" i="9"/>
  <c r="E64" i="9"/>
  <c r="D64" i="9"/>
  <c r="C64" i="9"/>
  <c r="L63" i="9"/>
  <c r="L62" i="9"/>
  <c r="L61" i="9"/>
  <c r="L60" i="9"/>
  <c r="J59" i="9"/>
  <c r="I59" i="9"/>
  <c r="H59" i="9"/>
  <c r="G59" i="9"/>
  <c r="F59" i="9"/>
  <c r="E59" i="9"/>
  <c r="D59" i="9"/>
  <c r="C59" i="9"/>
  <c r="L58" i="9"/>
  <c r="L57" i="9"/>
  <c r="L56" i="9"/>
  <c r="L55" i="9"/>
  <c r="J54" i="9"/>
  <c r="I54" i="9"/>
  <c r="H54" i="9"/>
  <c r="G54" i="9"/>
  <c r="F54" i="9"/>
  <c r="E54" i="9"/>
  <c r="D54" i="9"/>
  <c r="C54" i="9"/>
  <c r="L49" i="9"/>
  <c r="K49" i="9"/>
  <c r="J49" i="9"/>
  <c r="I49" i="9"/>
  <c r="H49" i="9"/>
  <c r="G49" i="9"/>
  <c r="F49" i="9"/>
  <c r="E49" i="9"/>
  <c r="D49" i="9"/>
  <c r="C49" i="9"/>
  <c r="L42" i="9"/>
  <c r="K42" i="9"/>
  <c r="J42" i="9"/>
  <c r="I42" i="9"/>
  <c r="H42" i="9"/>
  <c r="G42" i="9"/>
  <c r="F42" i="9"/>
  <c r="E42" i="9"/>
  <c r="D42" i="9"/>
  <c r="C42" i="9"/>
  <c r="L37" i="9"/>
  <c r="K37" i="9"/>
  <c r="J37" i="9"/>
  <c r="I37" i="9"/>
  <c r="H37" i="9"/>
  <c r="G37" i="9"/>
  <c r="F37" i="9"/>
  <c r="E37" i="9"/>
  <c r="D37" i="9"/>
  <c r="C37" i="9"/>
  <c r="L32" i="9"/>
  <c r="K32" i="9"/>
  <c r="J32" i="9"/>
  <c r="I32" i="9"/>
  <c r="H32" i="9"/>
  <c r="G32" i="9"/>
  <c r="F32" i="9"/>
  <c r="E32" i="9"/>
  <c r="D32" i="9"/>
  <c r="C32" i="9"/>
  <c r="L27" i="9"/>
  <c r="K27" i="9"/>
  <c r="J27" i="9"/>
  <c r="I27" i="9"/>
  <c r="H27" i="9"/>
  <c r="G27" i="9"/>
  <c r="F27" i="9"/>
  <c r="E27" i="9"/>
  <c r="D27" i="9"/>
  <c r="C27" i="9"/>
  <c r="L22" i="9"/>
  <c r="K22" i="9"/>
  <c r="J22" i="9"/>
  <c r="I22" i="9"/>
  <c r="H22" i="9"/>
  <c r="G22" i="9"/>
  <c r="F22" i="9"/>
  <c r="E22" i="9"/>
  <c r="D22" i="9"/>
  <c r="C22" i="9"/>
  <c r="L17" i="9"/>
  <c r="K17" i="9"/>
  <c r="J17" i="9"/>
  <c r="I17" i="9"/>
  <c r="H17" i="9"/>
  <c r="G17" i="9"/>
  <c r="F17" i="9"/>
  <c r="E17" i="9"/>
  <c r="D17" i="9"/>
  <c r="C17" i="9"/>
  <c r="L12" i="9"/>
  <c r="K12" i="9"/>
  <c r="J12" i="9"/>
  <c r="I12" i="9"/>
  <c r="H12" i="9"/>
  <c r="G12" i="9"/>
  <c r="F12" i="9"/>
  <c r="E12" i="9"/>
  <c r="D12" i="9"/>
  <c r="C12" i="9"/>
  <c r="L7" i="9"/>
  <c r="K7" i="9"/>
  <c r="J7" i="9"/>
  <c r="I7" i="9"/>
  <c r="H7" i="9"/>
  <c r="G7" i="9"/>
  <c r="F7" i="9"/>
  <c r="E7" i="9"/>
  <c r="D7" i="9"/>
  <c r="C7" i="9"/>
  <c r="L88" i="8"/>
  <c r="K88" i="8"/>
  <c r="J88" i="8"/>
  <c r="I88" i="8"/>
  <c r="H88" i="8"/>
  <c r="G88" i="8"/>
  <c r="F88" i="8"/>
  <c r="E88" i="8"/>
  <c r="D88" i="8"/>
  <c r="C88" i="8"/>
  <c r="L83" i="8"/>
  <c r="K83" i="8"/>
  <c r="J83" i="8"/>
  <c r="I83" i="8"/>
  <c r="H83" i="8"/>
  <c r="G83" i="8"/>
  <c r="F83" i="8"/>
  <c r="E83" i="8"/>
  <c r="D83" i="8"/>
  <c r="C83" i="8"/>
  <c r="L78" i="8"/>
  <c r="K78" i="8"/>
  <c r="J78" i="8"/>
  <c r="I78" i="8"/>
  <c r="H78" i="8"/>
  <c r="G78" i="8"/>
  <c r="F78" i="8"/>
  <c r="E78" i="8"/>
  <c r="D78" i="8"/>
  <c r="C78" i="8"/>
  <c r="L73" i="8"/>
  <c r="K73" i="8"/>
  <c r="J73" i="8"/>
  <c r="I73" i="8"/>
  <c r="H73" i="8"/>
  <c r="G73" i="8"/>
  <c r="F73" i="8"/>
  <c r="E73" i="8"/>
  <c r="D73" i="8"/>
  <c r="C73" i="8"/>
  <c r="L68" i="8"/>
  <c r="K68" i="8"/>
  <c r="J68" i="8"/>
  <c r="I68" i="8"/>
  <c r="H68" i="8"/>
  <c r="G68" i="8"/>
  <c r="F68" i="8"/>
  <c r="E68" i="8"/>
  <c r="D68" i="8"/>
  <c r="C68" i="8"/>
  <c r="L63" i="8"/>
  <c r="K63" i="8"/>
  <c r="J63" i="8"/>
  <c r="I63" i="8"/>
  <c r="H63" i="8"/>
  <c r="G63" i="8"/>
  <c r="F63" i="8"/>
  <c r="E63" i="8"/>
  <c r="D63" i="8"/>
  <c r="C63" i="8"/>
  <c r="L48" i="8"/>
  <c r="K48" i="8"/>
  <c r="J48" i="8"/>
  <c r="I48" i="8"/>
  <c r="H48" i="8"/>
  <c r="G48" i="8"/>
  <c r="F48" i="8"/>
  <c r="E48" i="8"/>
  <c r="D48" i="8"/>
  <c r="C48" i="8"/>
  <c r="L40" i="8"/>
  <c r="K40" i="8"/>
  <c r="J40" i="8"/>
  <c r="I40" i="8"/>
  <c r="H40" i="8"/>
  <c r="G40" i="8"/>
  <c r="F40" i="8"/>
  <c r="E40" i="8"/>
  <c r="D40" i="8"/>
  <c r="C40" i="8"/>
  <c r="L35" i="8"/>
  <c r="K35" i="8"/>
  <c r="J35" i="8"/>
  <c r="I35" i="8"/>
  <c r="H35" i="8"/>
  <c r="G35" i="8"/>
  <c r="F35" i="8"/>
  <c r="E35" i="8"/>
  <c r="D35" i="8"/>
  <c r="C35" i="8"/>
  <c r="L30" i="8"/>
  <c r="K30" i="8"/>
  <c r="J30" i="8"/>
  <c r="I30" i="8"/>
  <c r="H30" i="8"/>
  <c r="G30" i="8"/>
  <c r="F30" i="8"/>
  <c r="E30" i="8"/>
  <c r="D30" i="8"/>
  <c r="C30" i="8"/>
  <c r="L25" i="8"/>
  <c r="K25" i="8"/>
  <c r="J25" i="8"/>
  <c r="I25" i="8"/>
  <c r="H25" i="8"/>
  <c r="G25" i="8"/>
  <c r="F25" i="8"/>
  <c r="E25" i="8"/>
  <c r="D25" i="8"/>
  <c r="C25" i="8"/>
  <c r="L20" i="8"/>
  <c r="K20" i="8"/>
  <c r="J20" i="8"/>
  <c r="I20" i="8"/>
  <c r="H20" i="8"/>
  <c r="G20" i="8"/>
  <c r="F20" i="8"/>
  <c r="E20" i="8"/>
  <c r="D20" i="8"/>
  <c r="C20" i="8"/>
  <c r="L15" i="8"/>
  <c r="K15" i="8"/>
  <c r="J15" i="8"/>
  <c r="I15" i="8"/>
  <c r="H15" i="8"/>
  <c r="G15" i="8"/>
  <c r="F15" i="8"/>
  <c r="E15" i="8"/>
  <c r="D15" i="8"/>
  <c r="C15" i="8"/>
  <c r="L10" i="8"/>
  <c r="K10" i="8"/>
  <c r="J10" i="8"/>
  <c r="I10" i="8"/>
  <c r="H10" i="8"/>
  <c r="G10" i="8"/>
  <c r="F10" i="8"/>
  <c r="E10" i="8"/>
  <c r="D10" i="8"/>
  <c r="C10" i="8"/>
  <c r="L5" i="8"/>
  <c r="K5" i="8"/>
  <c r="J5" i="8"/>
  <c r="I5" i="8"/>
  <c r="H5" i="8"/>
  <c r="G5" i="8"/>
  <c r="F5" i="8"/>
  <c r="E5" i="8"/>
  <c r="D5" i="8"/>
  <c r="C5" i="8"/>
  <c r="O35" i="7"/>
  <c r="M35" i="7"/>
  <c r="L35" i="7"/>
  <c r="K35" i="7"/>
  <c r="J35" i="7"/>
  <c r="I35" i="7"/>
  <c r="H35" i="7"/>
  <c r="G35" i="7"/>
  <c r="F35" i="7"/>
  <c r="E35" i="7"/>
  <c r="O34" i="7"/>
  <c r="M34" i="7"/>
  <c r="L34" i="7"/>
  <c r="K34" i="7"/>
  <c r="J34" i="7"/>
  <c r="I34" i="7"/>
  <c r="H34" i="7"/>
  <c r="G34" i="7"/>
  <c r="F34" i="7"/>
  <c r="E34" i="7"/>
  <c r="O25" i="7"/>
  <c r="M25" i="7"/>
  <c r="K25" i="7"/>
  <c r="J25" i="7"/>
  <c r="I25" i="7"/>
  <c r="H25" i="7"/>
  <c r="G25" i="7"/>
  <c r="F25" i="7"/>
  <c r="E25" i="7"/>
  <c r="O24" i="7"/>
  <c r="M24" i="7"/>
  <c r="L24" i="7"/>
  <c r="K24" i="7"/>
  <c r="J24" i="7"/>
  <c r="I24" i="7"/>
  <c r="H24" i="7"/>
  <c r="G24" i="7"/>
  <c r="F24" i="7"/>
  <c r="E24" i="7"/>
  <c r="E13" i="7"/>
  <c r="E11" i="7"/>
  <c r="E9" i="7"/>
  <c r="E7" i="7"/>
  <c r="E5" i="7" s="1"/>
  <c r="O5" i="7"/>
  <c r="N5" i="7"/>
  <c r="M5" i="7"/>
  <c r="L5" i="7"/>
  <c r="K5" i="7"/>
  <c r="J5" i="7"/>
  <c r="I5" i="7"/>
  <c r="H5" i="7"/>
  <c r="G5" i="7"/>
  <c r="F5" i="7"/>
  <c r="O4" i="7"/>
  <c r="N4" i="7"/>
  <c r="M4" i="7"/>
  <c r="L4" i="7"/>
  <c r="K4" i="7"/>
  <c r="J4" i="7"/>
  <c r="I4" i="7"/>
  <c r="H4" i="7"/>
  <c r="G4" i="7"/>
  <c r="F4" i="7"/>
  <c r="E4" i="7"/>
  <c r="L38" i="6"/>
  <c r="K38" i="6"/>
  <c r="E38" i="6"/>
  <c r="L37" i="6"/>
  <c r="K37" i="6"/>
  <c r="E37" i="6"/>
  <c r="L27" i="6"/>
  <c r="K27" i="6"/>
  <c r="E27" i="6"/>
  <c r="L26" i="6"/>
  <c r="K26" i="6"/>
  <c r="E26" i="6"/>
  <c r="M16" i="6"/>
  <c r="L16" i="6"/>
  <c r="K16" i="6"/>
  <c r="J16" i="6"/>
  <c r="I16" i="6"/>
  <c r="H16" i="6"/>
  <c r="G16" i="6"/>
  <c r="F16" i="6"/>
  <c r="E16" i="6"/>
  <c r="M15" i="6"/>
  <c r="L15" i="6"/>
  <c r="K15" i="6"/>
  <c r="J15" i="6"/>
  <c r="I15" i="6"/>
  <c r="H15" i="6"/>
  <c r="G15" i="6"/>
  <c r="F15" i="6"/>
  <c r="E15" i="6"/>
  <c r="E14" i="6"/>
  <c r="E13" i="6"/>
  <c r="E12" i="6"/>
  <c r="E11" i="6"/>
  <c r="E10" i="6"/>
  <c r="E9" i="6"/>
  <c r="E8" i="6"/>
  <c r="E7" i="6"/>
  <c r="E5" i="6" s="1"/>
  <c r="M6" i="6"/>
  <c r="L6" i="6"/>
  <c r="K6" i="6"/>
  <c r="J6" i="6"/>
  <c r="I6" i="6"/>
  <c r="H6" i="6"/>
  <c r="G6" i="6"/>
  <c r="F6" i="6"/>
  <c r="E6" i="6"/>
  <c r="M5" i="6"/>
  <c r="L5" i="6"/>
  <c r="K5" i="6"/>
  <c r="J5" i="6"/>
  <c r="I5" i="6"/>
  <c r="H5" i="6"/>
  <c r="G5" i="6"/>
  <c r="F5" i="6"/>
  <c r="U21" i="5"/>
  <c r="V21" i="5" s="1"/>
  <c r="P21" i="5"/>
  <c r="O21" i="5"/>
  <c r="I21" i="5"/>
  <c r="C21" i="5"/>
  <c r="U20" i="5"/>
  <c r="V20" i="5" s="1"/>
  <c r="P20" i="5"/>
  <c r="O20" i="5"/>
  <c r="I20" i="5"/>
  <c r="C20" i="5"/>
  <c r="U19" i="5"/>
  <c r="V19" i="5" s="1"/>
  <c r="P19" i="5"/>
  <c r="O19" i="5"/>
  <c r="I19" i="5"/>
  <c r="C19" i="5"/>
  <c r="U18" i="5"/>
  <c r="V18" i="5" s="1"/>
  <c r="P18" i="5"/>
  <c r="O18" i="5"/>
  <c r="I18" i="5"/>
  <c r="C18" i="5"/>
  <c r="U17" i="5"/>
  <c r="V17" i="5" s="1"/>
  <c r="P17" i="5"/>
  <c r="O17" i="5"/>
  <c r="I17" i="5"/>
  <c r="C17" i="5"/>
  <c r="U16" i="5"/>
  <c r="V16" i="5" s="1"/>
  <c r="P16" i="5"/>
  <c r="O16" i="5"/>
  <c r="I16" i="5"/>
  <c r="C16" i="5"/>
  <c r="U15" i="5"/>
  <c r="V15" i="5" s="1"/>
  <c r="P15" i="5"/>
  <c r="O15" i="5"/>
  <c r="I15" i="5"/>
  <c r="C15" i="5"/>
  <c r="U14" i="5"/>
  <c r="V14" i="5" s="1"/>
  <c r="P14" i="5"/>
  <c r="O14" i="5"/>
  <c r="I14" i="5"/>
  <c r="C14" i="5"/>
  <c r="U13" i="5"/>
  <c r="V13" i="5" s="1"/>
  <c r="P13" i="5"/>
  <c r="O13" i="5"/>
  <c r="I13" i="5"/>
  <c r="C13" i="5"/>
  <c r="U12" i="5"/>
  <c r="V12" i="5" s="1"/>
  <c r="P12" i="5"/>
  <c r="O12" i="5"/>
  <c r="I12" i="5"/>
  <c r="C12" i="5"/>
  <c r="U11" i="5"/>
  <c r="V11" i="5" s="1"/>
  <c r="P11" i="5"/>
  <c r="O11" i="5"/>
  <c r="I11" i="5"/>
  <c r="C11" i="5"/>
  <c r="U10" i="5"/>
  <c r="V10" i="5" s="1"/>
  <c r="P10" i="5"/>
  <c r="O10" i="5"/>
  <c r="I10" i="5"/>
  <c r="C10" i="5"/>
  <c r="U9" i="5"/>
  <c r="V9" i="5" s="1"/>
  <c r="P9" i="5"/>
  <c r="O9" i="5"/>
  <c r="I9" i="5"/>
  <c r="C9" i="5"/>
  <c r="U8" i="5"/>
  <c r="V8" i="5" s="1"/>
  <c r="P8" i="5"/>
  <c r="O8" i="5"/>
  <c r="I8" i="5"/>
  <c r="C8" i="5"/>
  <c r="U7" i="5"/>
  <c r="V7" i="5" s="1"/>
  <c r="P7" i="5"/>
  <c r="O7" i="5"/>
  <c r="I7" i="5"/>
  <c r="C7" i="5"/>
  <c r="U6" i="5"/>
  <c r="V6" i="5" s="1"/>
  <c r="P6" i="5"/>
  <c r="O6" i="5"/>
  <c r="I6" i="5"/>
  <c r="C6" i="5"/>
  <c r="Z5" i="5"/>
  <c r="Y5" i="5"/>
  <c r="X5" i="5"/>
  <c r="W5" i="5"/>
  <c r="U5" i="5"/>
  <c r="T5" i="5"/>
  <c r="S5" i="5"/>
  <c r="R5" i="5"/>
  <c r="Q5" i="5"/>
  <c r="P5" i="5"/>
  <c r="O5" i="5"/>
  <c r="N5" i="5"/>
  <c r="M5" i="5"/>
  <c r="L5" i="5"/>
  <c r="I5" i="5" s="1"/>
  <c r="K5" i="5"/>
  <c r="H5" i="5"/>
  <c r="G5" i="5"/>
  <c r="F5" i="5"/>
  <c r="E5" i="5"/>
  <c r="C5" i="5" s="1"/>
  <c r="D28" i="4"/>
  <c r="D27" i="4"/>
  <c r="D26" i="4"/>
  <c r="D25" i="4"/>
  <c r="P23" i="4"/>
  <c r="P24" i="4" s="1"/>
  <c r="O23" i="4"/>
  <c r="O24" i="4" s="1"/>
  <c r="N23" i="4"/>
  <c r="M23" i="4"/>
  <c r="L23" i="4"/>
  <c r="L24" i="4" s="1"/>
  <c r="K23" i="4"/>
  <c r="K24" i="4" s="1"/>
  <c r="J23" i="4"/>
  <c r="I23" i="4"/>
  <c r="H23" i="4"/>
  <c r="H24" i="4" s="1"/>
  <c r="G23" i="4"/>
  <c r="G24" i="4" s="1"/>
  <c r="F23" i="4"/>
  <c r="E23" i="4"/>
  <c r="D23" i="4" s="1"/>
  <c r="D22" i="4"/>
  <c r="D21" i="4"/>
  <c r="D20" i="4"/>
  <c r="D19" i="4"/>
  <c r="P17" i="4"/>
  <c r="O17" i="4"/>
  <c r="N17" i="4"/>
  <c r="M17" i="4"/>
  <c r="L17" i="4"/>
  <c r="K17" i="4"/>
  <c r="J17" i="4"/>
  <c r="I17" i="4"/>
  <c r="H17" i="4"/>
  <c r="G17" i="4"/>
  <c r="F17" i="4"/>
  <c r="E17" i="4"/>
  <c r="D16" i="4"/>
  <c r="D15" i="4"/>
  <c r="D14" i="4"/>
  <c r="D13" i="4"/>
  <c r="P11" i="4"/>
  <c r="P12" i="4" s="1"/>
  <c r="O11" i="4"/>
  <c r="O12" i="4" s="1"/>
  <c r="N11" i="4"/>
  <c r="M11" i="4"/>
  <c r="M12" i="4" s="1"/>
  <c r="L11" i="4"/>
  <c r="L12" i="4" s="1"/>
  <c r="K11" i="4"/>
  <c r="K12" i="4" s="1"/>
  <c r="J11" i="4"/>
  <c r="I11" i="4"/>
  <c r="I12" i="4" s="1"/>
  <c r="H11" i="4"/>
  <c r="H12" i="4" s="1"/>
  <c r="G11" i="4"/>
  <c r="G12" i="4" s="1"/>
  <c r="F11" i="4"/>
  <c r="E11" i="4"/>
  <c r="E12" i="4" s="1"/>
  <c r="D11" i="4"/>
  <c r="N12" i="4" s="1"/>
  <c r="D10" i="4"/>
  <c r="D9" i="4"/>
  <c r="D8" i="4"/>
  <c r="D7" i="4"/>
  <c r="D5" i="4" s="1"/>
  <c r="P5" i="4"/>
  <c r="O5" i="4"/>
  <c r="N5" i="4"/>
  <c r="M5" i="4"/>
  <c r="L5" i="4"/>
  <c r="K5" i="4"/>
  <c r="J5" i="4"/>
  <c r="I5" i="4"/>
  <c r="I6" i="4" s="1"/>
  <c r="H5" i="4"/>
  <c r="G5" i="4"/>
  <c r="F5" i="4"/>
  <c r="E5" i="4"/>
  <c r="E6" i="4" s="1"/>
  <c r="E68" i="3"/>
  <c r="E67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 s="1"/>
  <c r="E65" i="3"/>
  <c r="E64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 s="1"/>
  <c r="E62" i="3"/>
  <c r="E61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 s="1"/>
  <c r="E59" i="3"/>
  <c r="E58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 s="1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 s="1"/>
  <c r="R54" i="3"/>
  <c r="Q54" i="3"/>
  <c r="Q53" i="3" s="1"/>
  <c r="P54" i="3"/>
  <c r="O54" i="3"/>
  <c r="N54" i="3"/>
  <c r="M54" i="3"/>
  <c r="M53" i="3" s="1"/>
  <c r="L54" i="3"/>
  <c r="K54" i="3"/>
  <c r="J54" i="3"/>
  <c r="I54" i="3"/>
  <c r="I53" i="3" s="1"/>
  <c r="H54" i="3"/>
  <c r="G54" i="3"/>
  <c r="F54" i="3"/>
  <c r="E54" i="3"/>
  <c r="R53" i="3"/>
  <c r="P53" i="3"/>
  <c r="O53" i="3"/>
  <c r="N53" i="3"/>
  <c r="L53" i="3"/>
  <c r="K53" i="3"/>
  <c r="J53" i="3"/>
  <c r="H53" i="3"/>
  <c r="G53" i="3"/>
  <c r="F53" i="3"/>
  <c r="E52" i="3"/>
  <c r="E51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 s="1"/>
  <c r="E49" i="3"/>
  <c r="E48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 s="1"/>
  <c r="E46" i="3"/>
  <c r="E45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 s="1"/>
  <c r="E43" i="3"/>
  <c r="E42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 s="1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 s="1"/>
  <c r="R38" i="3"/>
  <c r="Q38" i="3"/>
  <c r="Q37" i="3" s="1"/>
  <c r="P38" i="3"/>
  <c r="O38" i="3"/>
  <c r="N38" i="3"/>
  <c r="M38" i="3"/>
  <c r="M37" i="3" s="1"/>
  <c r="L38" i="3"/>
  <c r="K38" i="3"/>
  <c r="J38" i="3"/>
  <c r="I38" i="3"/>
  <c r="I37" i="3" s="1"/>
  <c r="H38" i="3"/>
  <c r="G38" i="3"/>
  <c r="F38" i="3"/>
  <c r="E38" i="3"/>
  <c r="R37" i="3"/>
  <c r="P37" i="3"/>
  <c r="O37" i="3"/>
  <c r="N37" i="3"/>
  <c r="L37" i="3"/>
  <c r="K37" i="3"/>
  <c r="J37" i="3"/>
  <c r="H37" i="3"/>
  <c r="G37" i="3"/>
  <c r="F37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 s="1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0" i="3"/>
  <c r="E19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 s="1"/>
  <c r="E17" i="3"/>
  <c r="E16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 s="1"/>
  <c r="E14" i="3"/>
  <c r="E13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 s="1"/>
  <c r="E11" i="3"/>
  <c r="E7" i="3" s="1"/>
  <c r="E10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 s="1"/>
  <c r="R7" i="3"/>
  <c r="Q7" i="3"/>
  <c r="P7" i="3"/>
  <c r="O7" i="3"/>
  <c r="N7" i="3"/>
  <c r="M7" i="3"/>
  <c r="L7" i="3"/>
  <c r="K7" i="3"/>
  <c r="J7" i="3"/>
  <c r="I7" i="3"/>
  <c r="H7" i="3"/>
  <c r="G7" i="3"/>
  <c r="F7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 s="1"/>
  <c r="E68" i="2"/>
  <c r="E67" i="2"/>
  <c r="S66" i="2"/>
  <c r="R66" i="2"/>
  <c r="Q66" i="2"/>
  <c r="P66" i="2"/>
  <c r="O66" i="2"/>
  <c r="N66" i="2"/>
  <c r="M66" i="2"/>
  <c r="L66" i="2"/>
  <c r="K66" i="2"/>
  <c r="J66" i="2"/>
  <c r="I66" i="2"/>
  <c r="H66" i="2"/>
  <c r="E66" i="2" s="1"/>
  <c r="G66" i="2"/>
  <c r="F66" i="2"/>
  <c r="E65" i="2"/>
  <c r="E64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E62" i="2"/>
  <c r="E61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 s="1"/>
  <c r="E59" i="2"/>
  <c r="E58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 s="1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S55" i="2"/>
  <c r="R55" i="2"/>
  <c r="Q55" i="2"/>
  <c r="Q53" i="2" s="1"/>
  <c r="P55" i="2"/>
  <c r="O55" i="2"/>
  <c r="N55" i="2"/>
  <c r="M55" i="2"/>
  <c r="M53" i="2" s="1"/>
  <c r="L55" i="2"/>
  <c r="K55" i="2"/>
  <c r="J55" i="2"/>
  <c r="I55" i="2"/>
  <c r="I53" i="2" s="1"/>
  <c r="H55" i="2"/>
  <c r="G55" i="2"/>
  <c r="F55" i="2"/>
  <c r="E55" i="2"/>
  <c r="E53" i="2" s="1"/>
  <c r="E54" i="2" s="1"/>
  <c r="S53" i="2"/>
  <c r="R53" i="2"/>
  <c r="P53" i="2"/>
  <c r="O53" i="2"/>
  <c r="N53" i="2"/>
  <c r="L53" i="2"/>
  <c r="K53" i="2"/>
  <c r="J53" i="2"/>
  <c r="H53" i="2"/>
  <c r="G53" i="2"/>
  <c r="F53" i="2"/>
  <c r="E52" i="2"/>
  <c r="E51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E50" i="2" s="1"/>
  <c r="F50" i="2"/>
  <c r="E49" i="2"/>
  <c r="E48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E46" i="2"/>
  <c r="E45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 s="1"/>
  <c r="E43" i="2"/>
  <c r="E42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 s="1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S39" i="2"/>
  <c r="R39" i="2"/>
  <c r="Q39" i="2"/>
  <c r="Q37" i="2" s="1"/>
  <c r="P39" i="2"/>
  <c r="P37" i="2" s="1"/>
  <c r="P38" i="2" s="1"/>
  <c r="O39" i="2"/>
  <c r="N39" i="2"/>
  <c r="M39" i="2"/>
  <c r="M37" i="2" s="1"/>
  <c r="L39" i="2"/>
  <c r="L37" i="2" s="1"/>
  <c r="L38" i="2" s="1"/>
  <c r="K39" i="2"/>
  <c r="J39" i="2"/>
  <c r="I39" i="2"/>
  <c r="I37" i="2" s="1"/>
  <c r="H39" i="2"/>
  <c r="H37" i="2" s="1"/>
  <c r="H38" i="2" s="1"/>
  <c r="G39" i="2"/>
  <c r="F39" i="2"/>
  <c r="E39" i="2"/>
  <c r="E37" i="2" s="1"/>
  <c r="E38" i="2" s="1"/>
  <c r="S37" i="2"/>
  <c r="S38" i="2" s="1"/>
  <c r="R37" i="2"/>
  <c r="R38" i="2" s="1"/>
  <c r="O37" i="2"/>
  <c r="N37" i="2"/>
  <c r="N38" i="2" s="1"/>
  <c r="K37" i="2"/>
  <c r="K38" i="2" s="1"/>
  <c r="J37" i="2"/>
  <c r="J38" i="2" s="1"/>
  <c r="G37" i="2"/>
  <c r="F37" i="2"/>
  <c r="F38" i="2" s="1"/>
  <c r="E20" i="2"/>
  <c r="E19" i="2"/>
  <c r="E18" i="2" s="1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7" i="2"/>
  <c r="E16" i="2"/>
  <c r="S15" i="2"/>
  <c r="R15" i="2"/>
  <c r="Q15" i="2"/>
  <c r="P15" i="2"/>
  <c r="P5" i="2" s="1"/>
  <c r="O15" i="2"/>
  <c r="N15" i="2"/>
  <c r="M15" i="2"/>
  <c r="L15" i="2"/>
  <c r="L5" i="2" s="1"/>
  <c r="K15" i="2"/>
  <c r="J15" i="2"/>
  <c r="I15" i="2"/>
  <c r="H15" i="2"/>
  <c r="H5" i="2" s="1"/>
  <c r="G15" i="2"/>
  <c r="F15" i="2"/>
  <c r="E15" i="2"/>
  <c r="E14" i="2"/>
  <c r="E13" i="2"/>
  <c r="S12" i="2"/>
  <c r="R12" i="2"/>
  <c r="Q12" i="2"/>
  <c r="Q5" i="2" s="1"/>
  <c r="P12" i="2"/>
  <c r="O12" i="2"/>
  <c r="N12" i="2"/>
  <c r="M12" i="2"/>
  <c r="M5" i="2" s="1"/>
  <c r="L12" i="2"/>
  <c r="K12" i="2"/>
  <c r="J12" i="2"/>
  <c r="I12" i="2"/>
  <c r="I5" i="2" s="1"/>
  <c r="H12" i="2"/>
  <c r="G12" i="2"/>
  <c r="F12" i="2"/>
  <c r="E12" i="2"/>
  <c r="E11" i="2"/>
  <c r="E10" i="2"/>
  <c r="E9" i="2" s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S5" i="2"/>
  <c r="R5" i="2"/>
  <c r="O5" i="2"/>
  <c r="N5" i="2"/>
  <c r="K5" i="2"/>
  <c r="J5" i="2"/>
  <c r="G5" i="2"/>
  <c r="F5" i="2"/>
  <c r="E39" i="1"/>
  <c r="C39" i="1" s="1"/>
  <c r="E38" i="1"/>
  <c r="C38" i="1" s="1"/>
  <c r="C35" i="1" s="1"/>
  <c r="E37" i="1"/>
  <c r="C37" i="1"/>
  <c r="E36" i="1"/>
  <c r="C36" i="1"/>
  <c r="H35" i="1"/>
  <c r="G35" i="1"/>
  <c r="F35" i="1"/>
  <c r="E35" i="1"/>
  <c r="D35" i="1"/>
  <c r="E34" i="1"/>
  <c r="C34" i="1"/>
  <c r="E33" i="1"/>
  <c r="C33" i="1"/>
  <c r="E32" i="1"/>
  <c r="C32" i="1"/>
  <c r="E31" i="1"/>
  <c r="C31" i="1"/>
  <c r="H30" i="1"/>
  <c r="G30" i="1"/>
  <c r="F30" i="1"/>
  <c r="E30" i="1"/>
  <c r="D30" i="1"/>
  <c r="C29" i="1"/>
  <c r="C28" i="1"/>
  <c r="C27" i="1"/>
  <c r="C25" i="1" s="1"/>
  <c r="C26" i="1"/>
  <c r="H25" i="1"/>
  <c r="G25" i="1"/>
  <c r="F25" i="1"/>
  <c r="E25" i="1"/>
  <c r="D25" i="1"/>
  <c r="C24" i="1"/>
  <c r="C23" i="1"/>
  <c r="C22" i="1"/>
  <c r="C21" i="1"/>
  <c r="C20" i="1" s="1"/>
  <c r="H20" i="1"/>
  <c r="G20" i="1"/>
  <c r="F20" i="1"/>
  <c r="E20" i="1"/>
  <c r="D20" i="1"/>
  <c r="E19" i="1"/>
  <c r="C19" i="1" s="1"/>
  <c r="E18" i="1"/>
  <c r="C18" i="1" s="1"/>
  <c r="E17" i="1"/>
  <c r="C17" i="1" s="1"/>
  <c r="E16" i="1"/>
  <c r="C16" i="1" s="1"/>
  <c r="G15" i="1"/>
  <c r="F15" i="1"/>
  <c r="D15" i="1"/>
  <c r="E14" i="1"/>
  <c r="C14" i="1"/>
  <c r="E13" i="1"/>
  <c r="C13" i="1"/>
  <c r="E12" i="1"/>
  <c r="C12" i="1"/>
  <c r="E11" i="1"/>
  <c r="C11" i="1"/>
  <c r="C10" i="1" s="1"/>
  <c r="G10" i="1"/>
  <c r="F10" i="1"/>
  <c r="E10" i="1"/>
  <c r="D10" i="1"/>
  <c r="E9" i="1"/>
  <c r="C9" i="1" s="1"/>
  <c r="E8" i="1"/>
  <c r="C8" i="1" s="1"/>
  <c r="E7" i="1"/>
  <c r="C7" i="1" s="1"/>
  <c r="E6" i="1"/>
  <c r="C6" i="1" s="1"/>
  <c r="G5" i="1"/>
  <c r="F5" i="1"/>
  <c r="E5" i="1"/>
  <c r="D5" i="1"/>
  <c r="P6" i="10" l="1"/>
  <c r="O6" i="10"/>
  <c r="D16" i="10"/>
  <c r="F16" i="10" s="1"/>
  <c r="J17" i="10"/>
  <c r="J18" i="10"/>
  <c r="J19" i="10"/>
  <c r="J20" i="10"/>
  <c r="H42" i="10"/>
  <c r="H46" i="10"/>
  <c r="F17" i="10"/>
  <c r="F18" i="10"/>
  <c r="F19" i="10"/>
  <c r="F20" i="10"/>
  <c r="J8" i="5"/>
  <c r="J16" i="5"/>
  <c r="V5" i="5"/>
  <c r="J9" i="5"/>
  <c r="J13" i="5"/>
  <c r="J17" i="5"/>
  <c r="J21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J6" i="5"/>
  <c r="J10" i="5"/>
  <c r="J14" i="5"/>
  <c r="J18" i="5"/>
  <c r="J7" i="5"/>
  <c r="J11" i="5"/>
  <c r="J15" i="5"/>
  <c r="J19" i="5"/>
  <c r="J12" i="5"/>
  <c r="J20" i="5"/>
  <c r="P6" i="4"/>
  <c r="L6" i="4"/>
  <c r="H6" i="4"/>
  <c r="D6" i="4" s="1"/>
  <c r="F6" i="4"/>
  <c r="J6" i="4"/>
  <c r="N6" i="4"/>
  <c r="D12" i="4"/>
  <c r="N24" i="4"/>
  <c r="J24" i="4"/>
  <c r="F24" i="4"/>
  <c r="I24" i="4"/>
  <c r="M24" i="4"/>
  <c r="G6" i="4"/>
  <c r="K6" i="4"/>
  <c r="O6" i="4"/>
  <c r="M6" i="4"/>
  <c r="D17" i="4"/>
  <c r="E24" i="4"/>
  <c r="F12" i="4"/>
  <c r="J12" i="4"/>
  <c r="G8" i="3"/>
  <c r="K8" i="3"/>
  <c r="O8" i="3"/>
  <c r="F56" i="3"/>
  <c r="K56" i="3"/>
  <c r="P56" i="3"/>
  <c r="H8" i="3"/>
  <c r="L8" i="3"/>
  <c r="P8" i="3"/>
  <c r="H24" i="3"/>
  <c r="G56" i="3"/>
  <c r="R56" i="3"/>
  <c r="N56" i="3"/>
  <c r="I56" i="3"/>
  <c r="M56" i="3"/>
  <c r="Q8" i="3"/>
  <c r="M8" i="3"/>
  <c r="I8" i="3"/>
  <c r="J8" i="3"/>
  <c r="N8" i="3"/>
  <c r="R8" i="3"/>
  <c r="F24" i="3"/>
  <c r="J56" i="3"/>
  <c r="O56" i="3"/>
  <c r="F8" i="3"/>
  <c r="E21" i="3"/>
  <c r="G24" i="3" s="1"/>
  <c r="E37" i="3"/>
  <c r="O40" i="3" s="1"/>
  <c r="E53" i="3"/>
  <c r="L56" i="3" s="1"/>
  <c r="I54" i="2"/>
  <c r="F54" i="2"/>
  <c r="K54" i="2"/>
  <c r="P54" i="2"/>
  <c r="F6" i="2"/>
  <c r="E5" i="2"/>
  <c r="I38" i="2"/>
  <c r="M38" i="2"/>
  <c r="Q38" i="2"/>
  <c r="G54" i="2"/>
  <c r="L54" i="2"/>
  <c r="R54" i="2"/>
  <c r="G38" i="2"/>
  <c r="O38" i="2"/>
  <c r="H54" i="2"/>
  <c r="N54" i="2"/>
  <c r="S54" i="2"/>
  <c r="Q6" i="2"/>
  <c r="J54" i="2"/>
  <c r="O54" i="2"/>
  <c r="M54" i="2"/>
  <c r="Q54" i="2"/>
  <c r="R6" i="2"/>
  <c r="C15" i="1"/>
  <c r="C5" i="1"/>
  <c r="E15" i="1"/>
  <c r="J16" i="10" l="1"/>
  <c r="H16" i="10"/>
  <c r="J5" i="5"/>
  <c r="D5" i="5"/>
  <c r="P18" i="4"/>
  <c r="L18" i="4"/>
  <c r="H18" i="4"/>
  <c r="K18" i="4"/>
  <c r="F18" i="4"/>
  <c r="G18" i="4"/>
  <c r="N18" i="4"/>
  <c r="I18" i="4"/>
  <c r="D24" i="4"/>
  <c r="O18" i="4"/>
  <c r="J18" i="4"/>
  <c r="E18" i="4"/>
  <c r="M18" i="4"/>
  <c r="N40" i="3"/>
  <c r="L40" i="3"/>
  <c r="R24" i="3"/>
  <c r="J40" i="3"/>
  <c r="Q40" i="3"/>
  <c r="H40" i="3"/>
  <c r="G40" i="3"/>
  <c r="E8" i="3"/>
  <c r="P40" i="3"/>
  <c r="N24" i="3"/>
  <c r="M40" i="3"/>
  <c r="P24" i="3"/>
  <c r="K24" i="3"/>
  <c r="O24" i="3"/>
  <c r="K40" i="3"/>
  <c r="J24" i="3"/>
  <c r="Q56" i="3"/>
  <c r="E56" i="3" s="1"/>
  <c r="H56" i="3"/>
  <c r="I40" i="3"/>
  <c r="L24" i="3"/>
  <c r="R40" i="3"/>
  <c r="F40" i="3"/>
  <c r="Q24" i="3"/>
  <c r="M24" i="3"/>
  <c r="I24" i="3"/>
  <c r="E24" i="3" s="1"/>
  <c r="S6" i="2"/>
  <c r="O6" i="2"/>
  <c r="K6" i="2"/>
  <c r="G6" i="2"/>
  <c r="E6" i="2"/>
  <c r="L6" i="2"/>
  <c r="N6" i="2"/>
  <c r="H6" i="2"/>
  <c r="M6" i="2"/>
  <c r="P6" i="2"/>
  <c r="I6" i="2"/>
  <c r="J6" i="2"/>
  <c r="D18" i="4" l="1"/>
  <c r="E40" i="3"/>
</calcChain>
</file>

<file path=xl/sharedStrings.xml><?xml version="1.0" encoding="utf-8"?>
<sst xmlns="http://schemas.openxmlformats.org/spreadsheetml/2006/main" count="859" uniqueCount="252">
  <si>
    <t>D-1．専兼業別農家数</t>
    <rPh sb="4" eb="5">
      <t>アツム</t>
    </rPh>
    <rPh sb="5" eb="7">
      <t>ケンギョウ</t>
    </rPh>
    <rPh sb="7" eb="8">
      <t>ベツ</t>
    </rPh>
    <rPh sb="8" eb="10">
      <t>ノウカ</t>
    </rPh>
    <rPh sb="10" eb="11">
      <t>カズ</t>
    </rPh>
    <phoneticPr fontId="2"/>
  </si>
  <si>
    <t>各年2月1日現在</t>
    <rPh sb="0" eb="1">
      <t>カク</t>
    </rPh>
    <phoneticPr fontId="2"/>
  </si>
  <si>
    <t>単位：戸</t>
    <rPh sb="0" eb="2">
      <t>タンイ</t>
    </rPh>
    <rPh sb="3" eb="4">
      <t>コ</t>
    </rPh>
    <phoneticPr fontId="2"/>
  </si>
  <si>
    <t>年次</t>
    <rPh sb="0" eb="2">
      <t>ネンジ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</si>
  <si>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</si>
  <si>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専業農家数</t>
    <rPh sb="0" eb="2">
      <t>センギョウ</t>
    </rPh>
    <rPh sb="2" eb="4">
      <t>ノウカ</t>
    </rPh>
    <rPh sb="4" eb="5">
      <t>スウ</t>
    </rPh>
    <phoneticPr fontId="8"/>
  </si>
  <si>
    <t>兼業農家数</t>
    <phoneticPr fontId="2"/>
  </si>
  <si>
    <t>自給的農家数</t>
    <rPh sb="0" eb="3">
      <t>ジキュウテキ</t>
    </rPh>
    <rPh sb="3" eb="5">
      <t>ノウカ</t>
    </rPh>
    <rPh sb="5" eb="6">
      <t>スウ</t>
    </rPh>
    <phoneticPr fontId="8"/>
  </si>
  <si>
    <t>総数</t>
    <rPh sb="0" eb="2">
      <t>ソウスウ</t>
    </rPh>
    <phoneticPr fontId="2"/>
  </si>
  <si>
    <t>第1種</t>
    <rPh sb="0" eb="1">
      <t>ダイ</t>
    </rPh>
    <rPh sb="2" eb="3">
      <t>シュ</t>
    </rPh>
    <phoneticPr fontId="8"/>
  </si>
  <si>
    <t>第2種</t>
    <rPh sb="0" eb="1">
      <t>ダイ</t>
    </rPh>
    <rPh sb="2" eb="3">
      <t>シュ</t>
    </rPh>
    <phoneticPr fontId="8"/>
  </si>
  <si>
    <t>昭和60年</t>
    <rPh sb="0" eb="2">
      <t>ショウワ</t>
    </rPh>
    <rPh sb="4" eb="5">
      <t>ネン</t>
    </rPh>
    <phoneticPr fontId="2"/>
  </si>
  <si>
    <t>三国町</t>
  </si>
  <si>
    <t>丸岡町</t>
    <phoneticPr fontId="2"/>
  </si>
  <si>
    <t>春江町</t>
    <phoneticPr fontId="2"/>
  </si>
  <si>
    <t>坂井町</t>
    <phoneticPr fontId="2"/>
  </si>
  <si>
    <t>平成 2年</t>
    <rPh sb="0" eb="2">
      <t>ヘイセイ</t>
    </rPh>
    <rPh sb="4" eb="5">
      <t>ネン</t>
    </rPh>
    <phoneticPr fontId="2"/>
  </si>
  <si>
    <t>丸岡町</t>
    <phoneticPr fontId="2"/>
  </si>
  <si>
    <t>春江町</t>
    <phoneticPr fontId="2"/>
  </si>
  <si>
    <t>平成 7年</t>
    <rPh sb="0" eb="2">
      <t>ヘイセイ</t>
    </rPh>
    <rPh sb="4" eb="5">
      <t>ネン</t>
    </rPh>
    <phoneticPr fontId="2"/>
  </si>
  <si>
    <t>丸岡町</t>
    <phoneticPr fontId="2"/>
  </si>
  <si>
    <t>春江町</t>
    <phoneticPr fontId="2"/>
  </si>
  <si>
    <t>坂井町</t>
    <phoneticPr fontId="2"/>
  </si>
  <si>
    <t>平成12年</t>
    <rPh sb="0" eb="2">
      <t>ヘイセイ</t>
    </rPh>
    <rPh sb="4" eb="5">
      <t>ネン</t>
    </rPh>
    <phoneticPr fontId="2"/>
  </si>
  <si>
    <t>丸岡町</t>
    <phoneticPr fontId="2"/>
  </si>
  <si>
    <t>春江町</t>
    <phoneticPr fontId="2"/>
  </si>
  <si>
    <t>平成17年</t>
    <rPh sb="0" eb="2">
      <t>ヘイセイ</t>
    </rPh>
    <rPh sb="4" eb="5">
      <t>ネン</t>
    </rPh>
    <phoneticPr fontId="2"/>
  </si>
  <si>
    <t>丸岡町</t>
    <phoneticPr fontId="2"/>
  </si>
  <si>
    <t>坂井町</t>
    <phoneticPr fontId="2"/>
  </si>
  <si>
    <t>平成22年</t>
    <rPh sb="0" eb="2">
      <t>ヘイセイ</t>
    </rPh>
    <rPh sb="4" eb="5">
      <t>ネン</t>
    </rPh>
    <phoneticPr fontId="2"/>
  </si>
  <si>
    <t>坂井町</t>
    <phoneticPr fontId="2"/>
  </si>
  <si>
    <t>平成27年</t>
    <rPh sb="0" eb="2">
      <t>ヘイセイ</t>
    </rPh>
    <rPh sb="4" eb="5">
      <t>ネン</t>
    </rPh>
    <phoneticPr fontId="2"/>
  </si>
  <si>
    <t>丸岡町</t>
    <phoneticPr fontId="2"/>
  </si>
  <si>
    <t>出典：農林業センサス報告書</t>
    <rPh sb="0" eb="2">
      <t>シュッテン</t>
    </rPh>
    <rPh sb="3" eb="6">
      <t>ノウリンギョウ</t>
    </rPh>
    <rPh sb="10" eb="13">
      <t>ホウコクショ</t>
    </rPh>
    <phoneticPr fontId="2"/>
  </si>
  <si>
    <t>D-2．農家世帯員人口（販売農家）</t>
    <rPh sb="4" eb="6">
      <t>ノウカ</t>
    </rPh>
    <rPh sb="6" eb="9">
      <t>セタイイン</t>
    </rPh>
    <rPh sb="12" eb="14">
      <t>ハンバイ</t>
    </rPh>
    <rPh sb="14" eb="16">
      <t>ノウカ</t>
    </rPh>
    <phoneticPr fontId="10"/>
  </si>
  <si>
    <t>各年2月1日現在</t>
    <rPh sb="0" eb="2">
      <t>カクネン</t>
    </rPh>
    <rPh sb="3" eb="4">
      <t>ガツ</t>
    </rPh>
    <rPh sb="5" eb="6">
      <t>ニチ</t>
    </rPh>
    <phoneticPr fontId="6"/>
  </si>
  <si>
    <t>年次</t>
    <rPh sb="0" eb="1">
      <t>ネン</t>
    </rPh>
    <rPh sb="1" eb="2">
      <t>ツギ</t>
    </rPh>
    <phoneticPr fontId="10"/>
  </si>
  <si>
    <t>区分</t>
    <rPh sb="0" eb="2">
      <t>クブン</t>
    </rPh>
    <phoneticPr fontId="6"/>
  </si>
  <si>
    <t>人　　口　　　（人）</t>
    <rPh sb="0" eb="1">
      <t>ヒト</t>
    </rPh>
    <rPh sb="3" eb="4">
      <t>クチ</t>
    </rPh>
    <rPh sb="8" eb="9">
      <t>ヒト</t>
    </rPh>
    <phoneticPr fontId="6"/>
  </si>
  <si>
    <t>総数</t>
    <rPh sb="0" eb="2">
      <t>ソウスウ</t>
    </rPh>
    <phoneticPr fontId="10"/>
  </si>
  <si>
    <t>14歳以下</t>
    <rPh sb="2" eb="3">
      <t>サイ</t>
    </rPh>
    <rPh sb="3" eb="5">
      <t>イカ</t>
    </rPh>
    <phoneticPr fontId="6"/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</si>
  <si>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</si>
  <si>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</si>
  <si>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</si>
  <si>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</si>
  <si>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</si>
  <si>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</si>
  <si>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</si>
  <si>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</si>
  <si>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</si>
  <si>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</si>
  <si>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</si>
  <si>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</si>
  <si>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75歳以上</t>
    <rPh sb="2" eb="3">
      <t>サイ</t>
    </rPh>
    <rPh sb="3" eb="5">
      <t>イジョウ</t>
    </rPh>
    <phoneticPr fontId="6"/>
  </si>
  <si>
    <t>平成12年</t>
    <rPh sb="0" eb="2">
      <t>ヘイセイ</t>
    </rPh>
    <rPh sb="4" eb="5">
      <t>ネン</t>
    </rPh>
    <phoneticPr fontId="6"/>
  </si>
  <si>
    <t>割合</t>
    <rPh sb="0" eb="2">
      <t>ワリアイ</t>
    </rPh>
    <phoneticPr fontId="6"/>
  </si>
  <si>
    <t>男</t>
    <rPh sb="0" eb="1">
      <t>オトコ</t>
    </rPh>
    <phoneticPr fontId="10"/>
  </si>
  <si>
    <t>女</t>
    <rPh sb="0" eb="1">
      <t>オンナ</t>
    </rPh>
    <phoneticPr fontId="10"/>
  </si>
  <si>
    <t>三国町</t>
    <rPh sb="0" eb="3">
      <t>ミクニチョウ</t>
    </rPh>
    <phoneticPr fontId="6"/>
  </si>
  <si>
    <t>丸岡町</t>
    <rPh sb="0" eb="2">
      <t>マルオカ</t>
    </rPh>
    <rPh sb="2" eb="3">
      <t>チョウ</t>
    </rPh>
    <phoneticPr fontId="6"/>
  </si>
  <si>
    <t>春江町</t>
    <rPh sb="0" eb="3">
      <t>ハルエチョウ</t>
    </rPh>
    <phoneticPr fontId="6"/>
  </si>
  <si>
    <t>坂井町</t>
    <rPh sb="0" eb="2">
      <t>サカイ</t>
    </rPh>
    <rPh sb="2" eb="3">
      <t>チョウ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</si>
  <si>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</si>
  <si>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</si>
  <si>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</si>
  <si>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出典：農林業センサス報告書</t>
    <rPh sb="3" eb="6">
      <t>ノウリンギョウ</t>
    </rPh>
    <rPh sb="10" eb="13">
      <t>ホウコクショ</t>
    </rPh>
    <phoneticPr fontId="6"/>
  </si>
  <si>
    <t>D-3．農業就業人口（販売農家）</t>
    <rPh sb="4" eb="6">
      <t>ノウギョウ</t>
    </rPh>
    <rPh sb="6" eb="8">
      <t>シュウギョウ</t>
    </rPh>
    <rPh sb="8" eb="10">
      <t>ジンコウ</t>
    </rPh>
    <rPh sb="11" eb="13">
      <t>ハンバイ</t>
    </rPh>
    <rPh sb="13" eb="15">
      <t>ノウカ</t>
    </rPh>
    <phoneticPr fontId="10"/>
  </si>
  <si>
    <t>各年2月1日現在</t>
    <rPh sb="0" eb="2">
      <t>カクネン</t>
    </rPh>
    <rPh sb="3" eb="4">
      <t>ツキ</t>
    </rPh>
    <rPh sb="5" eb="6">
      <t>ニチ</t>
    </rPh>
    <phoneticPr fontId="6"/>
  </si>
  <si>
    <t>人　　口　　（人）</t>
    <rPh sb="0" eb="1">
      <t>ヒト</t>
    </rPh>
    <rPh sb="3" eb="4">
      <t>クチ</t>
    </rPh>
    <rPh sb="7" eb="8">
      <t>ヒト</t>
    </rPh>
    <phoneticPr fontId="6"/>
  </si>
  <si>
    <t>D-4．経営耕地面積規模別経営体数</t>
    <rPh sb="4" eb="6">
      <t>ケイエイ</t>
    </rPh>
    <rPh sb="6" eb="8">
      <t>コウチ</t>
    </rPh>
    <rPh sb="8" eb="10">
      <t>メンセキ</t>
    </rPh>
    <rPh sb="10" eb="13">
      <t>キボベツ</t>
    </rPh>
    <rPh sb="13" eb="15">
      <t>ケイエイ</t>
    </rPh>
    <rPh sb="15" eb="16">
      <t>タイ</t>
    </rPh>
    <rPh sb="16" eb="17">
      <t>スウ</t>
    </rPh>
    <phoneticPr fontId="10"/>
  </si>
  <si>
    <t>単位：経営体</t>
    <rPh sb="3" eb="6">
      <t>ケイエイタイ</t>
    </rPh>
    <phoneticPr fontId="6"/>
  </si>
  <si>
    <t>年次</t>
    <rPh sb="0" eb="2">
      <t>ネンジ</t>
    </rPh>
    <phoneticPr fontId="6"/>
  </si>
  <si>
    <t>耕　　地　　面　　積</t>
    <rPh sb="0" eb="1">
      <t>コウ</t>
    </rPh>
    <rPh sb="3" eb="4">
      <t>チ</t>
    </rPh>
    <rPh sb="6" eb="7">
      <t>メン</t>
    </rPh>
    <rPh sb="9" eb="10">
      <t>セキ</t>
    </rPh>
    <phoneticPr fontId="6"/>
  </si>
  <si>
    <t>0.3ha未満</t>
    <rPh sb="5" eb="7">
      <t>ミマン</t>
    </rPh>
    <phoneticPr fontId="6"/>
  </si>
  <si>
    <t>0.3～0.5</t>
    <phoneticPr fontId="10"/>
  </si>
  <si>
    <t>0.5～1.0</t>
    <phoneticPr fontId="10"/>
  </si>
  <si>
    <t>1.0～1.5</t>
    <phoneticPr fontId="10"/>
  </si>
  <si>
    <t>1.5～2.0</t>
    <phoneticPr fontId="10"/>
  </si>
  <si>
    <t>2.0～3.0</t>
    <phoneticPr fontId="10"/>
  </si>
  <si>
    <t>3.0～5.0</t>
    <phoneticPr fontId="10"/>
  </si>
  <si>
    <t>5.0～10.0</t>
    <phoneticPr fontId="10"/>
  </si>
  <si>
    <t>10.0～20.0</t>
    <phoneticPr fontId="10"/>
  </si>
  <si>
    <t>20.0～30.0</t>
    <phoneticPr fontId="10"/>
  </si>
  <si>
    <t>30.0～50.0</t>
    <phoneticPr fontId="10"/>
  </si>
  <si>
    <t>50ha以上</t>
    <rPh sb="4" eb="6">
      <t>イジョウ</t>
    </rPh>
    <phoneticPr fontId="6"/>
  </si>
  <si>
    <t>(割合)</t>
    <rPh sb="1" eb="3">
      <t>ワリアイ</t>
    </rPh>
    <phoneticPr fontId="6"/>
  </si>
  <si>
    <t>出典：農林業センサス報告書</t>
  </si>
  <si>
    <t>D-5．所有耕地規模別経営体数</t>
    <rPh sb="4" eb="6">
      <t>ショユウ</t>
    </rPh>
    <rPh sb="6" eb="8">
      <t>コウチ</t>
    </rPh>
    <rPh sb="8" eb="10">
      <t>キボ</t>
    </rPh>
    <rPh sb="10" eb="11">
      <t>ベツ</t>
    </rPh>
    <rPh sb="11" eb="13">
      <t>ケイエイ</t>
    </rPh>
    <rPh sb="13" eb="14">
      <t>タイ</t>
    </rPh>
    <rPh sb="14" eb="15">
      <t>スウ</t>
    </rPh>
    <phoneticPr fontId="10"/>
  </si>
  <si>
    <t>各年2月1日現在</t>
    <rPh sb="0" eb="1">
      <t>カク</t>
    </rPh>
    <rPh sb="1" eb="2">
      <t>ネン</t>
    </rPh>
    <rPh sb="3" eb="4">
      <t>ガツ</t>
    </rPh>
    <rPh sb="5" eb="6">
      <t>ニチ</t>
    </rPh>
    <phoneticPr fontId="10"/>
  </si>
  <si>
    <t>単位：経営体</t>
    <rPh sb="3" eb="5">
      <t>ケイエイ</t>
    </rPh>
    <rPh sb="5" eb="6">
      <t>タイ</t>
    </rPh>
    <phoneticPr fontId="10"/>
  </si>
  <si>
    <t>平成12年</t>
    <rPh sb="0" eb="2">
      <t>ヘイセイ</t>
    </rPh>
    <rPh sb="4" eb="5">
      <t>ネン</t>
    </rPh>
    <phoneticPr fontId="10"/>
  </si>
  <si>
    <t>平成17年</t>
    <rPh sb="0" eb="2">
      <t>ヘイセイ</t>
    </rPh>
    <rPh sb="4" eb="5">
      <t>ネン</t>
    </rPh>
    <phoneticPr fontId="10"/>
  </si>
  <si>
    <t>平成22年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</si>
  <si>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</si>
  <si>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割合(%)</t>
    <rPh sb="0" eb="2">
      <t>ワリアイ</t>
    </rPh>
    <phoneticPr fontId="6"/>
  </si>
  <si>
    <t>所有耕地なし</t>
    <rPh sb="0" eb="2">
      <t>ショユウ</t>
    </rPh>
    <rPh sb="2" eb="4">
      <t>コウチ</t>
    </rPh>
    <phoneticPr fontId="10"/>
  </si>
  <si>
    <t>0.1ha未満</t>
    <rPh sb="5" eb="7">
      <t>ミマン</t>
    </rPh>
    <phoneticPr fontId="6"/>
  </si>
  <si>
    <t>0.1～0.3</t>
    <phoneticPr fontId="10"/>
  </si>
  <si>
    <t>0.3～0.5</t>
    <phoneticPr fontId="10"/>
  </si>
  <si>
    <t>0.5～1.0</t>
    <phoneticPr fontId="10"/>
  </si>
  <si>
    <t>1.0～1.5</t>
    <phoneticPr fontId="10"/>
  </si>
  <si>
    <t>1.5～2.0</t>
    <phoneticPr fontId="10"/>
  </si>
  <si>
    <t>2.0～2.5</t>
    <phoneticPr fontId="10"/>
  </si>
  <si>
    <t>2.5～3.0</t>
    <phoneticPr fontId="10"/>
  </si>
  <si>
    <t>3.0～4.0</t>
    <phoneticPr fontId="10"/>
  </si>
  <si>
    <t>4.0～5.0</t>
    <phoneticPr fontId="10"/>
  </si>
  <si>
    <t>5.0～7.5</t>
    <phoneticPr fontId="10"/>
  </si>
  <si>
    <t>7.5～10.0</t>
    <phoneticPr fontId="10"/>
  </si>
  <si>
    <t>10.0～15.0</t>
    <phoneticPr fontId="10"/>
  </si>
  <si>
    <t>15.0～20.0</t>
    <phoneticPr fontId="10"/>
  </si>
  <si>
    <t>20ha以上</t>
    <rPh sb="4" eb="6">
      <t>イジョウ</t>
    </rPh>
    <phoneticPr fontId="6"/>
  </si>
  <si>
    <t>D-6．農機具所有経営体数、所有台数</t>
    <rPh sb="4" eb="7">
      <t>ノウキグ</t>
    </rPh>
    <rPh sb="7" eb="9">
      <t>ショユウ</t>
    </rPh>
    <rPh sb="9" eb="12">
      <t>ケイエイタイ</t>
    </rPh>
    <rPh sb="12" eb="13">
      <t>カズ</t>
    </rPh>
    <rPh sb="14" eb="16">
      <t>ショユウ</t>
    </rPh>
    <rPh sb="16" eb="18">
      <t>ダイスウ</t>
    </rPh>
    <phoneticPr fontId="10"/>
  </si>
  <si>
    <t>単位：台</t>
    <rPh sb="0" eb="2">
      <t>タンイ</t>
    </rPh>
    <rPh sb="3" eb="4">
      <t>ダイ</t>
    </rPh>
    <phoneticPr fontId="6"/>
  </si>
  <si>
    <t>乗　　用　　型　　ト　　ラ　　ク　　タ　　ー</t>
    <rPh sb="0" eb="1">
      <t>ジョウ</t>
    </rPh>
    <rPh sb="3" eb="4">
      <t>ヨウ</t>
    </rPh>
    <rPh sb="6" eb="7">
      <t>ガタ</t>
    </rPh>
    <phoneticPr fontId="6"/>
  </si>
  <si>
    <t>動力防除機</t>
    <rPh sb="0" eb="2">
      <t>ドウリョク</t>
    </rPh>
    <rPh sb="2" eb="5">
      <t>ボウジョキ</t>
    </rPh>
    <phoneticPr fontId="6"/>
  </si>
  <si>
    <t>乗用型
スピード
スプレイヤー</t>
    <rPh sb="0" eb="2">
      <t>ジョウヨウ</t>
    </rPh>
    <rPh sb="2" eb="3">
      <t>ガタ</t>
    </rPh>
    <phoneticPr fontId="6"/>
  </si>
  <si>
    <t>動力田植機</t>
  </si>
  <si>
    <t>自脱型
コンバイン</t>
    <phoneticPr fontId="6"/>
  </si>
  <si>
    <t>普通型
コンバイン</t>
    <rPh sb="0" eb="2">
      <t>フツウ</t>
    </rPh>
    <phoneticPr fontId="6"/>
  </si>
  <si>
    <t>総　計</t>
    <rPh sb="0" eb="1">
      <t>ソウ</t>
    </rPh>
    <phoneticPr fontId="6"/>
  </si>
  <si>
    <t>１５馬力未満</t>
    <phoneticPr fontId="6"/>
  </si>
  <si>
    <t>１５～３０馬力</t>
    <rPh sb="5" eb="7">
      <t>バリキ</t>
    </rPh>
    <phoneticPr fontId="6"/>
  </si>
  <si>
    <t>30馬力以上</t>
    <rPh sb="2" eb="4">
      <t>バリキ</t>
    </rPh>
    <rPh sb="4" eb="6">
      <t>イジョウ</t>
    </rPh>
    <phoneticPr fontId="6"/>
  </si>
  <si>
    <t>農家数</t>
    <rPh sb="0" eb="2">
      <t>ノウカ</t>
    </rPh>
    <rPh sb="2" eb="3">
      <t>スウ</t>
    </rPh>
    <phoneticPr fontId="6"/>
  </si>
  <si>
    <t>台　数</t>
    <phoneticPr fontId="6"/>
  </si>
  <si>
    <t>丸岡町</t>
  </si>
  <si>
    <t>春江町</t>
  </si>
  <si>
    <t>坂井町</t>
  </si>
  <si>
    <t>経営体数</t>
    <rPh sb="0" eb="3">
      <t>ケイエイタイ</t>
    </rPh>
    <phoneticPr fontId="6"/>
  </si>
  <si>
    <t>台　数</t>
    <phoneticPr fontId="6"/>
  </si>
  <si>
    <t>トラクター</t>
    <phoneticPr fontId="6"/>
  </si>
  <si>
    <t>動力田植機</t>
    <phoneticPr fontId="6"/>
  </si>
  <si>
    <t>コンバイン</t>
    <phoneticPr fontId="6"/>
  </si>
  <si>
    <t>トラクター</t>
    <phoneticPr fontId="6"/>
  </si>
  <si>
    <t>※平成22年調査から調査項目変更</t>
    <rPh sb="1" eb="3">
      <t>ヘイセイ</t>
    </rPh>
    <rPh sb="5" eb="6">
      <t>トシ</t>
    </rPh>
    <rPh sb="6" eb="8">
      <t>チョウサ</t>
    </rPh>
    <rPh sb="10" eb="12">
      <t>チョウサ</t>
    </rPh>
    <rPh sb="12" eb="14">
      <t>コウモク</t>
    </rPh>
    <rPh sb="14" eb="16">
      <t>ヘンコウ</t>
    </rPh>
    <phoneticPr fontId="6"/>
  </si>
  <si>
    <t>D-7．販売目的の作物の類別作付農家数、面積</t>
    <rPh sb="4" eb="6">
      <t>ハンバイ</t>
    </rPh>
    <rPh sb="6" eb="8">
      <t>モクテキ</t>
    </rPh>
    <rPh sb="9" eb="11">
      <t>サクモツ</t>
    </rPh>
    <rPh sb="12" eb="14">
      <t>ルイベツ</t>
    </rPh>
    <rPh sb="14" eb="15">
      <t>サク</t>
    </rPh>
    <rPh sb="15" eb="16">
      <t>ヅ</t>
    </rPh>
    <rPh sb="16" eb="18">
      <t>ノウカ</t>
    </rPh>
    <rPh sb="18" eb="19">
      <t>スウ</t>
    </rPh>
    <rPh sb="20" eb="22">
      <t>メンセキ</t>
    </rPh>
    <phoneticPr fontId="10"/>
  </si>
  <si>
    <t>単位：a</t>
    <rPh sb="0" eb="2">
      <t>タンイ</t>
    </rPh>
    <phoneticPr fontId="6"/>
  </si>
  <si>
    <t>実数</t>
    <rPh sb="0" eb="1">
      <t>ジツ</t>
    </rPh>
    <rPh sb="1" eb="2">
      <t>スウ</t>
    </rPh>
    <phoneticPr fontId="6"/>
  </si>
  <si>
    <t>稲</t>
    <rPh sb="0" eb="1">
      <t>イネ</t>
    </rPh>
    <phoneticPr fontId="10"/>
  </si>
  <si>
    <t>麦類</t>
    <rPh sb="0" eb="1">
      <t>ムギ</t>
    </rPh>
    <rPh sb="1" eb="2">
      <t>ルイ</t>
    </rPh>
    <phoneticPr fontId="10"/>
  </si>
  <si>
    <t>雑穀</t>
    <rPh sb="0" eb="2">
      <t>ザッコク</t>
    </rPh>
    <phoneticPr fontId="10"/>
  </si>
  <si>
    <t>いも類</t>
    <rPh sb="2" eb="3">
      <t>ルイ</t>
    </rPh>
    <phoneticPr fontId="10"/>
  </si>
  <si>
    <t>豆類</t>
    <rPh sb="0" eb="2">
      <t>マメルイ</t>
    </rPh>
    <phoneticPr fontId="10"/>
  </si>
  <si>
    <t>工芸農作物</t>
    <rPh sb="0" eb="2">
      <t>コウゲイ</t>
    </rPh>
    <rPh sb="2" eb="5">
      <t>ノウサクブツ</t>
    </rPh>
    <phoneticPr fontId="10"/>
  </si>
  <si>
    <t>野菜類</t>
    <rPh sb="0" eb="2">
      <t>ヤサイ</t>
    </rPh>
    <rPh sb="2" eb="3">
      <t>ルイ</t>
    </rPh>
    <phoneticPr fontId="10"/>
  </si>
  <si>
    <t>花き類・
花木</t>
    <rPh sb="0" eb="1">
      <t>ハナ</t>
    </rPh>
    <rPh sb="2" eb="3">
      <t>ルイ</t>
    </rPh>
    <rPh sb="5" eb="6">
      <t>ハナ</t>
    </rPh>
    <rPh sb="6" eb="7">
      <t>キ</t>
    </rPh>
    <phoneticPr fontId="10"/>
  </si>
  <si>
    <t>種苗・
苗木類</t>
    <rPh sb="0" eb="2">
      <t>シュビョウ</t>
    </rPh>
    <rPh sb="4" eb="6">
      <t>ナエギ</t>
    </rPh>
    <rPh sb="6" eb="7">
      <t>ルイ</t>
    </rPh>
    <phoneticPr fontId="10"/>
  </si>
  <si>
    <t>その他の
作物</t>
    <rPh sb="2" eb="3">
      <t>タ</t>
    </rPh>
    <rPh sb="5" eb="7">
      <t>サクモツ</t>
    </rPh>
    <phoneticPr fontId="10"/>
  </si>
  <si>
    <t>農家数</t>
    <rPh sb="0" eb="2">
      <t>ノウカ</t>
    </rPh>
    <rPh sb="2" eb="3">
      <t>スウ</t>
    </rPh>
    <phoneticPr fontId="10"/>
  </si>
  <si>
    <t>面積</t>
    <rPh sb="0" eb="2">
      <t>メンセキ</t>
    </rPh>
    <phoneticPr fontId="10"/>
  </si>
  <si>
    <t>三国町</t>
    <rPh sb="0" eb="2">
      <t>ミクニ</t>
    </rPh>
    <rPh sb="2" eb="3">
      <t>チョウ</t>
    </rPh>
    <phoneticPr fontId="6"/>
  </si>
  <si>
    <t>丸岡町</t>
    <rPh sb="0" eb="3">
      <t>マルオカチョウ</t>
    </rPh>
    <phoneticPr fontId="6"/>
  </si>
  <si>
    <t>-</t>
    <phoneticPr fontId="6"/>
  </si>
  <si>
    <t>-</t>
  </si>
  <si>
    <t>-</t>
    <phoneticPr fontId="6"/>
  </si>
  <si>
    <t>D-8．家畜・家きん飼養農家数、頭羽数</t>
    <rPh sb="4" eb="6">
      <t>カチク</t>
    </rPh>
    <rPh sb="7" eb="8">
      <t>カ</t>
    </rPh>
    <rPh sb="10" eb="12">
      <t>シヨウ</t>
    </rPh>
    <rPh sb="12" eb="14">
      <t>ノウカ</t>
    </rPh>
    <rPh sb="14" eb="15">
      <t>カズ</t>
    </rPh>
    <rPh sb="16" eb="17">
      <t>トウ</t>
    </rPh>
    <rPh sb="17" eb="18">
      <t>ハ</t>
    </rPh>
    <rPh sb="18" eb="19">
      <t>スウ</t>
    </rPh>
    <phoneticPr fontId="10"/>
  </si>
  <si>
    <t>年次</t>
    <rPh sb="0" eb="2">
      <t>ネンジ</t>
    </rPh>
    <phoneticPr fontId="10"/>
  </si>
  <si>
    <t>乳用牛</t>
    <rPh sb="0" eb="1">
      <t>チチ</t>
    </rPh>
    <rPh sb="1" eb="2">
      <t>ヨウ</t>
    </rPh>
    <rPh sb="2" eb="3">
      <t>ギュウ</t>
    </rPh>
    <phoneticPr fontId="10"/>
  </si>
  <si>
    <t>肉用牛</t>
    <rPh sb="0" eb="1">
      <t>ニク</t>
    </rPh>
    <rPh sb="1" eb="2">
      <t>ヨウ</t>
    </rPh>
    <rPh sb="2" eb="3">
      <t>ウシ</t>
    </rPh>
    <phoneticPr fontId="10"/>
  </si>
  <si>
    <t>豚</t>
    <rPh sb="0" eb="1">
      <t>ブタ</t>
    </rPh>
    <phoneticPr fontId="10"/>
  </si>
  <si>
    <t>採卵鶏</t>
    <rPh sb="0" eb="2">
      <t>サイラン</t>
    </rPh>
    <rPh sb="2" eb="3">
      <t>ニワトリ</t>
    </rPh>
    <phoneticPr fontId="10"/>
  </si>
  <si>
    <t>ブロイラー</t>
    <phoneticPr fontId="10"/>
  </si>
  <si>
    <t>飼養戸数</t>
    <rPh sb="0" eb="2">
      <t>シヨウ</t>
    </rPh>
    <rPh sb="2" eb="4">
      <t>コスウ</t>
    </rPh>
    <phoneticPr fontId="10"/>
  </si>
  <si>
    <t>飼養頭数</t>
    <rPh sb="0" eb="2">
      <t>シヨウ</t>
    </rPh>
    <rPh sb="2" eb="4">
      <t>トウスウ</t>
    </rPh>
    <phoneticPr fontId="10"/>
  </si>
  <si>
    <t>平成10年</t>
    <rPh sb="0" eb="2">
      <t>ヘイセイ</t>
    </rPh>
    <rPh sb="4" eb="5">
      <t>ネン</t>
    </rPh>
    <phoneticPr fontId="10"/>
  </si>
  <si>
    <t>三国町</t>
    <rPh sb="0" eb="3">
      <t>ミクニチョウ</t>
    </rPh>
    <phoneticPr fontId="10"/>
  </si>
  <si>
    <t>丸岡町</t>
    <rPh sb="0" eb="3">
      <t>マルオカチョウ</t>
    </rPh>
    <phoneticPr fontId="10"/>
  </si>
  <si>
    <t>春江町</t>
    <rPh sb="0" eb="3">
      <t>ハルエチョウ</t>
    </rPh>
    <phoneticPr fontId="10"/>
  </si>
  <si>
    <t>坂井町</t>
    <rPh sb="0" eb="2">
      <t>サカイ</t>
    </rPh>
    <rPh sb="2" eb="3">
      <t>チョウ</t>
    </rPh>
    <phoneticPr fontId="10"/>
  </si>
  <si>
    <t>平成11年</t>
    <rPh sb="0" eb="2">
      <t>ヘイセイ</t>
    </rPh>
    <rPh sb="4" eb="5">
      <t>ネン</t>
    </rPh>
    <phoneticPr fontId="10"/>
  </si>
  <si>
    <t>平成13年</t>
    <rPh sb="0" eb="2">
      <t>ヘイセイ</t>
    </rPh>
    <rPh sb="4" eb="5">
      <t>ネン</t>
    </rPh>
    <phoneticPr fontId="10"/>
  </si>
  <si>
    <t>平成14年</t>
    <rPh sb="0" eb="2">
      <t>ヘイセイ</t>
    </rPh>
    <rPh sb="4" eb="5">
      <t>ネン</t>
    </rPh>
    <phoneticPr fontId="10"/>
  </si>
  <si>
    <t>平成15年</t>
    <rPh sb="0" eb="2">
      <t>ヘイセイ</t>
    </rPh>
    <rPh sb="4" eb="5">
      <t>ネン</t>
    </rPh>
    <phoneticPr fontId="10"/>
  </si>
  <si>
    <t>平成16年</t>
    <rPh sb="0" eb="2">
      <t>ヘイセイ</t>
    </rPh>
    <rPh sb="4" eb="5">
      <t>ネン</t>
    </rPh>
    <phoneticPr fontId="10"/>
  </si>
  <si>
    <t>平成18年</t>
    <rPh sb="0" eb="2">
      <t>ヘイセイ</t>
    </rPh>
    <rPh sb="4" eb="5">
      <t>ネン</t>
    </rPh>
    <phoneticPr fontId="10"/>
  </si>
  <si>
    <t>平成19年</t>
    <rPh sb="0" eb="2">
      <t>ヘイセイ</t>
    </rPh>
    <rPh sb="4" eb="5">
      <t>ネン</t>
    </rPh>
    <phoneticPr fontId="10"/>
  </si>
  <si>
    <t>平成20年</t>
    <rPh sb="0" eb="2">
      <t>ヘイセイ</t>
    </rPh>
    <rPh sb="4" eb="5">
      <t>ネン</t>
    </rPh>
    <phoneticPr fontId="10"/>
  </si>
  <si>
    <t>平成21年</t>
    <rPh sb="0" eb="2">
      <t>ヘイセイ</t>
    </rPh>
    <rPh sb="4" eb="5">
      <t>ネン</t>
    </rPh>
    <phoneticPr fontId="10"/>
  </si>
  <si>
    <t>平成23年</t>
    <rPh sb="0" eb="2">
      <t>ヘイセイ</t>
    </rPh>
    <rPh sb="4" eb="5">
      <t>ネン</t>
    </rPh>
    <phoneticPr fontId="10"/>
  </si>
  <si>
    <t>平成24年</t>
    <rPh sb="0" eb="2">
      <t>ヘイセイ</t>
    </rPh>
    <rPh sb="4" eb="5">
      <t>ネン</t>
    </rPh>
    <phoneticPr fontId="10"/>
  </si>
  <si>
    <t>平成25年</t>
    <rPh sb="0" eb="2">
      <t>ヘイセイ</t>
    </rPh>
    <rPh sb="4" eb="5">
      <t>ネン</t>
    </rPh>
    <phoneticPr fontId="10"/>
  </si>
  <si>
    <t>平成26年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</si>
  <si>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</si>
  <si>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平成29年</t>
    <rPh sb="0" eb="2">
      <t>ヘイセイ</t>
    </rPh>
    <rPh sb="4" eb="5">
      <t>ネン</t>
    </rPh>
    <phoneticPr fontId="10"/>
  </si>
  <si>
    <t>資料：農業振興課</t>
    <rPh sb="0" eb="2">
      <t>シリョウ</t>
    </rPh>
    <rPh sb="3" eb="5">
      <t>ノウギョウ</t>
    </rPh>
    <rPh sb="5" eb="8">
      <t>シンコウカ</t>
    </rPh>
    <phoneticPr fontId="10"/>
  </si>
  <si>
    <t>D-9．農地転用実績</t>
    <rPh sb="4" eb="6">
      <t>ノウチ</t>
    </rPh>
    <rPh sb="6" eb="8">
      <t>テンヨウ</t>
    </rPh>
    <rPh sb="8" eb="10">
      <t>ジッセキ</t>
    </rPh>
    <phoneticPr fontId="10"/>
  </si>
  <si>
    <t>単位：ha</t>
    <rPh sb="0" eb="2">
      <t>タンイ</t>
    </rPh>
    <phoneticPr fontId="10"/>
  </si>
  <si>
    <t>年次</t>
    <rPh sb="1" eb="2">
      <t>ツギ</t>
    </rPh>
    <phoneticPr fontId="10"/>
  </si>
  <si>
    <t>法第4条・5条の許可</t>
    <rPh sb="0" eb="1">
      <t>ホウ</t>
    </rPh>
    <rPh sb="1" eb="2">
      <t>ダイ</t>
    </rPh>
    <rPh sb="3" eb="4">
      <t>ジョウ</t>
    </rPh>
    <rPh sb="6" eb="7">
      <t>ジョウ</t>
    </rPh>
    <rPh sb="8" eb="10">
      <t>キョカ</t>
    </rPh>
    <phoneticPr fontId="10"/>
  </si>
  <si>
    <t>法第4条・5条の届出</t>
    <rPh sb="0" eb="1">
      <t>ホウ</t>
    </rPh>
    <rPh sb="1" eb="2">
      <t>ダイ</t>
    </rPh>
    <rPh sb="3" eb="4">
      <t>ジョウ</t>
    </rPh>
    <rPh sb="6" eb="7">
      <t>ジョウ</t>
    </rPh>
    <rPh sb="8" eb="10">
      <t>トドケデ</t>
    </rPh>
    <phoneticPr fontId="10"/>
  </si>
  <si>
    <t>法第4条・5条以外の転用面積</t>
    <rPh sb="0" eb="1">
      <t>ホウ</t>
    </rPh>
    <rPh sb="1" eb="2">
      <t>ダイ</t>
    </rPh>
    <rPh sb="3" eb="4">
      <t>ジョウ</t>
    </rPh>
    <rPh sb="6" eb="7">
      <t>ジョウ</t>
    </rPh>
    <rPh sb="7" eb="9">
      <t>イガイ</t>
    </rPh>
    <rPh sb="10" eb="12">
      <t>テンヨウ</t>
    </rPh>
    <rPh sb="12" eb="14">
      <t>メンセキ</t>
    </rPh>
    <phoneticPr fontId="10"/>
  </si>
  <si>
    <t>農地転用
面積の
合計</t>
    <rPh sb="0" eb="2">
      <t>ノウチ</t>
    </rPh>
    <rPh sb="2" eb="4">
      <t>テンヨウ</t>
    </rPh>
    <rPh sb="5" eb="7">
      <t>メンセキ</t>
    </rPh>
    <rPh sb="9" eb="11">
      <t>ゴウケイ</t>
    </rPh>
    <phoneticPr fontId="10"/>
  </si>
  <si>
    <t>件数</t>
    <rPh sb="0" eb="2">
      <t>ケンスウ</t>
    </rPh>
    <phoneticPr fontId="10"/>
  </si>
  <si>
    <t>4条</t>
    <rPh sb="1" eb="2">
      <t>ジョウ</t>
    </rPh>
    <phoneticPr fontId="10"/>
  </si>
  <si>
    <t>5条</t>
    <rPh sb="1" eb="2">
      <t>ジョウ</t>
    </rPh>
    <phoneticPr fontId="10"/>
  </si>
  <si>
    <t>田</t>
    <rPh sb="0" eb="1">
      <t>タ</t>
    </rPh>
    <phoneticPr fontId="10"/>
  </si>
  <si>
    <t>畑</t>
    <rPh sb="0" eb="1">
      <t>ハタケ</t>
    </rPh>
    <phoneticPr fontId="10"/>
  </si>
  <si>
    <t>平成10年</t>
    <rPh sb="0" eb="2">
      <t>ヘイセイ</t>
    </rPh>
    <phoneticPr fontId="10"/>
  </si>
  <si>
    <t>平成11年</t>
    <rPh sb="0" eb="2">
      <t>ヘイセイ</t>
    </rPh>
    <phoneticPr fontId="10"/>
  </si>
  <si>
    <t>平成12年</t>
    <rPh sb="0" eb="2">
      <t>ヘイセイ</t>
    </rPh>
    <phoneticPr fontId="10"/>
  </si>
  <si>
    <t>平成13年</t>
    <rPh sb="0" eb="2">
      <t>ヘイセイ</t>
    </rPh>
    <phoneticPr fontId="10"/>
  </si>
  <si>
    <t>平成14年</t>
    <rPh sb="0" eb="2">
      <t>ヘイセイ</t>
    </rPh>
    <phoneticPr fontId="10"/>
  </si>
  <si>
    <t>平成15年</t>
    <rPh sb="0" eb="2">
      <t>ヘイセイ</t>
    </rPh>
    <phoneticPr fontId="10"/>
  </si>
  <si>
    <t>平成16年</t>
    <rPh sb="0" eb="2">
      <t>ヘイセイ</t>
    </rPh>
    <phoneticPr fontId="10"/>
  </si>
  <si>
    <t>平成17年</t>
    <rPh sb="0" eb="2">
      <t>ヘイセイ</t>
    </rPh>
    <phoneticPr fontId="10"/>
  </si>
  <si>
    <t>平成18年</t>
    <rPh sb="0" eb="2">
      <t>ヘイセイ</t>
    </rPh>
    <phoneticPr fontId="10"/>
  </si>
  <si>
    <t>平成19年</t>
    <rPh sb="0" eb="2">
      <t>ヘイセイ</t>
    </rPh>
    <phoneticPr fontId="10"/>
  </si>
  <si>
    <t>平成20年</t>
    <rPh sb="0" eb="2">
      <t>ヘイセイ</t>
    </rPh>
    <phoneticPr fontId="10"/>
  </si>
  <si>
    <t>平成21年</t>
    <rPh sb="0" eb="2">
      <t>ヘイセイ</t>
    </rPh>
    <phoneticPr fontId="10"/>
  </si>
  <si>
    <t>-</t>
    <phoneticPr fontId="10"/>
  </si>
  <si>
    <t>平成22年</t>
    <rPh sb="0" eb="2">
      <t>ヘイセイ</t>
    </rPh>
    <phoneticPr fontId="10"/>
  </si>
  <si>
    <t>平成23年</t>
    <rPh sb="0" eb="2">
      <t>ヘイセイ</t>
    </rPh>
    <phoneticPr fontId="10"/>
  </si>
  <si>
    <t>平成24年</t>
    <rPh sb="0" eb="2">
      <t>ヘイセイ</t>
    </rPh>
    <phoneticPr fontId="10"/>
  </si>
  <si>
    <t>平成25年</t>
    <rPh sb="0" eb="2">
      <t>ヘイセイ</t>
    </rPh>
    <phoneticPr fontId="10"/>
  </si>
  <si>
    <t>平成26年</t>
    <rPh sb="0" eb="2">
      <t>ヘイセイ</t>
    </rPh>
    <phoneticPr fontId="10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</si>
  <si>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10"/>
  </si>
  <si>
    <t>D-10．農道の状況</t>
    <rPh sb="5" eb="7">
      <t>ノウドウ</t>
    </rPh>
    <rPh sb="8" eb="10">
      <t>ジョウキョウ</t>
    </rPh>
    <phoneticPr fontId="6"/>
  </si>
  <si>
    <t>各年8月1日現在</t>
    <rPh sb="0" eb="1">
      <t>オノオノ</t>
    </rPh>
    <rPh sb="1" eb="2">
      <t>ネン</t>
    </rPh>
    <rPh sb="3" eb="4">
      <t>ツキ</t>
    </rPh>
    <rPh sb="5" eb="6">
      <t>ニチ</t>
    </rPh>
    <rPh sb="6" eb="8">
      <t>ゲンザイ</t>
    </rPh>
    <phoneticPr fontId="6"/>
  </si>
  <si>
    <t>計</t>
    <phoneticPr fontId="6"/>
  </si>
  <si>
    <t>幅          員</t>
    <phoneticPr fontId="6"/>
  </si>
  <si>
    <t>ト ン ネ ル 部</t>
    <phoneticPr fontId="6"/>
  </si>
  <si>
    <t>橋     梁     部</t>
    <phoneticPr fontId="6"/>
  </si>
  <si>
    <t>年次</t>
    <rPh sb="0" eb="1">
      <t>ネン</t>
    </rPh>
    <rPh sb="1" eb="2">
      <t>ジ</t>
    </rPh>
    <phoneticPr fontId="6"/>
  </si>
  <si>
    <t>総延長</t>
    <rPh sb="0" eb="1">
      <t>ソウ</t>
    </rPh>
    <rPh sb="1" eb="3">
      <t>エンチョウ</t>
    </rPh>
    <phoneticPr fontId="6"/>
  </si>
  <si>
    <t>舗装延長</t>
    <phoneticPr fontId="6"/>
  </si>
  <si>
    <t>舗装率</t>
    <phoneticPr fontId="6"/>
  </si>
  <si>
    <t>1.8～4.0m</t>
    <phoneticPr fontId="6"/>
  </si>
  <si>
    <t>割合</t>
    <phoneticPr fontId="6"/>
  </si>
  <si>
    <t>4.0ｍ以上</t>
    <phoneticPr fontId="6"/>
  </si>
  <si>
    <t>総延長</t>
    <phoneticPr fontId="6"/>
  </si>
  <si>
    <t>箇所数</t>
    <rPh sb="0" eb="2">
      <t>カショ</t>
    </rPh>
    <phoneticPr fontId="6"/>
  </si>
  <si>
    <t>平　均</t>
    <phoneticPr fontId="6"/>
  </si>
  <si>
    <t>（ｍ）</t>
  </si>
  <si>
    <t>（％）</t>
  </si>
  <si>
    <t>県管理</t>
    <rPh sb="0" eb="1">
      <t>ケン</t>
    </rPh>
    <rPh sb="1" eb="3">
      <t>カンリ</t>
    </rPh>
    <phoneticPr fontId="6"/>
  </si>
  <si>
    <t>町管理</t>
    <rPh sb="0" eb="1">
      <t>チョウ</t>
    </rPh>
    <rPh sb="1" eb="3">
      <t>カンリ</t>
    </rPh>
    <phoneticPr fontId="6"/>
  </si>
  <si>
    <t>土地改良</t>
    <rPh sb="0" eb="2">
      <t>トチ</t>
    </rPh>
    <rPh sb="2" eb="4">
      <t>カイリョウ</t>
    </rPh>
    <phoneticPr fontId="6"/>
  </si>
  <si>
    <t>平成18年</t>
    <rPh sb="0" eb="2">
      <t>ヘイセイ</t>
    </rPh>
    <rPh sb="4" eb="5">
      <t>ネン</t>
    </rPh>
    <phoneticPr fontId="6"/>
  </si>
  <si>
    <t>市管理</t>
    <rPh sb="0" eb="1">
      <t>シ</t>
    </rPh>
    <rPh sb="1" eb="3">
      <t>カンリ</t>
    </rPh>
    <phoneticPr fontId="6"/>
  </si>
  <si>
    <t>平成19年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</si>
  <si>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</si>
  <si>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</si>
  <si>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</si>
  <si>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</si>
  <si>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市管理</t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</si>
  <si>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</si>
  <si>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</si>
  <si>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</si>
  <si>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</si>
  <si>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資料：農業振興課</t>
    <rPh sb="0" eb="2">
      <t>シリョウ</t>
    </rPh>
    <rPh sb="3" eb="5">
      <t>ノウギョウ</t>
    </rPh>
    <rPh sb="5" eb="8">
      <t>シンコウカ</t>
    </rPh>
    <phoneticPr fontId="6"/>
  </si>
  <si>
    <t>各年2月1日現在</t>
    <phoneticPr fontId="6"/>
  </si>
  <si>
    <t>各年3月31日現在</t>
    <rPh sb="0" eb="2">
      <t>カクトシ</t>
    </rPh>
    <rPh sb="3" eb="4">
      <t>ガツ</t>
    </rPh>
    <rPh sb="6" eb="7">
      <t>ニチ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</si>
</sst>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##,###,##0;&quot;-&quot;##,###,##0"/>
    <numFmt numFmtId="177" formatCode="#,##0_ "/>
    <numFmt numFmtId="178" formatCode="#,##0;&quot;△ &quot;#,##0"/>
    <numFmt numFmtId="179" formatCode="&quot;(&quot;0.0&quot;)&quot;;&quot;△ &quot;0.0"/>
    <numFmt numFmtId="180" formatCode="&quot;(&quot;0.0&quot;)&quot;;&quot;△ &quot;0.0&quot;)&quot;"/>
    <numFmt numFmtId="181" formatCode="0.0_ "/>
    <numFmt numFmtId="182" formatCode="&quot;(&quot;#,##0.0\);\(\$#,##0\)\&amp;&quot;)&quot;"/>
    <numFmt numFmtId="183" formatCode="#,##0.0;&quot;△ &quot;#,##0.0"/>
    <numFmt numFmtId="184" formatCode="_ * #,##0.0_ ;_ * \-#,##0.0_ ;_ * &quot;-&quot;?_ ;_ @_ "/>
    <numFmt numFmtId="185" formatCode="#,##0.00;&quot;△ &quot;#,##0.00"/>
    <numFmt numFmtId="186" formatCode="0.0;&quot;△ &quot;0.0"/>
    <numFmt numFmtId="187" formatCode="#\ ##0"/>
    <numFmt numFmtId="188" formatCode="#\ ##0;\-#\ ##0;##\-"/>
  </numFmts>
  <fonts count="18"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1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.45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3" fillId="0" borderId="0"/>
    <xf numFmtId="0" fontId="5" fillId="0" borderId="0"/>
    <xf numFmtId="38" fontId="5" fillId="0" borderId="0" applyFont="0" applyFill="0" applyBorder="0" applyAlignment="0" applyProtection="0"/>
    <xf numFmtId="0" fontId="15" fillId="0" borderId="0"/>
  </cellStyleXfs>
  <cellXfs count="619">
    <xf numFmtId="0" fontId="0" fillId="0" borderId="0" xfId="0"/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176" fontId="3" fillId="0" borderId="0" xfId="0" applyNumberFormat="1" applyFont="1" applyFill="1" applyAlignment="1">
      <alignment horizontal="left" vertical="center"/>
    </xf>
    <xf numFmtId="0" fontId="4" fillId="0" borderId="0" xfId="0" applyFont="1" applyFill="1"/>
    <xf numFmtId="0" fontId="5" fillId="0" borderId="0" xfId="0" quotePrefix="1" applyFont="1" applyFill="1" applyAlignment="1">
      <alignment horizontal="left" vertical="center"/>
    </xf>
    <xf numFmtId="176" fontId="6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4" fillId="0" borderId="0" xfId="0" applyFont="1" applyFill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177" fontId="9" fillId="0" borderId="0" xfId="0" applyNumberFormat="1" applyFont="1" applyFill="1"/>
    <xf numFmtId="177" fontId="9" fillId="0" borderId="1" xfId="0" applyNumberFormat="1" applyFont="1" applyFill="1" applyBorder="1" applyAlignment="1">
      <alignment horizontal="center" vertical="center"/>
    </xf>
    <xf numFmtId="178" fontId="9" fillId="0" borderId="1" xfId="0" quotePrefix="1" applyNumberFormat="1" applyFont="1" applyFill="1" applyBorder="1" applyAlignment="1">
      <alignment vertical="center"/>
    </xf>
    <xf numFmtId="178" fontId="9" fillId="0" borderId="6" xfId="0" quotePrefix="1" applyNumberFormat="1" applyFont="1" applyFill="1" applyBorder="1" applyAlignment="1">
      <alignment vertical="center"/>
    </xf>
    <xf numFmtId="178" fontId="9" fillId="0" borderId="7" xfId="0" quotePrefix="1" applyNumberFormat="1" applyFont="1" applyFill="1" applyBorder="1" applyAlignment="1">
      <alignment vertical="center"/>
    </xf>
    <xf numFmtId="177" fontId="7" fillId="0" borderId="0" xfId="0" applyNumberFormat="1" applyFont="1" applyFill="1"/>
    <xf numFmtId="177" fontId="7" fillId="0" borderId="9" xfId="0" applyNumberFormat="1" applyFont="1" applyFill="1" applyBorder="1" applyAlignment="1">
      <alignment horizontal="right" vertical="center"/>
    </xf>
    <xf numFmtId="178" fontId="7" fillId="0" borderId="9" xfId="0" quotePrefix="1" applyNumberFormat="1" applyFont="1" applyFill="1" applyBorder="1" applyAlignment="1">
      <alignment vertical="center"/>
    </xf>
    <xf numFmtId="178" fontId="7" fillId="0" borderId="10" xfId="0" quotePrefix="1" applyNumberFormat="1" applyFont="1" applyFill="1" applyBorder="1" applyAlignment="1">
      <alignment vertical="center"/>
    </xf>
    <xf numFmtId="178" fontId="7" fillId="0" borderId="11" xfId="0" quotePrefix="1" applyNumberFormat="1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horizontal="right" vertical="center"/>
    </xf>
    <xf numFmtId="178" fontId="7" fillId="0" borderId="3" xfId="0" quotePrefix="1" applyNumberFormat="1" applyFont="1" applyFill="1" applyBorder="1" applyAlignment="1">
      <alignment vertical="center"/>
    </xf>
    <xf numFmtId="178" fontId="7" fillId="0" borderId="13" xfId="0" quotePrefix="1" applyNumberFormat="1" applyFont="1" applyFill="1" applyBorder="1" applyAlignment="1">
      <alignment vertical="center"/>
    </xf>
    <xf numFmtId="178" fontId="7" fillId="0" borderId="14" xfId="0" quotePrefix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1" fillId="0" borderId="0" xfId="1" applyFont="1" applyFill="1" applyAlignment="1" applyProtection="1">
      <alignment vertical="center"/>
      <protection locked="0"/>
    </xf>
    <xf numFmtId="0" fontId="5" fillId="0" borderId="0" xfId="1" applyFont="1" applyFill="1" applyAlignment="1">
      <alignment vertical="center" shrinkToFit="1"/>
    </xf>
    <xf numFmtId="0" fontId="5" fillId="0" borderId="0" xfId="1" applyFont="1" applyFill="1" applyAlignment="1">
      <alignment horizontal="center" vertical="center" shrinkToFit="1"/>
    </xf>
    <xf numFmtId="178" fontId="5" fillId="0" borderId="0" xfId="1" applyNumberFormat="1" applyFont="1" applyFill="1" applyAlignment="1">
      <alignment vertical="center" shrinkToFit="1"/>
    </xf>
    <xf numFmtId="0" fontId="5" fillId="0" borderId="0" xfId="1" applyFont="1" applyFill="1" applyAlignment="1">
      <alignment vertical="center"/>
    </xf>
    <xf numFmtId="178" fontId="7" fillId="0" borderId="3" xfId="1" applyNumberFormat="1" applyFont="1" applyFill="1" applyBorder="1" applyAlignment="1">
      <alignment horizontal="center" vertical="center" shrinkToFit="1"/>
    </xf>
    <xf numFmtId="178" fontId="7" fillId="0" borderId="18" xfId="1" applyNumberFormat="1" applyFont="1" applyFill="1" applyBorder="1" applyAlignment="1">
      <alignment horizontal="center" vertical="center" shrinkToFit="1"/>
    </xf>
    <xf numFmtId="178" fontId="7" fillId="0" borderId="19" xfId="1" applyNumberFormat="1" applyFont="1" applyFill="1" applyBorder="1" applyAlignment="1">
      <alignment horizontal="center" vertical="center" shrinkToFit="1"/>
    </xf>
    <xf numFmtId="178" fontId="7" fillId="0" borderId="5" xfId="1" applyNumberFormat="1" applyFont="1" applyFill="1" applyBorder="1" applyAlignment="1">
      <alignment horizontal="center" vertical="center" shrinkToFit="1"/>
    </xf>
    <xf numFmtId="0" fontId="7" fillId="0" borderId="21" xfId="1" applyFont="1" applyFill="1" applyBorder="1" applyAlignment="1">
      <alignment horizontal="center" vertical="center" shrinkToFit="1"/>
    </xf>
    <xf numFmtId="178" fontId="7" fillId="0" borderId="21" xfId="1" applyNumberFormat="1" applyFont="1" applyFill="1" applyBorder="1" applyAlignment="1">
      <alignment vertical="center" shrinkToFit="1"/>
    </xf>
    <xf numFmtId="178" fontId="7" fillId="0" borderId="22" xfId="1" applyNumberFormat="1" applyFont="1" applyFill="1" applyBorder="1" applyAlignment="1">
      <alignment vertical="center" shrinkToFit="1"/>
    </xf>
    <xf numFmtId="178" fontId="7" fillId="0" borderId="23" xfId="1" applyNumberFormat="1" applyFont="1" applyFill="1" applyBorder="1" applyAlignment="1">
      <alignment vertical="center" shrinkToFit="1"/>
    </xf>
    <xf numFmtId="178" fontId="7" fillId="0" borderId="24" xfId="1" applyNumberFormat="1" applyFont="1" applyFill="1" applyBorder="1" applyAlignment="1">
      <alignment vertical="center" shrinkToFit="1"/>
    </xf>
    <xf numFmtId="0" fontId="7" fillId="0" borderId="10" xfId="1" applyFont="1" applyFill="1" applyBorder="1" applyAlignment="1">
      <alignment vertical="center" shrinkToFit="1"/>
    </xf>
    <xf numFmtId="0" fontId="7" fillId="0" borderId="25" xfId="1" applyFont="1" applyFill="1" applyBorder="1" applyAlignment="1">
      <alignment vertical="center" shrinkToFit="1"/>
    </xf>
    <xf numFmtId="0" fontId="7" fillId="0" borderId="26" xfId="1" applyFont="1" applyFill="1" applyBorder="1" applyAlignment="1">
      <alignment horizontal="center" vertical="center" shrinkToFit="1"/>
    </xf>
    <xf numFmtId="179" fontId="11" fillId="0" borderId="26" xfId="1" applyNumberFormat="1" applyFont="1" applyFill="1" applyBorder="1" applyAlignment="1">
      <alignment vertical="center" shrinkToFit="1"/>
    </xf>
    <xf numFmtId="179" fontId="11" fillId="0" borderId="27" xfId="1" applyNumberFormat="1" applyFont="1" applyFill="1" applyBorder="1" applyAlignment="1">
      <alignment vertical="center" shrinkToFit="1"/>
    </xf>
    <xf numFmtId="179" fontId="11" fillId="0" borderId="28" xfId="1" applyNumberFormat="1" applyFont="1" applyFill="1" applyBorder="1" applyAlignment="1">
      <alignment vertical="center" shrinkToFit="1"/>
    </xf>
    <xf numFmtId="179" fontId="11" fillId="0" borderId="29" xfId="1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30" xfId="1" applyFont="1" applyFill="1" applyBorder="1" applyAlignment="1">
      <alignment horizontal="center" vertical="center" shrinkToFit="1"/>
    </xf>
    <xf numFmtId="178" fontId="7" fillId="0" borderId="30" xfId="1" applyNumberFormat="1" applyFont="1" applyFill="1" applyBorder="1" applyAlignment="1">
      <alignment vertical="center" shrinkToFit="1"/>
    </xf>
    <xf numFmtId="178" fontId="7" fillId="0" borderId="31" xfId="1" applyNumberFormat="1" applyFont="1" applyFill="1" applyBorder="1" applyAlignment="1">
      <alignment vertical="center" shrinkToFit="1"/>
    </xf>
    <xf numFmtId="178" fontId="7" fillId="0" borderId="32" xfId="1" applyNumberFormat="1" applyFont="1" applyFill="1" applyBorder="1" applyAlignment="1">
      <alignment vertical="center" shrinkToFit="1"/>
    </xf>
    <xf numFmtId="178" fontId="7" fillId="0" borderId="33" xfId="1" applyNumberFormat="1" applyFont="1" applyFill="1" applyBorder="1" applyAlignment="1">
      <alignment vertical="center" shrinkToFit="1"/>
    </xf>
    <xf numFmtId="0" fontId="7" fillId="0" borderId="6" xfId="1" applyFont="1" applyFill="1" applyBorder="1" applyAlignment="1">
      <alignment vertical="center" shrinkToFit="1"/>
    </xf>
    <xf numFmtId="178" fontId="11" fillId="0" borderId="21" xfId="1" applyNumberFormat="1" applyFont="1" applyFill="1" applyBorder="1" applyAlignment="1">
      <alignment vertical="center" shrinkToFit="1"/>
    </xf>
    <xf numFmtId="178" fontId="11" fillId="0" borderId="22" xfId="1" applyNumberFormat="1" applyFont="1" applyFill="1" applyBorder="1" applyAlignment="1">
      <alignment vertical="center" shrinkToFit="1"/>
    </xf>
    <xf numFmtId="178" fontId="11" fillId="0" borderId="23" xfId="1" applyNumberFormat="1" applyFont="1" applyFill="1" applyBorder="1" applyAlignment="1">
      <alignment vertical="center" shrinkToFit="1"/>
    </xf>
    <xf numFmtId="178" fontId="11" fillId="0" borderId="24" xfId="1" applyNumberFormat="1" applyFont="1" applyFill="1" applyBorder="1" applyAlignment="1">
      <alignment vertical="center" shrinkToFit="1"/>
    </xf>
    <xf numFmtId="178" fontId="11" fillId="0" borderId="30" xfId="1" applyNumberFormat="1" applyFont="1" applyFill="1" applyBorder="1" applyAlignment="1">
      <alignment vertical="center" shrinkToFit="1"/>
    </xf>
    <xf numFmtId="178" fontId="11" fillId="0" borderId="31" xfId="1" applyNumberFormat="1" applyFont="1" applyFill="1" applyBorder="1" applyAlignment="1">
      <alignment vertical="center" shrinkToFit="1"/>
    </xf>
    <xf numFmtId="178" fontId="11" fillId="0" borderId="32" xfId="1" applyNumberFormat="1" applyFont="1" applyFill="1" applyBorder="1" applyAlignment="1">
      <alignment vertical="center" shrinkToFit="1"/>
    </xf>
    <xf numFmtId="178" fontId="11" fillId="0" borderId="33" xfId="1" applyNumberFormat="1" applyFont="1" applyFill="1" applyBorder="1" applyAlignment="1">
      <alignment vertical="center" shrinkToFit="1"/>
    </xf>
    <xf numFmtId="0" fontId="7" fillId="0" borderId="13" xfId="1" applyFont="1" applyFill="1" applyBorder="1" applyAlignment="1">
      <alignment vertical="center" shrinkToFit="1"/>
    </xf>
    <xf numFmtId="178" fontId="11" fillId="0" borderId="26" xfId="1" applyNumberFormat="1" applyFont="1" applyFill="1" applyBorder="1" applyAlignment="1">
      <alignment vertical="center" shrinkToFit="1"/>
    </xf>
    <xf numFmtId="178" fontId="11" fillId="0" borderId="27" xfId="1" applyNumberFormat="1" applyFont="1" applyFill="1" applyBorder="1" applyAlignment="1">
      <alignment vertical="center" shrinkToFit="1"/>
    </xf>
    <xf numFmtId="178" fontId="11" fillId="0" borderId="28" xfId="1" applyNumberFormat="1" applyFont="1" applyFill="1" applyBorder="1" applyAlignment="1">
      <alignment vertical="center" shrinkToFit="1"/>
    </xf>
    <xf numFmtId="178" fontId="11" fillId="0" borderId="29" xfId="1" applyNumberFormat="1" applyFont="1" applyFill="1" applyBorder="1" applyAlignment="1">
      <alignment vertical="center" shrinkToFit="1"/>
    </xf>
    <xf numFmtId="0" fontId="7" fillId="0" borderId="34" xfId="1" applyFont="1" applyFill="1" applyBorder="1" applyAlignment="1">
      <alignment vertical="center" shrinkToFit="1"/>
    </xf>
    <xf numFmtId="178" fontId="7" fillId="0" borderId="26" xfId="1" applyNumberFormat="1" applyFont="1" applyFill="1" applyBorder="1" applyAlignment="1">
      <alignment vertical="center" shrinkToFit="1"/>
    </xf>
    <xf numFmtId="178" fontId="7" fillId="0" borderId="27" xfId="1" applyNumberFormat="1" applyFont="1" applyFill="1" applyBorder="1" applyAlignment="1">
      <alignment vertical="center" shrinkToFit="1"/>
    </xf>
    <xf numFmtId="178" fontId="7" fillId="0" borderId="28" xfId="1" applyNumberFormat="1" applyFont="1" applyFill="1" applyBorder="1" applyAlignment="1">
      <alignment vertical="center" shrinkToFit="1"/>
    </xf>
    <xf numFmtId="178" fontId="7" fillId="0" borderId="29" xfId="1" applyNumberFormat="1" applyFont="1" applyFill="1" applyBorder="1" applyAlignment="1">
      <alignment vertical="center" shrinkToFit="1"/>
    </xf>
    <xf numFmtId="178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vertical="center" shrinkToFit="1"/>
    </xf>
    <xf numFmtId="178" fontId="9" fillId="0" borderId="21" xfId="1" applyNumberFormat="1" applyFont="1" applyFill="1" applyBorder="1" applyAlignment="1">
      <alignment vertical="center" shrinkToFit="1"/>
    </xf>
    <xf numFmtId="178" fontId="9" fillId="0" borderId="23" xfId="1" applyNumberFormat="1" applyFont="1" applyFill="1" applyBorder="1" applyAlignment="1">
      <alignment vertical="center" shrinkToFit="1"/>
    </xf>
    <xf numFmtId="178" fontId="9" fillId="0" borderId="24" xfId="1" applyNumberFormat="1" applyFont="1" applyFill="1" applyBorder="1" applyAlignment="1">
      <alignment vertical="center" shrinkToFit="1"/>
    </xf>
    <xf numFmtId="178" fontId="9" fillId="0" borderId="30" xfId="1" applyNumberFormat="1" applyFont="1" applyFill="1" applyBorder="1" applyAlignment="1">
      <alignment vertical="center" shrinkToFit="1"/>
    </xf>
    <xf numFmtId="178" fontId="9" fillId="0" borderId="32" xfId="1" applyNumberFormat="1" applyFont="1" applyFill="1" applyBorder="1" applyAlignment="1">
      <alignment vertical="center" shrinkToFit="1"/>
    </xf>
    <xf numFmtId="178" fontId="9" fillId="0" borderId="33" xfId="1" applyNumberFormat="1" applyFont="1" applyFill="1" applyBorder="1" applyAlignment="1">
      <alignment vertical="center" shrinkToFit="1"/>
    </xf>
    <xf numFmtId="180" fontId="11" fillId="0" borderId="26" xfId="1" applyNumberFormat="1" applyFont="1" applyFill="1" applyBorder="1" applyAlignment="1">
      <alignment vertical="center" shrinkToFit="1"/>
    </xf>
    <xf numFmtId="180" fontId="11" fillId="0" borderId="28" xfId="1" applyNumberFormat="1" applyFont="1" applyFill="1" applyBorder="1" applyAlignment="1">
      <alignment vertical="center" shrinkToFit="1"/>
    </xf>
    <xf numFmtId="180" fontId="11" fillId="0" borderId="29" xfId="1" applyNumberFormat="1" applyFont="1" applyFill="1" applyBorder="1" applyAlignment="1">
      <alignment vertical="center" shrinkToFit="1"/>
    </xf>
    <xf numFmtId="0" fontId="7" fillId="0" borderId="0" xfId="1" applyFont="1" applyFill="1" applyAlignment="1">
      <alignment horizontal="right" vertical="center"/>
    </xf>
    <xf numFmtId="0" fontId="7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right"/>
    </xf>
    <xf numFmtId="0" fontId="9" fillId="0" borderId="3" xfId="1" applyFont="1" applyFill="1" applyBorder="1" applyAlignment="1">
      <alignment horizontal="center" vertical="center" shrinkToFit="1"/>
    </xf>
    <xf numFmtId="0" fontId="7" fillId="0" borderId="18" xfId="1" applyFont="1" applyFill="1" applyBorder="1" applyAlignment="1">
      <alignment horizontal="center" vertical="center" shrinkToFit="1"/>
    </xf>
    <xf numFmtId="0" fontId="7" fillId="0" borderId="19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38" fontId="9" fillId="0" borderId="1" xfId="2" applyFont="1" applyFill="1" applyBorder="1" applyAlignment="1">
      <alignment vertical="center" shrinkToFit="1"/>
    </xf>
    <xf numFmtId="38" fontId="9" fillId="0" borderId="37" xfId="2" applyFont="1" applyFill="1" applyBorder="1" applyAlignment="1">
      <alignment vertical="center" shrinkToFit="1"/>
    </xf>
    <xf numFmtId="38" fontId="9" fillId="0" borderId="38" xfId="2" applyFont="1" applyFill="1" applyBorder="1" applyAlignment="1">
      <alignment vertical="center" shrinkToFit="1"/>
    </xf>
    <xf numFmtId="38" fontId="9" fillId="0" borderId="7" xfId="2" applyFont="1" applyFill="1" applyBorder="1" applyAlignment="1">
      <alignment vertical="center" shrinkToFit="1"/>
    </xf>
    <xf numFmtId="0" fontId="9" fillId="0" borderId="10" xfId="1" applyFont="1" applyFill="1" applyBorder="1" applyAlignment="1">
      <alignment vertical="center" shrinkToFit="1"/>
    </xf>
    <xf numFmtId="181" fontId="11" fillId="0" borderId="39" xfId="1" applyNumberFormat="1" applyFont="1" applyFill="1" applyBorder="1" applyAlignment="1">
      <alignment horizontal="distributed" vertical="center" justifyLastLine="1" shrinkToFit="1"/>
    </xf>
    <xf numFmtId="182" fontId="11" fillId="0" borderId="40" xfId="2" applyNumberFormat="1" applyFont="1" applyFill="1" applyBorder="1" applyAlignment="1">
      <alignment horizontal="right" vertical="center" shrinkToFit="1"/>
    </xf>
    <xf numFmtId="182" fontId="11" fillId="0" borderId="41" xfId="1" applyNumberFormat="1" applyFont="1" applyFill="1" applyBorder="1" applyAlignment="1">
      <alignment vertical="center" shrinkToFit="1"/>
    </xf>
    <xf numFmtId="182" fontId="11" fillId="0" borderId="42" xfId="1" applyNumberFormat="1" applyFont="1" applyFill="1" applyBorder="1" applyAlignment="1">
      <alignment vertical="center" shrinkToFit="1"/>
    </xf>
    <xf numFmtId="182" fontId="11" fillId="0" borderId="43" xfId="1" applyNumberFormat="1" applyFont="1" applyFill="1" applyBorder="1" applyAlignment="1">
      <alignment vertical="center" shrinkToFit="1"/>
    </xf>
    <xf numFmtId="0" fontId="7" fillId="0" borderId="10" xfId="1" applyFont="1" applyBorder="1">
      <alignment vertical="center"/>
    </xf>
    <xf numFmtId="0" fontId="7" fillId="0" borderId="43" xfId="1" applyFont="1" applyFill="1" applyBorder="1" applyAlignment="1">
      <alignment horizontal="right" vertical="center" justifyLastLine="1" shrinkToFit="1"/>
    </xf>
    <xf numFmtId="38" fontId="7" fillId="0" borderId="40" xfId="2" applyFont="1" applyFill="1" applyBorder="1" applyAlignment="1">
      <alignment vertical="center" shrinkToFit="1"/>
    </xf>
    <xf numFmtId="38" fontId="7" fillId="0" borderId="41" xfId="2" applyFont="1" applyFill="1" applyBorder="1" applyAlignment="1">
      <alignment vertical="center" shrinkToFit="1"/>
    </xf>
    <xf numFmtId="38" fontId="7" fillId="0" borderId="42" xfId="2" applyFont="1" applyFill="1" applyBorder="1" applyAlignment="1">
      <alignment vertical="center" shrinkToFit="1"/>
    </xf>
    <xf numFmtId="38" fontId="7" fillId="0" borderId="43" xfId="2" applyFont="1" applyFill="1" applyBorder="1" applyAlignment="1">
      <alignment vertical="center" shrinkToFit="1"/>
    </xf>
    <xf numFmtId="0" fontId="7" fillId="0" borderId="33" xfId="1" applyFont="1" applyFill="1" applyBorder="1" applyAlignment="1">
      <alignment horizontal="right" vertical="center" justifyLastLine="1" shrinkToFit="1"/>
    </xf>
    <xf numFmtId="38" fontId="7" fillId="0" borderId="31" xfId="2" applyFont="1" applyFill="1" applyBorder="1" applyAlignment="1">
      <alignment vertical="center" shrinkToFit="1"/>
    </xf>
    <xf numFmtId="38" fontId="7" fillId="0" borderId="32" xfId="2" applyFont="1" applyFill="1" applyBorder="1" applyAlignment="1">
      <alignment vertical="center" shrinkToFit="1"/>
    </xf>
    <xf numFmtId="38" fontId="7" fillId="0" borderId="33" xfId="2" applyFont="1" applyFill="1" applyBorder="1" applyAlignment="1">
      <alignment vertical="center" shrinkToFit="1"/>
    </xf>
    <xf numFmtId="0" fontId="7" fillId="0" borderId="13" xfId="1" applyFont="1" applyBorder="1">
      <alignment vertical="center"/>
    </xf>
    <xf numFmtId="0" fontId="7" fillId="0" borderId="29" xfId="1" applyFont="1" applyFill="1" applyBorder="1" applyAlignment="1">
      <alignment horizontal="right" vertical="center" justifyLastLine="1" shrinkToFit="1"/>
    </xf>
    <xf numFmtId="38" fontId="7" fillId="0" borderId="27" xfId="2" applyFont="1" applyFill="1" applyBorder="1" applyAlignment="1">
      <alignment vertical="center" shrinkToFit="1"/>
    </xf>
    <xf numFmtId="38" fontId="7" fillId="0" borderId="28" xfId="2" applyFont="1" applyFill="1" applyBorder="1" applyAlignment="1">
      <alignment vertical="center" shrinkToFit="1"/>
    </xf>
    <xf numFmtId="38" fontId="7" fillId="0" borderId="29" xfId="2" applyFont="1" applyFill="1" applyBorder="1" applyAlignment="1">
      <alignment vertical="center" shrinkToFit="1"/>
    </xf>
    <xf numFmtId="38" fontId="7" fillId="0" borderId="30" xfId="2" applyFont="1" applyFill="1" applyBorder="1" applyAlignment="1">
      <alignment vertical="center" shrinkToFit="1"/>
    </xf>
    <xf numFmtId="38" fontId="7" fillId="0" borderId="26" xfId="2" applyFont="1" applyFill="1" applyBorder="1" applyAlignment="1">
      <alignment vertical="center" shrinkToFit="1"/>
    </xf>
    <xf numFmtId="0" fontId="9" fillId="0" borderId="6" xfId="1" applyFont="1" applyFill="1" applyBorder="1" applyAlignment="1">
      <alignment horizontal="left" vertical="center"/>
    </xf>
    <xf numFmtId="0" fontId="9" fillId="0" borderId="20" xfId="1" applyFont="1" applyFill="1" applyBorder="1" applyAlignment="1">
      <alignment horizontal="center" vertical="center"/>
    </xf>
    <xf numFmtId="181" fontId="11" fillId="0" borderId="25" xfId="1" applyNumberFormat="1" applyFont="1" applyFill="1" applyBorder="1" applyAlignment="1">
      <alignment horizontal="distributed" vertical="center" justifyLastLine="1" shrinkToFit="1"/>
    </xf>
    <xf numFmtId="182" fontId="11" fillId="0" borderId="9" xfId="2" applyNumberFormat="1" applyFont="1" applyFill="1" applyBorder="1" applyAlignment="1">
      <alignment horizontal="right" vertical="center" shrinkToFit="1"/>
    </xf>
    <xf numFmtId="182" fontId="11" fillId="0" borderId="44" xfId="1" applyNumberFormat="1" applyFont="1" applyFill="1" applyBorder="1" applyAlignment="1">
      <alignment vertical="center" shrinkToFit="1"/>
    </xf>
    <xf numFmtId="182" fontId="11" fillId="0" borderId="45" xfId="1" applyNumberFormat="1" applyFont="1" applyFill="1" applyBorder="1" applyAlignment="1">
      <alignment vertical="center" shrinkToFit="1"/>
    </xf>
    <xf numFmtId="182" fontId="11" fillId="0" borderId="11" xfId="1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vertical="center"/>
    </xf>
    <xf numFmtId="181" fontId="7" fillId="0" borderId="0" xfId="1" applyNumberFormat="1" applyFont="1" applyFill="1" applyAlignment="1">
      <alignment vertical="center" shrinkToFit="1"/>
    </xf>
    <xf numFmtId="0" fontId="5" fillId="0" borderId="0" xfId="1" quotePrefix="1" applyFont="1" applyFill="1" applyAlignment="1">
      <alignment vertical="center"/>
    </xf>
    <xf numFmtId="0" fontId="9" fillId="0" borderId="18" xfId="1" applyFont="1" applyFill="1" applyBorder="1" applyAlignment="1">
      <alignment horizontal="distributed" vertical="center" justifyLastLine="1" shrinkToFit="1"/>
    </xf>
    <xf numFmtId="181" fontId="7" fillId="0" borderId="16" xfId="1" applyNumberFormat="1" applyFont="1" applyFill="1" applyBorder="1" applyAlignment="1">
      <alignment horizontal="distributed" vertical="center" justifyLastLine="1" shrinkToFit="1"/>
    </xf>
    <xf numFmtId="0" fontId="7" fillId="0" borderId="37" xfId="1" applyFont="1" applyFill="1" applyBorder="1" applyAlignment="1">
      <alignment horizontal="center" vertical="center" justifyLastLine="1" shrinkToFit="1"/>
    </xf>
    <xf numFmtId="0" fontId="7" fillId="0" borderId="38" xfId="1" applyFont="1" applyFill="1" applyBorder="1" applyAlignment="1">
      <alignment horizontal="center" vertical="center" justifyLastLine="1" shrinkToFit="1"/>
    </xf>
    <xf numFmtId="0" fontId="7" fillId="0" borderId="7" xfId="1" applyFont="1" applyFill="1" applyBorder="1" applyAlignment="1">
      <alignment horizontal="center" vertical="center" justifyLastLine="1" shrinkToFit="1"/>
    </xf>
    <xf numFmtId="181" fontId="7" fillId="0" borderId="5" xfId="1" applyNumberFormat="1" applyFont="1" applyFill="1" applyBorder="1" applyAlignment="1">
      <alignment horizontal="distributed" vertical="center" justifyLastLine="1" shrinkToFit="1"/>
    </xf>
    <xf numFmtId="0" fontId="7" fillId="0" borderId="2" xfId="1" applyFont="1" applyFill="1" applyBorder="1" applyAlignment="1">
      <alignment horizontal="distributed" vertical="center" justifyLastLine="1" shrinkToFit="1"/>
    </xf>
    <xf numFmtId="38" fontId="9" fillId="0" borderId="18" xfId="2" applyFont="1" applyFill="1" applyBorder="1" applyAlignment="1">
      <alignment vertical="center" shrinkToFit="1"/>
    </xf>
    <xf numFmtId="179" fontId="7" fillId="0" borderId="16" xfId="2" applyNumberFormat="1" applyFont="1" applyFill="1" applyBorder="1" applyAlignment="1">
      <alignment vertical="center" shrinkToFit="1"/>
    </xf>
    <xf numFmtId="38" fontId="7" fillId="0" borderId="18" xfId="2" applyFont="1" applyFill="1" applyBorder="1" applyAlignment="1">
      <alignment vertical="center" shrinkToFit="1"/>
    </xf>
    <xf numFmtId="38" fontId="7" fillId="0" borderId="19" xfId="2" applyFont="1" applyFill="1" applyBorder="1" applyAlignment="1">
      <alignment vertical="center" shrinkToFit="1"/>
    </xf>
    <xf numFmtId="38" fontId="7" fillId="0" borderId="5" xfId="2" applyFont="1" applyFill="1" applyBorder="1" applyAlignment="1">
      <alignment vertical="center" shrinkToFit="1"/>
    </xf>
    <xf numFmtId="179" fontId="7" fillId="0" borderId="5" xfId="2" applyNumberFormat="1" applyFont="1" applyFill="1" applyBorder="1" applyAlignment="1">
      <alignment vertical="center" shrinkToFit="1"/>
    </xf>
    <xf numFmtId="38" fontId="9" fillId="0" borderId="41" xfId="2" applyFont="1" applyFill="1" applyBorder="1" applyAlignment="1">
      <alignment vertical="center" shrinkToFit="1"/>
    </xf>
    <xf numFmtId="179" fontId="7" fillId="0" borderId="46" xfId="1" applyNumberFormat="1" applyFont="1" applyFill="1" applyBorder="1" applyAlignment="1">
      <alignment vertical="center" shrinkToFit="1"/>
    </xf>
    <xf numFmtId="178" fontId="7" fillId="0" borderId="22" xfId="3" applyNumberFormat="1" applyFont="1" applyBorder="1" applyAlignment="1">
      <alignment horizontal="right" vertical="center" shrinkToFit="1"/>
    </xf>
    <xf numFmtId="178" fontId="7" fillId="0" borderId="23" xfId="3" applyNumberFormat="1" applyFont="1" applyBorder="1" applyAlignment="1">
      <alignment horizontal="right" vertical="center" shrinkToFit="1"/>
    </xf>
    <xf numFmtId="178" fontId="7" fillId="0" borderId="24" xfId="3" applyNumberFormat="1" applyFont="1" applyBorder="1" applyAlignment="1">
      <alignment horizontal="right" vertical="center" shrinkToFit="1"/>
    </xf>
    <xf numFmtId="179" fontId="7" fillId="0" borderId="43" xfId="1" applyNumberFormat="1" applyFont="1" applyFill="1" applyBorder="1" applyAlignment="1">
      <alignment vertical="center" shrinkToFit="1"/>
    </xf>
    <xf numFmtId="0" fontId="7" fillId="0" borderId="40" xfId="1" applyFont="1" applyFill="1" applyBorder="1" applyAlignment="1">
      <alignment horizontal="center" vertical="center" shrinkToFit="1"/>
    </xf>
    <xf numFmtId="178" fontId="7" fillId="0" borderId="31" xfId="3" applyNumberFormat="1" applyFont="1" applyBorder="1" applyAlignment="1">
      <alignment horizontal="right" vertical="center" shrinkToFit="1"/>
    </xf>
    <xf numFmtId="178" fontId="7" fillId="0" borderId="32" xfId="3" applyNumberFormat="1" applyFont="1" applyBorder="1" applyAlignment="1">
      <alignment horizontal="right" vertical="center" shrinkToFit="1"/>
    </xf>
    <xf numFmtId="178" fontId="7" fillId="0" borderId="33" xfId="3" applyNumberFormat="1" applyFont="1" applyBorder="1" applyAlignment="1">
      <alignment horizontal="right" vertical="center" shrinkToFit="1"/>
    </xf>
    <xf numFmtId="179" fontId="7" fillId="0" borderId="47" xfId="1" applyNumberFormat="1" applyFont="1" applyFill="1" applyBorder="1" applyAlignment="1">
      <alignment vertical="center" shrinkToFit="1"/>
    </xf>
    <xf numFmtId="179" fontId="7" fillId="0" borderId="33" xfId="1" applyNumberFormat="1" applyFont="1" applyFill="1" applyBorder="1" applyAlignment="1">
      <alignment vertical="center" shrinkToFit="1"/>
    </xf>
    <xf numFmtId="178" fontId="7" fillId="0" borderId="32" xfId="3" applyNumberFormat="1" applyFont="1" applyBorder="1" applyAlignment="1">
      <alignment horizontal="right" vertical="center"/>
    </xf>
    <xf numFmtId="178" fontId="7" fillId="0" borderId="33" xfId="3" applyNumberFormat="1" applyFont="1" applyBorder="1" applyAlignment="1">
      <alignment horizontal="right" vertical="center"/>
    </xf>
    <xf numFmtId="178" fontId="7" fillId="0" borderId="31" xfId="3" applyNumberFormat="1" applyFont="1" applyBorder="1" applyAlignment="1">
      <alignment horizontal="right" vertical="center"/>
    </xf>
    <xf numFmtId="38" fontId="9" fillId="0" borderId="27" xfId="2" applyFont="1" applyFill="1" applyBorder="1" applyAlignment="1">
      <alignment vertical="center" shrinkToFit="1"/>
    </xf>
    <xf numFmtId="179" fontId="7" fillId="0" borderId="29" xfId="1" applyNumberFormat="1" applyFont="1" applyFill="1" applyBorder="1" applyAlignment="1">
      <alignment vertical="center" shrinkToFit="1"/>
    </xf>
    <xf numFmtId="178" fontId="7" fillId="0" borderId="27" xfId="3" applyNumberFormat="1" applyFont="1" applyBorder="1" applyAlignment="1">
      <alignment horizontal="right" vertical="center"/>
    </xf>
    <xf numFmtId="178" fontId="7" fillId="0" borderId="28" xfId="3" applyNumberFormat="1" applyFont="1" applyBorder="1" applyAlignment="1">
      <alignment horizontal="right" vertical="center"/>
    </xf>
    <xf numFmtId="178" fontId="7" fillId="0" borderId="29" xfId="3" applyNumberFormat="1" applyFont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Alignment="1">
      <alignment horizontal="right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18" xfId="1" applyNumberFormat="1" applyFont="1" applyFill="1" applyBorder="1" applyAlignment="1">
      <alignment horizontal="center" vertical="center" shrinkToFit="1"/>
    </xf>
    <xf numFmtId="0" fontId="7" fillId="0" borderId="19" xfId="1" applyNumberFormat="1" applyFont="1" applyFill="1" applyBorder="1" applyAlignment="1">
      <alignment horizontal="center" vertical="center" shrinkToFit="1"/>
    </xf>
    <xf numFmtId="0" fontId="7" fillId="0" borderId="5" xfId="1" applyNumberFormat="1" applyFont="1" applyFill="1" applyBorder="1" applyAlignment="1">
      <alignment horizontal="center" vertical="center" shrinkToFit="1"/>
    </xf>
    <xf numFmtId="0" fontId="7" fillId="0" borderId="21" xfId="1" applyNumberFormat="1" applyFont="1" applyFill="1" applyBorder="1" applyAlignment="1">
      <alignment horizontal="center" vertical="center" shrinkToFit="1"/>
    </xf>
    <xf numFmtId="178" fontId="9" fillId="0" borderId="48" xfId="1" applyNumberFormat="1" applyFont="1" applyFill="1" applyBorder="1" applyAlignment="1">
      <alignment vertical="center"/>
    </xf>
    <xf numFmtId="178" fontId="9" fillId="0" borderId="22" xfId="4" applyNumberFormat="1" applyFont="1" applyFill="1" applyBorder="1" applyAlignment="1">
      <alignment vertical="center"/>
    </xf>
    <xf numFmtId="178" fontId="9" fillId="0" borderId="23" xfId="4" applyNumberFormat="1" applyFont="1" applyFill="1" applyBorder="1" applyAlignment="1">
      <alignment vertical="center"/>
    </xf>
    <xf numFmtId="178" fontId="9" fillId="0" borderId="24" xfId="4" applyNumberFormat="1" applyFont="1" applyFill="1" applyBorder="1" applyAlignment="1">
      <alignment vertical="center"/>
    </xf>
    <xf numFmtId="178" fontId="9" fillId="0" borderId="21" xfId="4" applyNumberFormat="1" applyFont="1" applyFill="1" applyBorder="1" applyAlignment="1">
      <alignment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NumberFormat="1" applyFont="1" applyFill="1" applyBorder="1" applyAlignment="1">
      <alignment horizontal="center" vertical="center" shrinkToFit="1"/>
    </xf>
    <xf numFmtId="178" fontId="9" fillId="0" borderId="49" xfId="1" applyNumberFormat="1" applyFont="1" applyFill="1" applyBorder="1" applyAlignment="1">
      <alignment vertical="center"/>
    </xf>
    <xf numFmtId="178" fontId="9" fillId="0" borderId="27" xfId="4" applyNumberFormat="1" applyFont="1" applyFill="1" applyBorder="1" applyAlignment="1">
      <alignment vertical="center"/>
    </xf>
    <xf numFmtId="178" fontId="9" fillId="0" borderId="28" xfId="4" applyNumberFormat="1" applyFont="1" applyFill="1" applyBorder="1" applyAlignment="1">
      <alignment vertical="center"/>
    </xf>
    <xf numFmtId="178" fontId="9" fillId="0" borderId="29" xfId="4" applyNumberFormat="1" applyFont="1" applyFill="1" applyBorder="1" applyAlignment="1">
      <alignment vertical="center"/>
    </xf>
    <xf numFmtId="178" fontId="9" fillId="0" borderId="26" xfId="4" applyNumberFormat="1" applyFont="1" applyFill="1" applyBorder="1" applyAlignment="1">
      <alignment vertical="center"/>
    </xf>
    <xf numFmtId="49" fontId="7" fillId="0" borderId="1" xfId="5" applyNumberFormat="1" applyFont="1" applyBorder="1" applyAlignment="1">
      <alignment horizontal="center" vertical="center" shrinkToFit="1"/>
    </xf>
    <xf numFmtId="178" fontId="7" fillId="0" borderId="48" xfId="1" applyNumberFormat="1" applyFont="1" applyFill="1" applyBorder="1" applyAlignment="1">
      <alignment vertical="center"/>
    </xf>
    <xf numFmtId="178" fontId="7" fillId="0" borderId="22" xfId="4" applyNumberFormat="1" applyFont="1" applyFill="1" applyBorder="1" applyAlignment="1">
      <alignment vertical="center"/>
    </xf>
    <xf numFmtId="178" fontId="7" fillId="0" borderId="23" xfId="4" applyNumberFormat="1" applyFont="1" applyFill="1" applyBorder="1" applyAlignment="1">
      <alignment vertical="center"/>
    </xf>
    <xf numFmtId="178" fontId="7" fillId="0" borderId="24" xfId="4" applyNumberFormat="1" applyFont="1" applyFill="1" applyBorder="1" applyAlignment="1">
      <alignment vertical="center"/>
    </xf>
    <xf numFmtId="178" fontId="7" fillId="0" borderId="21" xfId="4" applyNumberFormat="1" applyFont="1" applyFill="1" applyBorder="1" applyAlignment="1">
      <alignment vertical="center"/>
    </xf>
    <xf numFmtId="49" fontId="7" fillId="0" borderId="3" xfId="5" applyNumberFormat="1" applyFont="1" applyBorder="1" applyAlignment="1">
      <alignment horizontal="center" vertical="center" shrinkToFit="1"/>
    </xf>
    <xf numFmtId="178" fontId="7" fillId="0" borderId="49" xfId="1" applyNumberFormat="1" applyFont="1" applyFill="1" applyBorder="1" applyAlignment="1">
      <alignment vertical="center"/>
    </xf>
    <xf numFmtId="178" fontId="7" fillId="0" borderId="27" xfId="4" applyNumberFormat="1" applyFont="1" applyFill="1" applyBorder="1" applyAlignment="1">
      <alignment vertical="center"/>
    </xf>
    <xf numFmtId="178" fontId="7" fillId="0" borderId="28" xfId="4" applyNumberFormat="1" applyFont="1" applyFill="1" applyBorder="1" applyAlignment="1">
      <alignment vertical="center"/>
    </xf>
    <xf numFmtId="178" fontId="7" fillId="0" borderId="29" xfId="4" applyNumberFormat="1" applyFont="1" applyFill="1" applyBorder="1" applyAlignment="1">
      <alignment vertical="center"/>
    </xf>
    <xf numFmtId="178" fontId="7" fillId="0" borderId="26" xfId="4" applyNumberFormat="1" applyFont="1" applyFill="1" applyBorder="1" applyAlignment="1">
      <alignment vertical="center"/>
    </xf>
    <xf numFmtId="49" fontId="7" fillId="0" borderId="9" xfId="5" applyNumberFormat="1" applyFont="1" applyBorder="1" applyAlignment="1">
      <alignment horizontal="center" vertical="center" shrinkToFit="1"/>
    </xf>
    <xf numFmtId="0" fontId="7" fillId="0" borderId="3" xfId="1" applyFont="1" applyFill="1" applyBorder="1" applyAlignment="1">
      <alignment vertical="center" shrinkToFit="1"/>
    </xf>
    <xf numFmtId="0" fontId="7" fillId="0" borderId="9" xfId="1" applyNumberFormat="1" applyFont="1" applyFill="1" applyBorder="1" applyAlignment="1">
      <alignment horizontal="center" vertical="center" shrinkToFit="1"/>
    </xf>
    <xf numFmtId="178" fontId="7" fillId="0" borderId="25" xfId="1" applyNumberFormat="1" applyFont="1" applyFill="1" applyBorder="1" applyAlignment="1">
      <alignment horizontal="center" vertical="center"/>
    </xf>
    <xf numFmtId="178" fontId="7" fillId="0" borderId="50" xfId="4" applyNumberFormat="1" applyFont="1" applyFill="1" applyBorder="1" applyAlignment="1">
      <alignment vertical="center"/>
    </xf>
    <xf numFmtId="178" fontId="7" fillId="0" borderId="51" xfId="4" applyNumberFormat="1" applyFont="1" applyFill="1" applyBorder="1" applyAlignment="1">
      <alignment vertical="center"/>
    </xf>
    <xf numFmtId="178" fontId="7" fillId="0" borderId="52" xfId="4" applyNumberFormat="1" applyFont="1" applyFill="1" applyBorder="1" applyAlignment="1">
      <alignment vertical="center"/>
    </xf>
    <xf numFmtId="178" fontId="7" fillId="0" borderId="53" xfId="4" applyNumberFormat="1" applyFont="1" applyFill="1" applyBorder="1" applyAlignment="1">
      <alignment vertical="center"/>
    </xf>
    <xf numFmtId="178" fontId="7" fillId="0" borderId="9" xfId="4" applyNumberFormat="1" applyFont="1" applyFill="1" applyBorder="1" applyAlignment="1">
      <alignment vertical="center" shrinkToFit="1"/>
    </xf>
    <xf numFmtId="178" fontId="9" fillId="0" borderId="54" xfId="4" applyNumberFormat="1" applyFont="1" applyFill="1" applyBorder="1" applyAlignment="1">
      <alignment vertical="center"/>
    </xf>
    <xf numFmtId="178" fontId="9" fillId="0" borderId="55" xfId="4" applyNumberFormat="1" applyFont="1" applyFill="1" applyBorder="1" applyAlignment="1">
      <alignment vertical="center"/>
    </xf>
    <xf numFmtId="178" fontId="9" fillId="0" borderId="56" xfId="4" applyNumberFormat="1" applyFont="1" applyFill="1" applyBorder="1" applyAlignment="1">
      <alignment vertical="center"/>
    </xf>
    <xf numFmtId="178" fontId="9" fillId="0" borderId="57" xfId="4" applyNumberFormat="1" applyFont="1" applyFill="1" applyBorder="1" applyAlignment="1">
      <alignment vertical="center"/>
    </xf>
    <xf numFmtId="178" fontId="9" fillId="0" borderId="59" xfId="4" applyNumberFormat="1" applyFont="1" applyFill="1" applyBorder="1" applyAlignment="1">
      <alignment vertical="center"/>
    </xf>
    <xf numFmtId="178" fontId="9" fillId="0" borderId="60" xfId="4" applyNumberFormat="1" applyFont="1" applyFill="1" applyBorder="1" applyAlignment="1">
      <alignment vertical="center"/>
    </xf>
    <xf numFmtId="178" fontId="9" fillId="0" borderId="61" xfId="4" applyNumberFormat="1" applyFont="1" applyFill="1" applyBorder="1" applyAlignment="1">
      <alignment vertical="center"/>
    </xf>
    <xf numFmtId="178" fontId="9" fillId="0" borderId="62" xfId="4" applyNumberFormat="1" applyFont="1" applyFill="1" applyBorder="1" applyAlignment="1">
      <alignment vertical="center"/>
    </xf>
    <xf numFmtId="0" fontId="7" fillId="0" borderId="9" xfId="1" applyFont="1" applyFill="1" applyBorder="1" applyAlignment="1">
      <alignment vertical="center" shrinkToFit="1"/>
    </xf>
    <xf numFmtId="178" fontId="7" fillId="0" borderId="54" xfId="4" applyNumberFormat="1" applyFont="1" applyFill="1" applyBorder="1" applyAlignment="1">
      <alignment vertical="center"/>
    </xf>
    <xf numFmtId="178" fontId="7" fillId="0" borderId="55" xfId="4" applyNumberFormat="1" applyFont="1" applyFill="1" applyBorder="1" applyAlignment="1">
      <alignment vertical="center"/>
    </xf>
    <xf numFmtId="178" fontId="7" fillId="0" borderId="56" xfId="4" applyNumberFormat="1" applyFont="1" applyFill="1" applyBorder="1" applyAlignment="1">
      <alignment vertical="center"/>
    </xf>
    <xf numFmtId="178" fontId="7" fillId="0" borderId="57" xfId="4" applyNumberFormat="1" applyFont="1" applyFill="1" applyBorder="1" applyAlignment="1">
      <alignment vertical="center"/>
    </xf>
    <xf numFmtId="178" fontId="7" fillId="0" borderId="59" xfId="4" applyNumberFormat="1" applyFont="1" applyFill="1" applyBorder="1" applyAlignment="1">
      <alignment vertical="center"/>
    </xf>
    <xf numFmtId="178" fontId="7" fillId="0" borderId="60" xfId="4" applyNumberFormat="1" applyFont="1" applyFill="1" applyBorder="1" applyAlignment="1">
      <alignment vertical="center"/>
    </xf>
    <xf numFmtId="178" fontId="7" fillId="0" borderId="61" xfId="4" applyNumberFormat="1" applyFont="1" applyFill="1" applyBorder="1" applyAlignment="1">
      <alignment vertical="center"/>
    </xf>
    <xf numFmtId="178" fontId="7" fillId="0" borderId="62" xfId="4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38" fontId="7" fillId="0" borderId="0" xfId="2" applyFont="1">
      <alignment vertical="center"/>
    </xf>
    <xf numFmtId="38" fontId="7" fillId="0" borderId="0" xfId="2" applyFont="1" applyAlignment="1">
      <alignment horizontal="center" vertical="center"/>
    </xf>
    <xf numFmtId="38" fontId="5" fillId="0" borderId="0" xfId="2" applyFont="1">
      <alignment vertical="center"/>
    </xf>
    <xf numFmtId="38" fontId="7" fillId="0" borderId="0" xfId="2" applyFont="1" applyAlignment="1">
      <alignment horizontal="right"/>
    </xf>
    <xf numFmtId="0" fontId="7" fillId="0" borderId="2" xfId="2" applyNumberFormat="1" applyFont="1" applyBorder="1" applyAlignment="1">
      <alignment horizontal="distributed" vertical="center" justifyLastLine="1"/>
    </xf>
    <xf numFmtId="0" fontId="7" fillId="0" borderId="1" xfId="2" applyNumberFormat="1" applyFont="1" applyBorder="1" applyAlignment="1">
      <alignment horizontal="distributed" vertical="center" justifyLastLine="1" shrinkToFit="1"/>
    </xf>
    <xf numFmtId="0" fontId="7" fillId="0" borderId="37" xfId="2" applyNumberFormat="1" applyFont="1" applyBorder="1" applyAlignment="1">
      <alignment horizontal="distributed" vertical="center" justifyLastLine="1" shrinkToFit="1"/>
    </xf>
    <xf numFmtId="0" fontId="7" fillId="0" borderId="38" xfId="2" applyNumberFormat="1" applyFont="1" applyBorder="1" applyAlignment="1">
      <alignment horizontal="distributed" vertical="center" justifyLastLine="1" shrinkToFit="1"/>
    </xf>
    <xf numFmtId="38" fontId="7" fillId="0" borderId="38" xfId="2" applyFont="1" applyBorder="1" applyAlignment="1">
      <alignment horizontal="center" vertical="center" shrinkToFit="1"/>
    </xf>
    <xf numFmtId="38" fontId="7" fillId="0" borderId="38" xfId="2" applyFont="1" applyBorder="1" applyAlignment="1">
      <alignment horizontal="center" vertical="center" wrapText="1" shrinkToFit="1"/>
    </xf>
    <xf numFmtId="38" fontId="11" fillId="0" borderId="5" xfId="2" applyFont="1" applyBorder="1" applyAlignment="1">
      <alignment horizontal="center" vertical="center" wrapText="1" shrinkToFit="1"/>
    </xf>
    <xf numFmtId="38" fontId="7" fillId="0" borderId="21" xfId="2" applyFont="1" applyBorder="1" applyAlignment="1">
      <alignment horizontal="center" vertical="center"/>
    </xf>
    <xf numFmtId="38" fontId="9" fillId="0" borderId="21" xfId="2" applyFont="1" applyBorder="1">
      <alignment vertical="center"/>
    </xf>
    <xf numFmtId="38" fontId="9" fillId="0" borderId="22" xfId="2" applyFont="1" applyBorder="1">
      <alignment vertical="center"/>
    </xf>
    <xf numFmtId="38" fontId="9" fillId="0" borderId="23" xfId="2" applyFont="1" applyBorder="1">
      <alignment vertical="center"/>
    </xf>
    <xf numFmtId="38" fontId="9" fillId="0" borderId="24" xfId="2" applyFont="1" applyBorder="1">
      <alignment vertical="center"/>
    </xf>
    <xf numFmtId="38" fontId="7" fillId="0" borderId="10" xfId="2" applyFont="1" applyBorder="1">
      <alignment vertical="center"/>
    </xf>
    <xf numFmtId="38" fontId="7" fillId="0" borderId="34" xfId="2" applyFont="1" applyBorder="1">
      <alignment vertical="center"/>
    </xf>
    <xf numFmtId="38" fontId="7" fillId="0" borderId="26" xfId="2" applyFont="1" applyBorder="1" applyAlignment="1">
      <alignment horizontal="center" vertical="center"/>
    </xf>
    <xf numFmtId="38" fontId="9" fillId="0" borderId="26" xfId="2" applyFont="1" applyBorder="1">
      <alignment vertical="center"/>
    </xf>
    <xf numFmtId="38" fontId="9" fillId="0" borderId="27" xfId="2" applyFont="1" applyBorder="1">
      <alignment vertical="center"/>
    </xf>
    <xf numFmtId="38" fontId="9" fillId="0" borderId="28" xfId="2" applyFont="1" applyBorder="1">
      <alignment vertical="center"/>
    </xf>
    <xf numFmtId="38" fontId="9" fillId="0" borderId="29" xfId="2" applyFont="1" applyBorder="1">
      <alignment vertical="center"/>
    </xf>
    <xf numFmtId="38" fontId="7" fillId="0" borderId="9" xfId="2" applyFont="1" applyBorder="1">
      <alignment vertical="center"/>
    </xf>
    <xf numFmtId="38" fontId="7" fillId="0" borderId="35" xfId="2" applyFont="1" applyBorder="1" applyAlignment="1">
      <alignment horizontal="right" vertical="center"/>
    </xf>
    <xf numFmtId="38" fontId="7" fillId="0" borderId="21" xfId="2" applyFont="1" applyBorder="1">
      <alignment vertical="center"/>
    </xf>
    <xf numFmtId="38" fontId="7" fillId="0" borderId="22" xfId="2" applyFont="1" applyBorder="1">
      <alignment vertical="center"/>
    </xf>
    <xf numFmtId="38" fontId="7" fillId="0" borderId="23" xfId="2" applyFont="1" applyBorder="1">
      <alignment vertical="center"/>
    </xf>
    <xf numFmtId="38" fontId="7" fillId="0" borderId="24" xfId="2" applyFont="1" applyBorder="1">
      <alignment vertical="center"/>
    </xf>
    <xf numFmtId="38" fontId="7" fillId="0" borderId="26" xfId="2" applyFont="1" applyBorder="1">
      <alignment vertical="center"/>
    </xf>
    <xf numFmtId="38" fontId="7" fillId="0" borderId="27" xfId="2" applyFont="1" applyBorder="1">
      <alignment vertical="center"/>
    </xf>
    <xf numFmtId="38" fontId="7" fillId="0" borderId="28" xfId="2" applyFont="1" applyBorder="1">
      <alignment vertical="center"/>
    </xf>
    <xf numFmtId="38" fontId="7" fillId="0" borderId="29" xfId="2" applyFont="1" applyBorder="1">
      <alignment vertical="center"/>
    </xf>
    <xf numFmtId="38" fontId="7" fillId="0" borderId="6" xfId="2" applyFont="1" applyBorder="1" applyAlignment="1">
      <alignment horizontal="right" vertical="center"/>
    </xf>
    <xf numFmtId="38" fontId="7" fillId="0" borderId="13" xfId="2" applyFont="1" applyBorder="1">
      <alignment vertical="center"/>
    </xf>
    <xf numFmtId="38" fontId="7" fillId="0" borderId="10" xfId="2" applyFont="1" applyBorder="1" applyAlignment="1">
      <alignment horizontal="right" vertical="center"/>
    </xf>
    <xf numFmtId="38" fontId="7" fillId="0" borderId="40" xfId="2" applyFont="1" applyBorder="1" applyAlignment="1">
      <alignment horizontal="center" vertical="center"/>
    </xf>
    <xf numFmtId="38" fontId="7" fillId="0" borderId="40" xfId="2" applyFont="1" applyBorder="1">
      <alignment vertical="center"/>
    </xf>
    <xf numFmtId="38" fontId="7" fillId="0" borderId="41" xfId="2" applyFont="1" applyBorder="1">
      <alignment vertical="center"/>
    </xf>
    <xf numFmtId="38" fontId="7" fillId="0" borderId="42" xfId="2" applyFont="1" applyBorder="1">
      <alignment vertical="center"/>
    </xf>
    <xf numFmtId="38" fontId="7" fillId="0" borderId="43" xfId="2" applyFont="1" applyBorder="1">
      <alignment vertical="center"/>
    </xf>
    <xf numFmtId="38" fontId="7" fillId="0" borderId="3" xfId="2" applyFont="1" applyBorder="1">
      <alignment vertical="center"/>
    </xf>
    <xf numFmtId="38" fontId="7" fillId="0" borderId="21" xfId="2" applyFont="1" applyBorder="1" applyAlignment="1">
      <alignment horizontal="center" vertical="center" shrinkToFit="1"/>
    </xf>
    <xf numFmtId="38" fontId="7" fillId="0" borderId="40" xfId="2" applyFont="1" applyBorder="1" applyAlignment="1">
      <alignment horizontal="center" vertical="center" shrinkToFit="1"/>
    </xf>
    <xf numFmtId="38" fontId="7" fillId="0" borderId="48" xfId="2" applyFont="1" applyBorder="1" applyAlignment="1">
      <alignment horizontal="center" vertical="center" shrinkToFit="1"/>
    </xf>
    <xf numFmtId="38" fontId="9" fillId="0" borderId="23" xfId="2" applyFont="1" applyBorder="1" applyAlignment="1">
      <alignment horizontal="right" vertical="center"/>
    </xf>
    <xf numFmtId="38" fontId="7" fillId="0" borderId="36" xfId="2" applyFont="1" applyBorder="1">
      <alignment vertical="center"/>
    </xf>
    <xf numFmtId="38" fontId="7" fillId="0" borderId="49" xfId="2" applyFont="1" applyBorder="1" applyAlignment="1">
      <alignment horizontal="center" vertical="center"/>
    </xf>
    <xf numFmtId="38" fontId="9" fillId="0" borderId="28" xfId="2" applyFont="1" applyBorder="1" applyAlignment="1">
      <alignment horizontal="right" vertical="center"/>
    </xf>
    <xf numFmtId="38" fontId="7" fillId="0" borderId="23" xfId="2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38" fontId="7" fillId="0" borderId="42" xfId="2" applyFont="1" applyBorder="1" applyAlignment="1">
      <alignment horizontal="right" vertical="center"/>
    </xf>
    <xf numFmtId="38" fontId="7" fillId="0" borderId="65" xfId="2" applyFont="1" applyBorder="1" applyAlignment="1">
      <alignment horizontal="right" vertical="center"/>
    </xf>
    <xf numFmtId="0" fontId="7" fillId="0" borderId="66" xfId="1" applyFont="1" applyFill="1" applyBorder="1" applyAlignment="1">
      <alignment horizontal="distributed" vertical="center" justifyLastLine="1" shrinkToFit="1"/>
    </xf>
    <xf numFmtId="0" fontId="7" fillId="0" borderId="67" xfId="1" applyFont="1" applyFill="1" applyBorder="1" applyAlignment="1">
      <alignment horizontal="distributed" vertical="center" justifyLastLine="1" shrinkToFit="1"/>
    </xf>
    <xf numFmtId="0" fontId="7" fillId="0" borderId="37" xfId="1" applyFont="1" applyFill="1" applyBorder="1" applyAlignment="1">
      <alignment horizontal="distributed" vertical="center" justifyLastLine="1" shrinkToFit="1"/>
    </xf>
    <xf numFmtId="0" fontId="7" fillId="0" borderId="7" xfId="1" applyFont="1" applyFill="1" applyBorder="1" applyAlignment="1">
      <alignment horizontal="distributed" vertical="center" justifyLastLine="1" shrinkToFit="1"/>
    </xf>
    <xf numFmtId="177" fontId="7" fillId="0" borderId="0" xfId="1" applyNumberFormat="1" applyFont="1" applyFill="1" applyAlignment="1">
      <alignment vertical="center" shrinkToFit="1"/>
    </xf>
    <xf numFmtId="177" fontId="9" fillId="0" borderId="1" xfId="1" applyNumberFormat="1" applyFont="1" applyFill="1" applyBorder="1" applyAlignment="1">
      <alignment horizontal="center" vertical="center"/>
    </xf>
    <xf numFmtId="178" fontId="9" fillId="0" borderId="66" xfId="2" applyNumberFormat="1" applyFont="1" applyFill="1" applyBorder="1" applyAlignment="1">
      <alignment vertical="center" shrinkToFit="1"/>
    </xf>
    <xf numFmtId="178" fontId="9" fillId="0" borderId="7" xfId="2" applyNumberFormat="1" applyFont="1" applyFill="1" applyBorder="1" applyAlignment="1">
      <alignment vertical="center" shrinkToFit="1"/>
    </xf>
    <xf numFmtId="178" fontId="9" fillId="0" borderId="37" xfId="2" applyNumberFormat="1" applyFont="1" applyFill="1" applyBorder="1" applyAlignment="1">
      <alignment vertical="center" shrinkToFit="1"/>
    </xf>
    <xf numFmtId="177" fontId="7" fillId="0" borderId="9" xfId="1" applyNumberFormat="1" applyFont="1" applyFill="1" applyBorder="1" applyAlignment="1">
      <alignment horizontal="right" vertical="center"/>
    </xf>
    <xf numFmtId="178" fontId="7" fillId="0" borderId="68" xfId="2" applyNumberFormat="1" applyFont="1" applyFill="1" applyBorder="1" applyAlignment="1">
      <alignment vertical="center" shrinkToFit="1"/>
    </xf>
    <xf numFmtId="178" fontId="7" fillId="0" borderId="11" xfId="2" applyNumberFormat="1" applyFont="1" applyFill="1" applyBorder="1" applyAlignment="1">
      <alignment vertical="center" shrinkToFit="1"/>
    </xf>
    <xf numFmtId="178" fontId="7" fillId="0" borderId="44" xfId="2" applyNumberFormat="1" applyFont="1" applyFill="1" applyBorder="1" applyAlignment="1">
      <alignment vertical="center" shrinkToFit="1"/>
    </xf>
    <xf numFmtId="177" fontId="7" fillId="0" borderId="3" xfId="1" applyNumberFormat="1" applyFont="1" applyFill="1" applyBorder="1" applyAlignment="1">
      <alignment horizontal="right" vertical="center"/>
    </xf>
    <xf numFmtId="178" fontId="7" fillId="0" borderId="69" xfId="2" applyNumberFormat="1" applyFont="1" applyFill="1" applyBorder="1" applyAlignment="1">
      <alignment vertical="center" shrinkToFit="1"/>
    </xf>
    <xf numFmtId="178" fontId="7" fillId="0" borderId="14" xfId="2" applyNumberFormat="1" applyFont="1" applyFill="1" applyBorder="1" applyAlignment="1">
      <alignment vertical="center" shrinkToFit="1"/>
    </xf>
    <xf numFmtId="178" fontId="7" fillId="0" borderId="70" xfId="2" applyNumberFormat="1" applyFont="1" applyFill="1" applyBorder="1" applyAlignment="1">
      <alignment vertical="center" shrinkToFit="1"/>
    </xf>
    <xf numFmtId="177" fontId="9" fillId="0" borderId="0" xfId="1" applyNumberFormat="1" applyFont="1" applyFill="1" applyAlignment="1">
      <alignment vertical="center" shrinkToFit="1"/>
    </xf>
    <xf numFmtId="177" fontId="9" fillId="0" borderId="2" xfId="1" applyNumberFormat="1" applyFont="1" applyFill="1" applyBorder="1" applyAlignment="1">
      <alignment horizontal="center" vertical="center"/>
    </xf>
    <xf numFmtId="178" fontId="9" fillId="0" borderId="71" xfId="2" applyNumberFormat="1" applyFont="1" applyFill="1" applyBorder="1" applyAlignment="1">
      <alignment vertical="center" shrinkToFit="1"/>
    </xf>
    <xf numFmtId="178" fontId="9" fillId="0" borderId="5" xfId="2" applyNumberFormat="1" applyFont="1" applyFill="1" applyBorder="1" applyAlignment="1">
      <alignment vertical="center" shrinkToFit="1"/>
    </xf>
    <xf numFmtId="178" fontId="9" fillId="0" borderId="18" xfId="2" applyNumberFormat="1" applyFont="1" applyFill="1" applyBorder="1" applyAlignment="1">
      <alignment vertical="center" shrinkToFit="1"/>
    </xf>
    <xf numFmtId="0" fontId="7" fillId="0" borderId="3" xfId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 textRotation="255" shrinkToFit="1"/>
    </xf>
    <xf numFmtId="0" fontId="4" fillId="0" borderId="0" xfId="1" applyFont="1" applyFill="1" applyBorder="1" applyAlignment="1">
      <alignment vertical="center" textRotation="255" shrinkToFit="1"/>
    </xf>
    <xf numFmtId="183" fontId="5" fillId="0" borderId="0" xfId="1" applyNumberFormat="1" applyFont="1" applyFill="1" applyAlignment="1">
      <alignment vertical="center" shrinkToFit="1"/>
    </xf>
    <xf numFmtId="183" fontId="7" fillId="0" borderId="0" xfId="1" applyNumberFormat="1" applyFont="1" applyFill="1" applyAlignment="1">
      <alignment horizontal="right" shrinkToFit="1"/>
    </xf>
    <xf numFmtId="183" fontId="7" fillId="0" borderId="37" xfId="1" applyNumberFormat="1" applyFont="1" applyFill="1" applyBorder="1" applyAlignment="1">
      <alignment horizontal="distributed" vertical="center" justifyLastLine="1" shrinkToFit="1"/>
    </xf>
    <xf numFmtId="183" fontId="7" fillId="0" borderId="7" xfId="1" applyNumberFormat="1" applyFont="1" applyFill="1" applyBorder="1" applyAlignment="1">
      <alignment horizontal="distributed" vertical="center" justifyLastLine="1" shrinkToFit="1"/>
    </xf>
    <xf numFmtId="177" fontId="9" fillId="0" borderId="6" xfId="1" applyNumberFormat="1" applyFont="1" applyFill="1" applyBorder="1" applyAlignment="1">
      <alignment horizontal="center" vertical="center" shrinkToFit="1"/>
    </xf>
    <xf numFmtId="178" fontId="9" fillId="0" borderId="1" xfId="2" applyNumberFormat="1" applyFont="1" applyFill="1" applyBorder="1" applyAlignment="1">
      <alignment vertical="center" shrinkToFit="1"/>
    </xf>
    <xf numFmtId="183" fontId="9" fillId="0" borderId="37" xfId="2" applyNumberFormat="1" applyFont="1" applyFill="1" applyBorder="1" applyAlignment="1">
      <alignment vertical="center" shrinkToFit="1"/>
    </xf>
    <xf numFmtId="183" fontId="9" fillId="0" borderId="7" xfId="2" applyNumberFormat="1" applyFont="1" applyFill="1" applyBorder="1" applyAlignment="1">
      <alignment vertical="center" shrinkToFit="1"/>
    </xf>
    <xf numFmtId="183" fontId="9" fillId="0" borderId="1" xfId="2" applyNumberFormat="1" applyFont="1" applyFill="1" applyBorder="1" applyAlignment="1">
      <alignment vertical="center" shrinkToFit="1"/>
    </xf>
    <xf numFmtId="177" fontId="7" fillId="0" borderId="10" xfId="1" applyNumberFormat="1" applyFont="1" applyFill="1" applyBorder="1" applyAlignment="1">
      <alignment horizontal="right" vertical="center" shrinkToFit="1"/>
    </xf>
    <xf numFmtId="178" fontId="7" fillId="0" borderId="9" xfId="2" applyNumberFormat="1" applyFont="1" applyFill="1" applyBorder="1" applyAlignment="1">
      <alignment vertical="center" shrinkToFit="1"/>
    </xf>
    <xf numFmtId="183" fontId="7" fillId="0" borderId="44" xfId="2" applyNumberFormat="1" applyFont="1" applyFill="1" applyBorder="1" applyAlignment="1">
      <alignment vertical="center" shrinkToFit="1"/>
    </xf>
    <xf numFmtId="183" fontId="7" fillId="0" borderId="11" xfId="2" applyNumberFormat="1" applyFont="1" applyFill="1" applyBorder="1" applyAlignment="1">
      <alignment vertical="center" shrinkToFit="1"/>
    </xf>
    <xf numFmtId="183" fontId="7" fillId="0" borderId="68" xfId="2" applyNumberFormat="1" applyFont="1" applyFill="1" applyBorder="1" applyAlignment="1">
      <alignment vertical="center" shrinkToFit="1"/>
    </xf>
    <xf numFmtId="183" fontId="7" fillId="0" borderId="72" xfId="2" applyNumberFormat="1" applyFont="1" applyFill="1" applyBorder="1" applyAlignment="1">
      <alignment vertical="center" shrinkToFit="1"/>
    </xf>
    <xf numFmtId="183" fontId="7" fillId="0" borderId="9" xfId="2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horizontal="right" vertical="center" shrinkToFit="1"/>
    </xf>
    <xf numFmtId="178" fontId="7" fillId="0" borderId="3" xfId="2" applyNumberFormat="1" applyFont="1" applyFill="1" applyBorder="1" applyAlignment="1">
      <alignment vertical="center" shrinkToFit="1"/>
    </xf>
    <xf numFmtId="183" fontId="7" fillId="0" borderId="70" xfId="2" applyNumberFormat="1" applyFont="1" applyFill="1" applyBorder="1" applyAlignment="1">
      <alignment vertical="center" shrinkToFit="1"/>
    </xf>
    <xf numFmtId="183" fontId="7" fillId="0" borderId="14" xfId="2" applyNumberFormat="1" applyFont="1" applyFill="1" applyBorder="1" applyAlignment="1">
      <alignment vertical="center" shrinkToFit="1"/>
    </xf>
    <xf numFmtId="183" fontId="7" fillId="0" borderId="69" xfId="2" applyNumberFormat="1" applyFont="1" applyFill="1" applyBorder="1" applyAlignment="1">
      <alignment vertical="center" shrinkToFit="1"/>
    </xf>
    <xf numFmtId="183" fontId="7" fillId="0" borderId="73" xfId="2" applyNumberFormat="1" applyFont="1" applyFill="1" applyBorder="1" applyAlignment="1">
      <alignment vertical="center" shrinkToFit="1"/>
    </xf>
    <xf numFmtId="183" fontId="7" fillId="0" borderId="3" xfId="2" applyNumberFormat="1" applyFont="1" applyFill="1" applyBorder="1" applyAlignment="1">
      <alignment vertical="center" shrinkToFit="1"/>
    </xf>
    <xf numFmtId="49" fontId="7" fillId="0" borderId="10" xfId="1" applyNumberFormat="1" applyFont="1" applyBorder="1" applyAlignment="1">
      <alignment horizontal="right" shrinkToFit="1"/>
    </xf>
    <xf numFmtId="178" fontId="7" fillId="0" borderId="9" xfId="1" applyNumberFormat="1" applyFont="1" applyBorder="1">
      <alignment vertical="center"/>
    </xf>
    <xf numFmtId="183" fontId="7" fillId="0" borderId="44" xfId="1" applyNumberFormat="1" applyFont="1" applyBorder="1">
      <alignment vertical="center"/>
    </xf>
    <xf numFmtId="183" fontId="7" fillId="0" borderId="11" xfId="1" applyNumberFormat="1" applyFont="1" applyBorder="1">
      <alignment vertical="center"/>
    </xf>
    <xf numFmtId="178" fontId="7" fillId="0" borderId="44" xfId="1" applyNumberFormat="1" applyFont="1" applyBorder="1">
      <alignment vertical="center"/>
    </xf>
    <xf numFmtId="183" fontId="7" fillId="0" borderId="9" xfId="1" applyNumberFormat="1" applyFont="1" applyBorder="1">
      <alignment vertical="center"/>
    </xf>
    <xf numFmtId="184" fontId="7" fillId="0" borderId="0" xfId="1" applyNumberFormat="1" applyFont="1" applyBorder="1">
      <alignment vertical="center"/>
    </xf>
    <xf numFmtId="49" fontId="7" fillId="0" borderId="13" xfId="1" applyNumberFormat="1" applyFont="1" applyBorder="1" applyAlignment="1">
      <alignment horizontal="right" shrinkToFit="1"/>
    </xf>
    <xf numFmtId="178" fontId="7" fillId="0" borderId="3" xfId="1" applyNumberFormat="1" applyFont="1" applyBorder="1">
      <alignment vertical="center"/>
    </xf>
    <xf numFmtId="183" fontId="7" fillId="0" borderId="70" xfId="1" applyNumberFormat="1" applyFont="1" applyBorder="1">
      <alignment vertical="center"/>
    </xf>
    <xf numFmtId="183" fontId="7" fillId="0" borderId="14" xfId="1" applyNumberFormat="1" applyFont="1" applyBorder="1">
      <alignment vertical="center"/>
    </xf>
    <xf numFmtId="178" fontId="7" fillId="0" borderId="70" xfId="1" applyNumberFormat="1" applyFont="1" applyBorder="1">
      <alignment vertical="center"/>
    </xf>
    <xf numFmtId="183" fontId="7" fillId="0" borderId="3" xfId="1" applyNumberFormat="1" applyFont="1" applyBorder="1">
      <alignment vertical="center"/>
    </xf>
    <xf numFmtId="49" fontId="7" fillId="0" borderId="9" xfId="1" applyNumberFormat="1" applyFont="1" applyBorder="1" applyAlignment="1">
      <alignment horizontal="right" shrinkToFit="1"/>
    </xf>
    <xf numFmtId="178" fontId="14" fillId="0" borderId="9" xfId="6" applyNumberFormat="1" applyFont="1" applyBorder="1" applyAlignment="1">
      <alignment horizontal="right" vertical="center"/>
    </xf>
    <xf numFmtId="183" fontId="14" fillId="0" borderId="44" xfId="6" applyNumberFormat="1" applyFont="1" applyBorder="1" applyAlignment="1">
      <alignment horizontal="right" vertical="center"/>
    </xf>
    <xf numFmtId="183" fontId="14" fillId="0" borderId="11" xfId="6" applyNumberFormat="1" applyFont="1" applyBorder="1" applyAlignment="1">
      <alignment horizontal="right" vertical="center"/>
    </xf>
    <xf numFmtId="178" fontId="14" fillId="0" borderId="44" xfId="6" applyNumberFormat="1" applyFont="1" applyBorder="1" applyAlignment="1">
      <alignment horizontal="right" vertical="center"/>
    </xf>
    <xf numFmtId="183" fontId="14" fillId="0" borderId="9" xfId="6" applyNumberFormat="1" applyFont="1" applyBorder="1" applyAlignment="1">
      <alignment horizontal="right" vertical="center"/>
    </xf>
    <xf numFmtId="49" fontId="7" fillId="0" borderId="3" xfId="1" applyNumberFormat="1" applyFont="1" applyBorder="1" applyAlignment="1">
      <alignment horizontal="right" shrinkToFit="1"/>
    </xf>
    <xf numFmtId="178" fontId="14" fillId="0" borderId="3" xfId="6" applyNumberFormat="1" applyFont="1" applyBorder="1" applyAlignment="1">
      <alignment horizontal="right" vertical="center"/>
    </xf>
    <xf numFmtId="183" fontId="14" fillId="0" borderId="70" xfId="6" applyNumberFormat="1" applyFont="1" applyBorder="1" applyAlignment="1">
      <alignment horizontal="right" vertical="center"/>
    </xf>
    <xf numFmtId="183" fontId="14" fillId="0" borderId="14" xfId="6" applyNumberFormat="1" applyFont="1" applyBorder="1" applyAlignment="1">
      <alignment horizontal="right" vertical="center"/>
    </xf>
    <xf numFmtId="178" fontId="14" fillId="0" borderId="70" xfId="6" applyNumberFormat="1" applyFont="1" applyBorder="1" applyAlignment="1">
      <alignment horizontal="right" vertical="center"/>
    </xf>
    <xf numFmtId="183" fontId="14" fillId="0" borderId="3" xfId="6" applyNumberFormat="1" applyFont="1" applyBorder="1" applyAlignment="1">
      <alignment horizontal="right" vertical="center"/>
    </xf>
    <xf numFmtId="178" fontId="7" fillId="0" borderId="44" xfId="2" applyNumberFormat="1" applyFont="1" applyFill="1" applyBorder="1" applyAlignment="1">
      <alignment horizontal="right" vertical="center" shrinkToFit="1"/>
    </xf>
    <xf numFmtId="183" fontId="7" fillId="0" borderId="11" xfId="2" applyNumberFormat="1" applyFont="1" applyFill="1" applyBorder="1" applyAlignment="1">
      <alignment horizontal="right" vertical="center" shrinkToFit="1"/>
    </xf>
    <xf numFmtId="183" fontId="7" fillId="0" borderId="0" xfId="2" applyNumberFormat="1" applyFont="1" applyFill="1" applyBorder="1" applyAlignment="1">
      <alignment vertical="center" shrinkToFit="1"/>
    </xf>
    <xf numFmtId="178" fontId="7" fillId="0" borderId="70" xfId="2" applyNumberFormat="1" applyFont="1" applyFill="1" applyBorder="1" applyAlignment="1">
      <alignment horizontal="right" vertical="center" shrinkToFit="1"/>
    </xf>
    <xf numFmtId="183" fontId="7" fillId="0" borderId="14" xfId="2" applyNumberFormat="1" applyFont="1" applyFill="1" applyBorder="1" applyAlignment="1">
      <alignment horizontal="right" vertical="center" shrinkToFit="1"/>
    </xf>
    <xf numFmtId="183" fontId="7" fillId="0" borderId="34" xfId="2" applyNumberFormat="1" applyFont="1" applyFill="1" applyBorder="1" applyAlignment="1">
      <alignment vertical="center" shrinkToFit="1"/>
    </xf>
    <xf numFmtId="177" fontId="9" fillId="0" borderId="4" xfId="1" applyNumberFormat="1" applyFont="1" applyFill="1" applyBorder="1" applyAlignment="1">
      <alignment horizontal="center" vertical="center" shrinkToFit="1"/>
    </xf>
    <xf numFmtId="178" fontId="9" fillId="0" borderId="2" xfId="2" applyNumberFormat="1" applyFont="1" applyFill="1" applyBorder="1" applyAlignment="1">
      <alignment vertical="center" shrinkToFit="1"/>
    </xf>
    <xf numFmtId="183" fontId="9" fillId="0" borderId="18" xfId="2" applyNumberFormat="1" applyFont="1" applyFill="1" applyBorder="1" applyAlignment="1">
      <alignment vertical="center" shrinkToFit="1"/>
    </xf>
    <xf numFmtId="183" fontId="9" fillId="0" borderId="5" xfId="2" applyNumberFormat="1" applyFont="1" applyFill="1" applyBorder="1" applyAlignment="1">
      <alignment vertical="center" shrinkToFit="1"/>
    </xf>
    <xf numFmtId="183" fontId="9" fillId="0" borderId="2" xfId="2" applyNumberFormat="1" applyFont="1" applyFill="1" applyBorder="1" applyAlignment="1">
      <alignment vertical="center" shrinkToFit="1"/>
    </xf>
    <xf numFmtId="185" fontId="7" fillId="0" borderId="11" xfId="2" applyNumberFormat="1" applyFont="1" applyFill="1" applyBorder="1" applyAlignment="1">
      <alignment vertical="center" shrinkToFit="1"/>
    </xf>
    <xf numFmtId="183" fontId="7" fillId="0" borderId="0" xfId="2" applyNumberFormat="1" applyFont="1" applyFill="1" applyBorder="1" applyAlignment="1">
      <alignment horizontal="right" vertical="center" shrinkToFit="1"/>
    </xf>
    <xf numFmtId="183" fontId="7" fillId="0" borderId="9" xfId="2" applyNumberFormat="1" applyFont="1" applyFill="1" applyBorder="1" applyAlignment="1">
      <alignment horizontal="right" vertical="center" shrinkToFit="1"/>
    </xf>
    <xf numFmtId="185" fontId="7" fillId="0" borderId="11" xfId="2" applyNumberFormat="1" applyFont="1" applyFill="1" applyBorder="1" applyAlignment="1">
      <alignment horizontal="right" vertical="center" shrinkToFit="1"/>
    </xf>
    <xf numFmtId="185" fontId="7" fillId="0" borderId="14" xfId="2" applyNumberFormat="1" applyFont="1" applyFill="1" applyBorder="1" applyAlignment="1">
      <alignment vertical="center" shrinkToFit="1"/>
    </xf>
    <xf numFmtId="183" fontId="7" fillId="0" borderId="34" xfId="2" applyNumberFormat="1" applyFont="1" applyFill="1" applyBorder="1" applyAlignment="1">
      <alignment horizontal="right" vertical="center" shrinkToFit="1"/>
    </xf>
    <xf numFmtId="177" fontId="7" fillId="0" borderId="0" xfId="1" applyNumberFormat="1" applyFont="1" applyFill="1" applyAlignment="1">
      <alignment vertical="center"/>
    </xf>
    <xf numFmtId="185" fontId="9" fillId="0" borderId="7" xfId="2" applyNumberFormat="1" applyFont="1" applyFill="1" applyBorder="1" applyAlignment="1">
      <alignment vertical="center" shrinkToFit="1"/>
    </xf>
    <xf numFmtId="185" fontId="9" fillId="0" borderId="1" xfId="2" applyNumberFormat="1" applyFont="1" applyFill="1" applyBorder="1" applyAlignment="1">
      <alignment vertical="center" shrinkToFit="1"/>
    </xf>
    <xf numFmtId="185" fontId="7" fillId="0" borderId="72" xfId="2" applyNumberFormat="1" applyFont="1" applyFill="1" applyBorder="1" applyAlignment="1">
      <alignment vertical="center" shrinkToFit="1"/>
    </xf>
    <xf numFmtId="185" fontId="7" fillId="0" borderId="73" xfId="2" applyNumberFormat="1" applyFont="1" applyFill="1" applyBorder="1" applyAlignment="1">
      <alignment vertical="center" shrinkToFit="1"/>
    </xf>
    <xf numFmtId="183" fontId="9" fillId="0" borderId="6" xfId="2" applyNumberFormat="1" applyFont="1" applyFill="1" applyBorder="1" applyAlignment="1">
      <alignment vertical="center" shrinkToFit="1"/>
    </xf>
    <xf numFmtId="185" fontId="9" fillId="0" borderId="9" xfId="2" applyNumberFormat="1" applyFont="1" applyFill="1" applyBorder="1" applyAlignment="1">
      <alignment vertical="center" shrinkToFit="1"/>
    </xf>
    <xf numFmtId="185" fontId="9" fillId="0" borderId="3" xfId="2" applyNumberFormat="1" applyFont="1" applyFill="1" applyBorder="1" applyAlignment="1">
      <alignment vertical="center" shrinkToFit="1"/>
    </xf>
    <xf numFmtId="177" fontId="9" fillId="0" borderId="1" xfId="1" applyNumberFormat="1" applyFont="1" applyFill="1" applyBorder="1" applyAlignment="1">
      <alignment horizontal="right" vertical="center" shrinkToFit="1"/>
    </xf>
    <xf numFmtId="177" fontId="7" fillId="0" borderId="9" xfId="1" applyNumberFormat="1" applyFont="1" applyFill="1" applyBorder="1" applyAlignment="1">
      <alignment horizontal="right" vertical="center" shrinkToFit="1"/>
    </xf>
    <xf numFmtId="177" fontId="7" fillId="0" borderId="3" xfId="1" applyNumberFormat="1" applyFont="1" applyFill="1" applyBorder="1" applyAlignment="1">
      <alignment horizontal="right" vertical="center" shrinkToFit="1"/>
    </xf>
    <xf numFmtId="183" fontId="7" fillId="2" borderId="68" xfId="2" applyNumberFormat="1" applyFont="1" applyFill="1" applyBorder="1" applyAlignment="1">
      <alignment vertical="center" shrinkToFit="1"/>
    </xf>
    <xf numFmtId="183" fontId="7" fillId="0" borderId="0" xfId="1" applyNumberFormat="1" applyFont="1" applyFill="1" applyAlignment="1">
      <alignment horizontal="right" vertical="center"/>
    </xf>
    <xf numFmtId="178" fontId="5" fillId="0" borderId="0" xfId="1" applyNumberFormat="1" applyFont="1" applyFill="1" applyBorder="1" applyAlignment="1">
      <alignment vertical="center" shrinkToFit="1"/>
    </xf>
    <xf numFmtId="183" fontId="5" fillId="0" borderId="0" xfId="1" applyNumberFormat="1" applyFont="1" applyFill="1" applyBorder="1" applyAlignment="1">
      <alignment vertical="center" shrinkToFit="1"/>
    </xf>
    <xf numFmtId="178" fontId="5" fillId="0" borderId="0" xfId="1" applyNumberFormat="1" applyFont="1" applyFill="1" applyBorder="1" applyAlignment="1">
      <alignment horizontal="center" vertical="center" shrinkToFit="1"/>
    </xf>
    <xf numFmtId="183" fontId="5" fillId="0" borderId="0" xfId="1" applyNumberFormat="1" applyFont="1" applyFill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 textRotation="255" shrinkToFit="1"/>
    </xf>
    <xf numFmtId="183" fontId="5" fillId="0" borderId="0" xfId="1" applyNumberFormat="1" applyFont="1" applyFill="1" applyBorder="1" applyAlignment="1">
      <alignment vertical="center" textRotation="255" shrinkToFit="1"/>
    </xf>
    <xf numFmtId="178" fontId="4" fillId="0" borderId="0" xfId="1" applyNumberFormat="1" applyFont="1" applyFill="1" applyBorder="1" applyAlignment="1">
      <alignment vertical="center" textRotation="255" shrinkToFit="1"/>
    </xf>
    <xf numFmtId="183" fontId="4" fillId="0" borderId="0" xfId="1" applyNumberFormat="1" applyFont="1" applyFill="1" applyBorder="1" applyAlignment="1">
      <alignment vertical="center" textRotation="255" shrinkToFit="1"/>
    </xf>
    <xf numFmtId="0" fontId="1" fillId="0" borderId="0" xfId="7" applyFont="1" applyFill="1" applyAlignment="1">
      <alignment vertical="center"/>
    </xf>
    <xf numFmtId="0" fontId="7" fillId="0" borderId="0" xfId="7" applyFont="1" applyFill="1"/>
    <xf numFmtId="0" fontId="7" fillId="0" borderId="0" xfId="7" applyFont="1" applyFill="1" applyAlignment="1">
      <alignment vertical="center"/>
    </xf>
    <xf numFmtId="178" fontId="7" fillId="0" borderId="0" xfId="7" applyNumberFormat="1" applyFont="1" applyFill="1"/>
    <xf numFmtId="186" fontId="7" fillId="0" borderId="0" xfId="7" applyNumberFormat="1" applyFont="1" applyFill="1"/>
    <xf numFmtId="0" fontId="5" fillId="0" borderId="34" xfId="7" applyFill="1" applyBorder="1" applyAlignment="1">
      <alignment vertical="center"/>
    </xf>
    <xf numFmtId="0" fontId="7" fillId="0" borderId="0" xfId="7" applyFont="1" applyFill="1" applyBorder="1" applyAlignment="1">
      <alignment vertical="center"/>
    </xf>
    <xf numFmtId="178" fontId="7" fillId="0" borderId="0" xfId="7" applyNumberFormat="1" applyFont="1" applyFill="1" applyBorder="1" applyAlignment="1">
      <alignment vertical="center"/>
    </xf>
    <xf numFmtId="186" fontId="7" fillId="0" borderId="0" xfId="7" applyNumberFormat="1" applyFont="1" applyFill="1" applyBorder="1" applyAlignment="1">
      <alignment vertical="center"/>
    </xf>
    <xf numFmtId="0" fontId="7" fillId="0" borderId="6" xfId="7" applyFont="1" applyFill="1" applyBorder="1" applyAlignment="1">
      <alignment vertical="center"/>
    </xf>
    <xf numFmtId="0" fontId="7" fillId="0" borderId="20" xfId="7" applyFont="1" applyFill="1" applyBorder="1" applyAlignment="1">
      <alignment vertical="center"/>
    </xf>
    <xf numFmtId="178" fontId="7" fillId="0" borderId="9" xfId="7" applyNumberFormat="1" applyFont="1" applyFill="1" applyBorder="1" applyAlignment="1">
      <alignment horizontal="center" vertical="center"/>
    </xf>
    <xf numFmtId="178" fontId="7" fillId="0" borderId="6" xfId="7" applyNumberFormat="1" applyFont="1" applyFill="1" applyBorder="1" applyAlignment="1">
      <alignment horizontal="center" vertical="center" shrinkToFit="1"/>
    </xf>
    <xf numFmtId="186" fontId="7" fillId="0" borderId="7" xfId="7" applyNumberFormat="1" applyFont="1" applyFill="1" applyBorder="1" applyAlignment="1">
      <alignment horizontal="center" vertical="center" shrinkToFit="1"/>
    </xf>
    <xf numFmtId="178" fontId="7" fillId="0" borderId="6" xfId="7" applyNumberFormat="1" applyFont="1" applyFill="1" applyBorder="1" applyAlignment="1">
      <alignment vertical="center" shrinkToFit="1"/>
    </xf>
    <xf numFmtId="186" fontId="7" fillId="0" borderId="67" xfId="7" applyNumberFormat="1" applyFont="1" applyFill="1" applyBorder="1" applyAlignment="1">
      <alignment horizontal="center" vertical="center" shrinkToFit="1"/>
    </xf>
    <xf numFmtId="178" fontId="7" fillId="0" borderId="37" xfId="7" applyNumberFormat="1" applyFont="1" applyFill="1" applyBorder="1" applyAlignment="1">
      <alignment vertical="center" shrinkToFit="1"/>
    </xf>
    <xf numFmtId="186" fontId="7" fillId="0" borderId="20" xfId="7" applyNumberFormat="1" applyFont="1" applyFill="1" applyBorder="1" applyAlignment="1">
      <alignment horizontal="center" vertical="center" shrinkToFit="1"/>
    </xf>
    <xf numFmtId="0" fontId="7" fillId="0" borderId="38" xfId="7" applyFont="1" applyFill="1" applyBorder="1" applyAlignment="1">
      <alignment horizontal="center" vertical="center" shrinkToFit="1"/>
    </xf>
    <xf numFmtId="0" fontId="7" fillId="0" borderId="20" xfId="7" applyFont="1" applyFill="1" applyBorder="1" applyAlignment="1">
      <alignment horizontal="center" vertical="center" shrinkToFit="1"/>
    </xf>
    <xf numFmtId="0" fontId="7" fillId="0" borderId="6" xfId="7" applyFont="1" applyFill="1" applyBorder="1" applyAlignment="1">
      <alignment horizontal="center" vertical="center" shrinkToFit="1"/>
    </xf>
    <xf numFmtId="0" fontId="7" fillId="0" borderId="13" xfId="7" applyFont="1" applyFill="1" applyBorder="1"/>
    <xf numFmtId="0" fontId="7" fillId="0" borderId="36" xfId="7" applyFont="1" applyFill="1" applyBorder="1" applyAlignment="1">
      <alignment vertical="center"/>
    </xf>
    <xf numFmtId="0" fontId="7" fillId="0" borderId="3" xfId="7" applyFont="1" applyFill="1" applyBorder="1" applyAlignment="1">
      <alignment horizontal="right"/>
    </xf>
    <xf numFmtId="0" fontId="7" fillId="0" borderId="13" xfId="7" applyFont="1" applyFill="1" applyBorder="1" applyAlignment="1">
      <alignment horizontal="right"/>
    </xf>
    <xf numFmtId="186" fontId="7" fillId="0" borderId="14" xfId="7" applyNumberFormat="1" applyFont="1" applyFill="1" applyBorder="1" applyAlignment="1">
      <alignment horizontal="right"/>
    </xf>
    <xf numFmtId="178" fontId="7" fillId="0" borderId="13" xfId="7" applyNumberFormat="1" applyFont="1" applyFill="1" applyBorder="1"/>
    <xf numFmtId="178" fontId="7" fillId="0" borderId="70" xfId="7" applyNumberFormat="1" applyFont="1" applyFill="1" applyBorder="1" applyAlignment="1">
      <alignment horizontal="right"/>
    </xf>
    <xf numFmtId="186" fontId="7" fillId="0" borderId="36" xfId="7" applyNumberFormat="1" applyFont="1" applyFill="1" applyBorder="1" applyAlignment="1">
      <alignment horizontal="right"/>
    </xf>
    <xf numFmtId="178" fontId="7" fillId="0" borderId="13" xfId="7" applyNumberFormat="1" applyFont="1" applyFill="1" applyBorder="1" applyAlignment="1">
      <alignment horizontal="right"/>
    </xf>
    <xf numFmtId="0" fontId="7" fillId="0" borderId="65" xfId="7" applyFont="1" applyFill="1" applyBorder="1" applyAlignment="1">
      <alignment horizontal="right"/>
    </xf>
    <xf numFmtId="0" fontId="7" fillId="0" borderId="36" xfId="7" applyFont="1" applyFill="1" applyBorder="1" applyAlignment="1">
      <alignment horizontal="right"/>
    </xf>
    <xf numFmtId="0" fontId="9" fillId="0" borderId="0" xfId="7" applyFont="1" applyFill="1" applyAlignment="1">
      <alignment vertical="center"/>
    </xf>
    <xf numFmtId="178" fontId="9" fillId="0" borderId="1" xfId="8" applyNumberFormat="1" applyFont="1" applyFill="1" applyBorder="1" applyAlignment="1">
      <alignment vertical="center"/>
    </xf>
    <xf numFmtId="178" fontId="9" fillId="0" borderId="6" xfId="8" applyNumberFormat="1" applyFont="1" applyFill="1" applyBorder="1" applyAlignment="1">
      <alignment vertical="center"/>
    </xf>
    <xf numFmtId="186" fontId="7" fillId="0" borderId="7" xfId="8" applyNumberFormat="1" applyFont="1" applyFill="1" applyBorder="1" applyAlignment="1">
      <alignment horizontal="right" vertical="center"/>
    </xf>
    <xf numFmtId="186" fontId="7" fillId="0" borderId="74" xfId="8" applyNumberFormat="1" applyFont="1" applyFill="1" applyBorder="1" applyAlignment="1">
      <alignment horizontal="right" vertical="center"/>
    </xf>
    <xf numFmtId="178" fontId="9" fillId="0" borderId="37" xfId="8" applyNumberFormat="1" applyFont="1" applyFill="1" applyBorder="1" applyAlignment="1">
      <alignment vertical="center"/>
    </xf>
    <xf numFmtId="186" fontId="7" fillId="0" borderId="75" xfId="8" applyNumberFormat="1" applyFont="1" applyFill="1" applyBorder="1" applyAlignment="1">
      <alignment horizontal="right" vertical="center"/>
    </xf>
    <xf numFmtId="178" fontId="9" fillId="0" borderId="6" xfId="7" applyNumberFormat="1" applyFont="1" applyFill="1" applyBorder="1" applyAlignment="1">
      <alignment vertical="center"/>
    </xf>
    <xf numFmtId="0" fontId="9" fillId="0" borderId="38" xfId="7" applyFont="1" applyFill="1" applyBorder="1" applyAlignment="1">
      <alignment vertical="center"/>
    </xf>
    <xf numFmtId="0" fontId="9" fillId="0" borderId="20" xfId="7" applyFont="1" applyFill="1" applyBorder="1" applyAlignment="1">
      <alignment vertical="center"/>
    </xf>
    <xf numFmtId="0" fontId="9" fillId="0" borderId="6" xfId="7" applyFont="1" applyFill="1" applyBorder="1" applyAlignment="1">
      <alignment vertical="center"/>
    </xf>
    <xf numFmtId="186" fontId="7" fillId="0" borderId="24" xfId="8" applyNumberFormat="1" applyFont="1" applyFill="1" applyBorder="1" applyAlignment="1">
      <alignment horizontal="right" vertical="center"/>
    </xf>
    <xf numFmtId="0" fontId="7" fillId="0" borderId="10" xfId="7" applyFont="1" applyFill="1" applyBorder="1" applyAlignment="1">
      <alignment vertical="center"/>
    </xf>
    <xf numFmtId="0" fontId="7" fillId="0" borderId="25" xfId="7" applyFont="1" applyFill="1" applyBorder="1" applyAlignment="1">
      <alignment horizontal="right" vertical="center"/>
    </xf>
    <xf numFmtId="178" fontId="7" fillId="0" borderId="9" xfId="7" applyNumberFormat="1" applyFont="1" applyFill="1" applyBorder="1" applyAlignment="1">
      <alignment vertical="center"/>
    </xf>
    <xf numFmtId="178" fontId="7" fillId="0" borderId="10" xfId="7" applyNumberFormat="1" applyFont="1" applyFill="1" applyBorder="1" applyAlignment="1">
      <alignment vertical="center"/>
    </xf>
    <xf numFmtId="186" fontId="7" fillId="0" borderId="11" xfId="8" applyNumberFormat="1" applyFont="1" applyFill="1" applyBorder="1" applyAlignment="1">
      <alignment horizontal="right" vertical="center"/>
    </xf>
    <xf numFmtId="178" fontId="7" fillId="0" borderId="44" xfId="7" applyNumberFormat="1" applyFont="1" applyFill="1" applyBorder="1" applyAlignment="1">
      <alignment vertical="center"/>
    </xf>
    <xf numFmtId="186" fontId="7" fillId="0" borderId="25" xfId="8" applyNumberFormat="1" applyFont="1" applyFill="1" applyBorder="1" applyAlignment="1">
      <alignment horizontal="right" vertical="center"/>
    </xf>
    <xf numFmtId="187" fontId="7" fillId="0" borderId="45" xfId="7" applyNumberFormat="1" applyFont="1" applyFill="1" applyBorder="1" applyAlignment="1">
      <alignment vertical="center"/>
    </xf>
    <xf numFmtId="187" fontId="7" fillId="0" borderId="25" xfId="7" applyNumberFormat="1" applyFont="1" applyFill="1" applyBorder="1" applyAlignment="1">
      <alignment vertical="center"/>
    </xf>
    <xf numFmtId="187" fontId="7" fillId="0" borderId="10" xfId="7" applyNumberFormat="1" applyFont="1" applyFill="1" applyBorder="1" applyAlignment="1">
      <alignment vertical="center"/>
    </xf>
    <xf numFmtId="178" fontId="7" fillId="0" borderId="40" xfId="7" applyNumberFormat="1" applyFont="1" applyFill="1" applyBorder="1" applyAlignment="1">
      <alignment vertical="center"/>
    </xf>
    <xf numFmtId="178" fontId="7" fillId="0" borderId="76" xfId="7" applyNumberFormat="1" applyFont="1" applyFill="1" applyBorder="1" applyAlignment="1">
      <alignment vertical="center"/>
    </xf>
    <xf numFmtId="186" fontId="7" fillId="0" borderId="43" xfId="8" applyNumberFormat="1" applyFont="1" applyFill="1" applyBorder="1" applyAlignment="1">
      <alignment horizontal="right" vertical="center"/>
    </xf>
    <xf numFmtId="178" fontId="7" fillId="0" borderId="41" xfId="7" applyNumberFormat="1" applyFont="1" applyFill="1" applyBorder="1" applyAlignment="1">
      <alignment vertical="center"/>
    </xf>
    <xf numFmtId="186" fontId="7" fillId="0" borderId="39" xfId="8" applyNumberFormat="1" applyFont="1" applyFill="1" applyBorder="1" applyAlignment="1">
      <alignment horizontal="right" vertical="center"/>
    </xf>
    <xf numFmtId="187" fontId="7" fillId="0" borderId="42" xfId="7" applyNumberFormat="1" applyFont="1" applyFill="1" applyBorder="1" applyAlignment="1">
      <alignment vertical="center"/>
    </xf>
    <xf numFmtId="187" fontId="7" fillId="0" borderId="39" xfId="7" applyNumberFormat="1" applyFont="1" applyFill="1" applyBorder="1" applyAlignment="1">
      <alignment vertical="center"/>
    </xf>
    <xf numFmtId="187" fontId="7" fillId="0" borderId="76" xfId="7" applyNumberFormat="1" applyFont="1" applyFill="1" applyBorder="1" applyAlignment="1">
      <alignment vertical="center"/>
    </xf>
    <xf numFmtId="0" fontId="7" fillId="0" borderId="44" xfId="7" applyFont="1" applyFill="1" applyBorder="1" applyAlignment="1">
      <alignment vertical="center"/>
    </xf>
    <xf numFmtId="0" fontId="7" fillId="0" borderId="74" xfId="7" applyFont="1" applyFill="1" applyBorder="1" applyAlignment="1">
      <alignment vertical="center"/>
    </xf>
    <xf numFmtId="178" fontId="7" fillId="0" borderId="77" xfId="8" applyNumberFormat="1" applyFont="1" applyFill="1" applyBorder="1" applyAlignment="1">
      <alignment horizontal="right" vertical="center"/>
    </xf>
    <xf numFmtId="178" fontId="7" fillId="0" borderId="78" xfId="8" applyNumberFormat="1" applyFont="1" applyFill="1" applyBorder="1" applyAlignment="1">
      <alignment horizontal="right" vertical="center"/>
    </xf>
    <xf numFmtId="178" fontId="7" fillId="0" borderId="79" xfId="8" applyNumberFormat="1" applyFont="1" applyFill="1" applyBorder="1" applyAlignment="1">
      <alignment horizontal="right" vertical="center"/>
    </xf>
    <xf numFmtId="187" fontId="7" fillId="0" borderId="80" xfId="8" applyNumberFormat="1" applyFont="1" applyFill="1" applyBorder="1" applyAlignment="1">
      <alignment horizontal="right" vertical="center"/>
    </xf>
    <xf numFmtId="187" fontId="7" fillId="0" borderId="75" xfId="8" applyNumberFormat="1" applyFont="1" applyFill="1" applyBorder="1" applyAlignment="1">
      <alignment horizontal="right" vertical="center"/>
    </xf>
    <xf numFmtId="187" fontId="7" fillId="0" borderId="78" xfId="8" applyNumberFormat="1" applyFont="1" applyFill="1" applyBorder="1" applyAlignment="1">
      <alignment horizontal="right" vertical="center"/>
    </xf>
    <xf numFmtId="187" fontId="7" fillId="0" borderId="25" xfId="8" applyNumberFormat="1" applyFont="1" applyFill="1" applyBorder="1" applyAlignment="1">
      <alignment horizontal="right" vertical="center"/>
    </xf>
    <xf numFmtId="0" fontId="7" fillId="0" borderId="11" xfId="7" applyFont="1" applyFill="1" applyBorder="1" applyAlignment="1">
      <alignment horizontal="right" vertical="center"/>
    </xf>
    <xf numFmtId="188" fontId="7" fillId="0" borderId="9" xfId="8" applyNumberFormat="1" applyFont="1" applyFill="1" applyBorder="1" applyAlignment="1">
      <alignment horizontal="right" vertical="center"/>
    </xf>
    <xf numFmtId="178" fontId="7" fillId="0" borderId="10" xfId="8" applyNumberFormat="1" applyFont="1" applyFill="1" applyBorder="1" applyAlignment="1">
      <alignment horizontal="right" vertical="center"/>
    </xf>
    <xf numFmtId="178" fontId="7" fillId="0" borderId="44" xfId="8" applyNumberFormat="1" applyFont="1" applyFill="1" applyBorder="1" applyAlignment="1">
      <alignment horizontal="right" vertical="center"/>
    </xf>
    <xf numFmtId="187" fontId="7" fillId="0" borderId="45" xfId="8" applyNumberFormat="1" applyFont="1" applyFill="1" applyBorder="1" applyAlignment="1">
      <alignment horizontal="right" vertical="center"/>
    </xf>
    <xf numFmtId="188" fontId="7" fillId="0" borderId="25" xfId="8" applyNumberFormat="1" applyFont="1" applyFill="1" applyBorder="1" applyAlignment="1">
      <alignment horizontal="right" vertical="center"/>
    </xf>
    <xf numFmtId="188" fontId="7" fillId="0" borderId="10" xfId="8" applyNumberFormat="1" applyFont="1" applyFill="1" applyBorder="1" applyAlignment="1">
      <alignment horizontal="right" vertical="center"/>
    </xf>
    <xf numFmtId="188" fontId="7" fillId="0" borderId="45" xfId="8" applyNumberFormat="1" applyFont="1" applyFill="1" applyBorder="1" applyAlignment="1">
      <alignment horizontal="right" vertical="center"/>
    </xf>
    <xf numFmtId="188" fontId="7" fillId="0" borderId="9" xfId="9" applyNumberFormat="1" applyFont="1" applyFill="1" applyBorder="1" applyAlignment="1">
      <alignment horizontal="right" vertical="center"/>
    </xf>
    <xf numFmtId="188" fontId="7" fillId="0" borderId="40" xfId="8" applyNumberFormat="1" applyFont="1" applyFill="1" applyBorder="1" applyAlignment="1">
      <alignment horizontal="right" vertical="center"/>
    </xf>
    <xf numFmtId="178" fontId="7" fillId="0" borderId="76" xfId="8" applyNumberFormat="1" applyFont="1" applyFill="1" applyBorder="1" applyAlignment="1">
      <alignment horizontal="right" vertical="center"/>
    </xf>
    <xf numFmtId="178" fontId="7" fillId="0" borderId="41" xfId="8" applyNumberFormat="1" applyFont="1" applyFill="1" applyBorder="1" applyAlignment="1">
      <alignment horizontal="right" vertical="center"/>
    </xf>
    <xf numFmtId="187" fontId="7" fillId="0" borderId="42" xfId="8" applyNumberFormat="1" applyFont="1" applyFill="1" applyBorder="1" applyAlignment="1">
      <alignment horizontal="right" vertical="center"/>
    </xf>
    <xf numFmtId="188" fontId="7" fillId="0" borderId="39" xfId="8" applyNumberFormat="1" applyFont="1" applyFill="1" applyBorder="1" applyAlignment="1">
      <alignment horizontal="right" vertical="center"/>
    </xf>
    <xf numFmtId="188" fontId="7" fillId="0" borderId="76" xfId="8" applyNumberFormat="1" applyFont="1" applyFill="1" applyBorder="1" applyAlignment="1">
      <alignment horizontal="right" vertical="center"/>
    </xf>
    <xf numFmtId="188" fontId="7" fillId="0" borderId="42" xfId="8" applyNumberFormat="1" applyFont="1" applyFill="1" applyBorder="1" applyAlignment="1">
      <alignment horizontal="right" vertical="center"/>
    </xf>
    <xf numFmtId="178" fontId="7" fillId="0" borderId="0" xfId="8" applyNumberFormat="1" applyFont="1" applyFill="1" applyBorder="1" applyAlignment="1">
      <alignment horizontal="right" vertical="center"/>
    </xf>
    <xf numFmtId="178" fontId="7" fillId="0" borderId="10" xfId="9" applyNumberFormat="1" applyFont="1" applyFill="1" applyBorder="1" applyAlignment="1">
      <alignment horizontal="right" vertical="center"/>
    </xf>
    <xf numFmtId="0" fontId="7" fillId="0" borderId="45" xfId="9" applyNumberFormat="1" applyFont="1" applyFill="1" applyBorder="1" applyAlignment="1">
      <alignment horizontal="right" vertical="center"/>
    </xf>
    <xf numFmtId="188" fontId="7" fillId="0" borderId="25" xfId="9" applyNumberFormat="1" applyFont="1" applyFill="1" applyBorder="1" applyAlignment="1">
      <alignment horizontal="right" vertical="center"/>
    </xf>
    <xf numFmtId="186" fontId="7" fillId="0" borderId="25" xfId="9" applyNumberFormat="1" applyFont="1" applyFill="1" applyBorder="1" applyAlignment="1">
      <alignment vertical="center"/>
    </xf>
    <xf numFmtId="0" fontId="7" fillId="0" borderId="74" xfId="7" applyFont="1" applyFill="1" applyBorder="1" applyAlignment="1">
      <alignment vertical="center" shrinkToFit="1"/>
    </xf>
    <xf numFmtId="0" fontId="7" fillId="0" borderId="70" xfId="7" applyFont="1" applyFill="1" applyBorder="1" applyAlignment="1">
      <alignment vertical="center"/>
    </xf>
    <xf numFmtId="0" fontId="7" fillId="0" borderId="14" xfId="7" applyFont="1" applyFill="1" applyBorder="1" applyAlignment="1">
      <alignment horizontal="right" vertical="center"/>
    </xf>
    <xf numFmtId="178" fontId="7" fillId="0" borderId="34" xfId="8" applyNumberFormat="1" applyFont="1" applyFill="1" applyBorder="1" applyAlignment="1">
      <alignment horizontal="right" vertical="center"/>
    </xf>
    <xf numFmtId="178" fontId="7" fillId="0" borderId="13" xfId="8" applyNumberFormat="1" applyFont="1" applyFill="1" applyBorder="1" applyAlignment="1">
      <alignment horizontal="right" vertical="center"/>
    </xf>
    <xf numFmtId="186" fontId="7" fillId="0" borderId="14" xfId="8" applyNumberFormat="1" applyFont="1" applyFill="1" applyBorder="1" applyAlignment="1">
      <alignment horizontal="right" vertical="center"/>
    </xf>
    <xf numFmtId="178" fontId="7" fillId="0" borderId="70" xfId="8" applyNumberFormat="1" applyFont="1" applyFill="1" applyBorder="1" applyAlignment="1">
      <alignment horizontal="right" vertical="center"/>
    </xf>
    <xf numFmtId="186" fontId="7" fillId="0" borderId="36" xfId="8" applyNumberFormat="1" applyFont="1" applyFill="1" applyBorder="1" applyAlignment="1">
      <alignment horizontal="right" vertical="center"/>
    </xf>
    <xf numFmtId="187" fontId="7" fillId="0" borderId="65" xfId="8" applyNumberFormat="1" applyFont="1" applyFill="1" applyBorder="1" applyAlignment="1">
      <alignment horizontal="right" vertical="center"/>
    </xf>
    <xf numFmtId="188" fontId="7" fillId="0" borderId="36" xfId="8" applyNumberFormat="1" applyFont="1" applyFill="1" applyBorder="1" applyAlignment="1">
      <alignment horizontal="right" vertical="center"/>
    </xf>
    <xf numFmtId="188" fontId="7" fillId="0" borderId="13" xfId="8" applyNumberFormat="1" applyFont="1" applyFill="1" applyBorder="1" applyAlignment="1">
      <alignment horizontal="right" vertical="center"/>
    </xf>
    <xf numFmtId="188" fontId="7" fillId="0" borderId="65" xfId="8" applyNumberFormat="1" applyFont="1" applyFill="1" applyBorder="1" applyAlignment="1">
      <alignment horizontal="right" vertical="center"/>
    </xf>
    <xf numFmtId="178" fontId="9" fillId="0" borderId="35" xfId="8" applyNumberFormat="1" applyFont="1" applyFill="1" applyBorder="1" applyAlignment="1">
      <alignment horizontal="right" vertical="center"/>
    </xf>
    <xf numFmtId="178" fontId="9" fillId="0" borderId="6" xfId="8" applyNumberFormat="1" applyFont="1" applyFill="1" applyBorder="1" applyAlignment="1">
      <alignment horizontal="right" vertical="center"/>
    </xf>
    <xf numFmtId="186" fontId="9" fillId="0" borderId="7" xfId="8" applyNumberFormat="1" applyFont="1" applyFill="1" applyBorder="1" applyAlignment="1">
      <alignment horizontal="right" vertical="center"/>
    </xf>
    <xf numFmtId="178" fontId="9" fillId="0" borderId="37" xfId="8" applyNumberFormat="1" applyFont="1" applyFill="1" applyBorder="1" applyAlignment="1">
      <alignment horizontal="right" vertical="center"/>
    </xf>
    <xf numFmtId="186" fontId="9" fillId="0" borderId="20" xfId="8" applyNumberFormat="1" applyFont="1" applyFill="1" applyBorder="1" applyAlignment="1">
      <alignment horizontal="right" vertical="center"/>
    </xf>
    <xf numFmtId="187" fontId="9" fillId="0" borderId="38" xfId="8" applyNumberFormat="1" applyFont="1" applyFill="1" applyBorder="1" applyAlignment="1">
      <alignment horizontal="right" vertical="center"/>
    </xf>
    <xf numFmtId="187" fontId="9" fillId="0" borderId="20" xfId="8" applyNumberFormat="1" applyFont="1" applyFill="1" applyBorder="1" applyAlignment="1">
      <alignment horizontal="right" vertical="center"/>
    </xf>
    <xf numFmtId="187" fontId="9" fillId="0" borderId="6" xfId="8" applyNumberFormat="1" applyFont="1" applyFill="1" applyBorder="1" applyAlignment="1">
      <alignment horizontal="right" vertical="center"/>
    </xf>
    <xf numFmtId="0" fontId="7" fillId="0" borderId="29" xfId="7" applyFont="1" applyFill="1" applyBorder="1" applyAlignment="1">
      <alignment vertical="center" shrinkToFit="1"/>
    </xf>
    <xf numFmtId="178" fontId="7" fillId="0" borderId="81" xfId="8" applyNumberFormat="1" applyFont="1" applyFill="1" applyBorder="1" applyAlignment="1">
      <alignment horizontal="right" vertical="center"/>
    </xf>
    <xf numFmtId="178" fontId="7" fillId="0" borderId="63" xfId="8" applyNumberFormat="1" applyFont="1" applyFill="1" applyBorder="1" applyAlignment="1">
      <alignment horizontal="right" vertical="center"/>
    </xf>
    <xf numFmtId="186" fontId="7" fillId="0" borderId="29" xfId="8" applyNumberFormat="1" applyFont="1" applyFill="1" applyBorder="1" applyAlignment="1">
      <alignment horizontal="right" vertical="center"/>
    </xf>
    <xf numFmtId="178" fontId="7" fillId="0" borderId="27" xfId="8" applyNumberFormat="1" applyFont="1" applyFill="1" applyBorder="1" applyAlignment="1">
      <alignment horizontal="right" vertical="center"/>
    </xf>
    <xf numFmtId="186" fontId="7" fillId="0" borderId="49" xfId="8" applyNumberFormat="1" applyFont="1" applyFill="1" applyBorder="1" applyAlignment="1">
      <alignment horizontal="right" vertical="center"/>
    </xf>
    <xf numFmtId="187" fontId="7" fillId="0" borderId="28" xfId="8" applyNumberFormat="1" applyFont="1" applyFill="1" applyBorder="1" applyAlignment="1">
      <alignment horizontal="right" vertical="center"/>
    </xf>
    <xf numFmtId="187" fontId="7" fillId="0" borderId="49" xfId="8" applyNumberFormat="1" applyFont="1" applyFill="1" applyBorder="1" applyAlignment="1">
      <alignment horizontal="right" vertical="center"/>
    </xf>
    <xf numFmtId="187" fontId="7" fillId="0" borderId="63" xfId="8" applyNumberFormat="1" applyFont="1" applyFill="1" applyBorder="1" applyAlignment="1">
      <alignment horizontal="right" vertical="center"/>
    </xf>
    <xf numFmtId="178" fontId="9" fillId="0" borderId="0" xfId="8" applyNumberFormat="1" applyFont="1" applyFill="1" applyBorder="1" applyAlignment="1">
      <alignment horizontal="right" vertical="center"/>
    </xf>
    <xf numFmtId="178" fontId="9" fillId="0" borderId="10" xfId="8" applyNumberFormat="1" applyFont="1" applyFill="1" applyBorder="1" applyAlignment="1">
      <alignment horizontal="right" vertical="center"/>
    </xf>
    <xf numFmtId="186" fontId="9" fillId="0" borderId="11" xfId="8" applyNumberFormat="1" applyFont="1" applyFill="1" applyBorder="1" applyAlignment="1">
      <alignment horizontal="right" vertical="center"/>
    </xf>
    <xf numFmtId="178" fontId="9" fillId="0" borderId="44" xfId="8" applyNumberFormat="1" applyFont="1" applyFill="1" applyBorder="1" applyAlignment="1">
      <alignment horizontal="right" vertical="center"/>
    </xf>
    <xf numFmtId="186" fontId="9" fillId="0" borderId="25" xfId="8" applyNumberFormat="1" applyFont="1" applyFill="1" applyBorder="1" applyAlignment="1">
      <alignment horizontal="right" vertical="center"/>
    </xf>
    <xf numFmtId="187" fontId="9" fillId="0" borderId="45" xfId="8" applyNumberFormat="1" applyFont="1" applyFill="1" applyBorder="1" applyAlignment="1">
      <alignment horizontal="right" vertical="center"/>
    </xf>
    <xf numFmtId="187" fontId="9" fillId="0" borderId="25" xfId="8" applyNumberFormat="1" applyFont="1" applyFill="1" applyBorder="1" applyAlignment="1">
      <alignment horizontal="right" vertical="center"/>
    </xf>
    <xf numFmtId="187" fontId="9" fillId="0" borderId="10" xfId="8" applyNumberFormat="1" applyFont="1" applyFill="1" applyBorder="1" applyAlignment="1">
      <alignment horizontal="right" vertical="center"/>
    </xf>
    <xf numFmtId="0" fontId="7" fillId="0" borderId="33" xfId="7" applyFont="1" applyFill="1" applyBorder="1" applyAlignment="1">
      <alignment vertical="center" shrinkToFit="1"/>
    </xf>
    <xf numFmtId="0" fontId="7" fillId="0" borderId="13" xfId="7" applyFont="1" applyFill="1" applyBorder="1" applyAlignment="1">
      <alignment vertical="center"/>
    </xf>
    <xf numFmtId="0" fontId="7" fillId="0" borderId="0" xfId="7" applyFont="1" applyFill="1" applyAlignment="1">
      <alignment horizontal="right" vertical="center"/>
    </xf>
    <xf numFmtId="178" fontId="9" fillId="0" borderId="8" xfId="0" quotePrefix="1" applyNumberFormat="1" applyFont="1" applyFill="1" applyBorder="1" applyAlignment="1">
      <alignment horizontal="center" vertical="center"/>
    </xf>
    <xf numFmtId="178" fontId="9" fillId="0" borderId="12" xfId="0" quotePrefix="1" applyNumberFormat="1" applyFont="1" applyFill="1" applyBorder="1" applyAlignment="1">
      <alignment horizontal="center" vertical="center"/>
    </xf>
    <xf numFmtId="178" fontId="9" fillId="0" borderId="15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 shrinkToFit="1"/>
    </xf>
    <xf numFmtId="0" fontId="4" fillId="0" borderId="3" xfId="0" applyFont="1" applyFill="1" applyBorder="1" applyAlignment="1">
      <alignment horizontal="distributed" vertical="center" justifyLastLine="1" shrinkToFit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distributed" vertical="center" justifyLastLine="1" shrinkToFit="1"/>
    </xf>
    <xf numFmtId="0" fontId="7" fillId="0" borderId="2" xfId="1" applyFont="1" applyFill="1" applyBorder="1" applyAlignment="1">
      <alignment horizontal="center" vertical="center" shrinkToFit="1"/>
    </xf>
    <xf numFmtId="178" fontId="5" fillId="0" borderId="6" xfId="1" applyNumberFormat="1" applyFont="1" applyFill="1" applyBorder="1" applyAlignment="1">
      <alignment horizontal="center" vertical="center" shrinkToFit="1"/>
    </xf>
    <xf numFmtId="178" fontId="5" fillId="0" borderId="16" xfId="1" applyNumberFormat="1" applyFont="1" applyFill="1" applyBorder="1" applyAlignment="1">
      <alignment horizontal="center" vertical="center" shrinkToFit="1"/>
    </xf>
    <xf numFmtId="178" fontId="5" fillId="0" borderId="17" xfId="1" applyNumberFormat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35" xfId="1" applyFont="1" applyFill="1" applyBorder="1" applyAlignment="1">
      <alignment horizontal="center" vertical="center" shrinkToFit="1"/>
    </xf>
    <xf numFmtId="0" fontId="5" fillId="0" borderId="20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distributed" vertical="center" justifyLastLine="1" shrinkToFit="1"/>
    </xf>
    <xf numFmtId="0" fontId="7" fillId="0" borderId="20" xfId="1" applyFont="1" applyFill="1" applyBorder="1" applyAlignment="1">
      <alignment horizontal="distributed" vertical="center" justifyLastLine="1" shrinkToFit="1"/>
    </xf>
    <xf numFmtId="0" fontId="7" fillId="0" borderId="13" xfId="1" applyFont="1" applyFill="1" applyBorder="1" applyAlignment="1">
      <alignment horizontal="distributed" vertical="center" justifyLastLine="1" shrinkToFit="1"/>
    </xf>
    <xf numFmtId="0" fontId="7" fillId="0" borderId="36" xfId="1" applyFont="1" applyFill="1" applyBorder="1" applyAlignment="1">
      <alignment horizontal="distributed" vertical="center" justifyLastLine="1" shrinkToFit="1"/>
    </xf>
    <xf numFmtId="0" fontId="7" fillId="0" borderId="6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16" xfId="1" applyFont="1" applyFill="1" applyBorder="1" applyAlignment="1">
      <alignment horizontal="center" vertical="center" shrinkToFit="1"/>
    </xf>
    <xf numFmtId="0" fontId="9" fillId="0" borderId="17" xfId="1" applyFont="1" applyFill="1" applyBorder="1" applyAlignment="1">
      <alignment horizontal="center" vertical="center" shrinkToFit="1"/>
    </xf>
    <xf numFmtId="178" fontId="7" fillId="0" borderId="58" xfId="4" applyNumberFormat="1" applyFont="1" applyFill="1" applyBorder="1" applyAlignment="1">
      <alignment horizontal="right" vertical="center"/>
    </xf>
    <xf numFmtId="178" fontId="7" fillId="0" borderId="48" xfId="4" applyNumberFormat="1" applyFont="1" applyFill="1" applyBorder="1" applyAlignment="1">
      <alignment horizontal="right" vertical="center"/>
    </xf>
    <xf numFmtId="178" fontId="7" fillId="0" borderId="63" xfId="4" applyNumberFormat="1" applyFont="1" applyFill="1" applyBorder="1" applyAlignment="1">
      <alignment horizontal="right" vertical="center"/>
    </xf>
    <xf numFmtId="178" fontId="7" fillId="0" borderId="49" xfId="4" applyNumberFormat="1" applyFont="1" applyFill="1" applyBorder="1" applyAlignment="1">
      <alignment horizontal="right" vertical="center"/>
    </xf>
    <xf numFmtId="0" fontId="9" fillId="0" borderId="6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178" fontId="7" fillId="0" borderId="4" xfId="4" applyNumberFormat="1" applyFont="1" applyFill="1" applyBorder="1" applyAlignment="1">
      <alignment horizontal="center" vertical="center"/>
    </xf>
    <xf numFmtId="178" fontId="7" fillId="0" borderId="17" xfId="4" applyNumberFormat="1" applyFont="1" applyFill="1" applyBorder="1" applyAlignment="1">
      <alignment horizontal="center" vertical="center"/>
    </xf>
    <xf numFmtId="178" fontId="9" fillId="0" borderId="58" xfId="4" applyNumberFormat="1" applyFont="1" applyFill="1" applyBorder="1" applyAlignment="1">
      <alignment horizontal="right" vertical="center"/>
    </xf>
    <xf numFmtId="178" fontId="9" fillId="0" borderId="48" xfId="4" applyNumberFormat="1" applyFont="1" applyFill="1" applyBorder="1" applyAlignment="1">
      <alignment horizontal="right" vertical="center"/>
    </xf>
    <xf numFmtId="178" fontId="9" fillId="0" borderId="63" xfId="4" applyNumberFormat="1" applyFont="1" applyFill="1" applyBorder="1" applyAlignment="1">
      <alignment horizontal="right" vertical="center"/>
    </xf>
    <xf numFmtId="178" fontId="9" fillId="0" borderId="49" xfId="4" applyNumberFormat="1" applyFont="1" applyFill="1" applyBorder="1" applyAlignment="1">
      <alignment horizontal="right" vertical="center"/>
    </xf>
    <xf numFmtId="0" fontId="11" fillId="0" borderId="1" xfId="1" applyNumberFormat="1" applyFont="1" applyFill="1" applyBorder="1" applyAlignment="1">
      <alignment horizontal="center" vertical="center" wrapText="1" shrinkToFit="1"/>
    </xf>
    <xf numFmtId="0" fontId="11" fillId="0" borderId="3" xfId="1" applyNumberFormat="1" applyFont="1" applyFill="1" applyBorder="1" applyAlignment="1">
      <alignment horizontal="center" vertical="center" shrinkToFit="1"/>
    </xf>
    <xf numFmtId="0" fontId="7" fillId="0" borderId="2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 shrinkToFit="1"/>
    </xf>
    <xf numFmtId="0" fontId="7" fillId="0" borderId="35" xfId="1" applyNumberFormat="1" applyFont="1" applyFill="1" applyBorder="1" applyAlignment="1">
      <alignment horizontal="center" vertical="center"/>
    </xf>
    <xf numFmtId="0" fontId="7" fillId="0" borderId="16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 shrinkToFit="1"/>
    </xf>
    <xf numFmtId="0" fontId="7" fillId="0" borderId="13" xfId="1" applyNumberFormat="1" applyFont="1" applyFill="1" applyBorder="1" applyAlignment="1">
      <alignment horizontal="center" vertical="center" shrinkToFit="1"/>
    </xf>
    <xf numFmtId="0" fontId="12" fillId="0" borderId="6" xfId="1" applyNumberFormat="1" applyFont="1" applyFill="1" applyBorder="1" applyAlignment="1">
      <alignment horizontal="center" vertical="center" wrapText="1" shrinkToFit="1"/>
    </xf>
    <xf numFmtId="0" fontId="12" fillId="0" borderId="13" xfId="1" applyNumberFormat="1" applyFont="1" applyFill="1" applyBorder="1" applyAlignment="1">
      <alignment horizontal="center" vertical="center" shrinkToFit="1"/>
    </xf>
    <xf numFmtId="0" fontId="7" fillId="0" borderId="1" xfId="1" applyNumberFormat="1" applyFont="1" applyFill="1" applyBorder="1" applyAlignment="1">
      <alignment horizontal="center" vertical="center" shrinkToFit="1"/>
    </xf>
    <xf numFmtId="0" fontId="7" fillId="0" borderId="3" xfId="1" applyNumberFormat="1" applyFont="1" applyFill="1" applyBorder="1" applyAlignment="1">
      <alignment horizontal="center" vertical="center" shrinkToFit="1"/>
    </xf>
    <xf numFmtId="0" fontId="7" fillId="0" borderId="18" xfId="2" applyNumberFormat="1" applyFont="1" applyBorder="1" applyAlignment="1">
      <alignment horizontal="distributed" vertical="center" justifyLastLine="1"/>
    </xf>
    <xf numFmtId="0" fontId="7" fillId="0" borderId="64" xfId="2" applyNumberFormat="1" applyFont="1" applyBorder="1" applyAlignment="1">
      <alignment horizontal="distributed" vertical="center" justifyLastLine="1"/>
    </xf>
    <xf numFmtId="38" fontId="9" fillId="0" borderId="6" xfId="2" applyFont="1" applyBorder="1" applyAlignment="1">
      <alignment horizontal="center" vertical="center"/>
    </xf>
    <xf numFmtId="38" fontId="9" fillId="0" borderId="20" xfId="2" applyFont="1" applyBorder="1" applyAlignment="1">
      <alignment horizontal="center" vertical="center"/>
    </xf>
    <xf numFmtId="0" fontId="7" fillId="0" borderId="4" xfId="1" applyFont="1" applyFill="1" applyBorder="1" applyAlignment="1">
      <alignment horizontal="distributed" vertical="center" justifyLastLine="1"/>
    </xf>
    <xf numFmtId="0" fontId="7" fillId="0" borderId="17" xfId="1" applyFont="1" applyFill="1" applyBorder="1" applyAlignment="1">
      <alignment horizontal="distributed" vertical="center" justifyLastLine="1"/>
    </xf>
    <xf numFmtId="0" fontId="7" fillId="0" borderId="1" xfId="1" applyFont="1" applyFill="1" applyBorder="1" applyAlignment="1">
      <alignment horizontal="distributed" vertical="center" justifyLastLine="1" shrinkToFit="1"/>
    </xf>
    <xf numFmtId="0" fontId="7" fillId="0" borderId="3" xfId="1" applyFont="1" applyFill="1" applyBorder="1" applyAlignment="1">
      <alignment horizontal="distributed" vertical="center" justifyLastLine="1" shrinkToFit="1"/>
    </xf>
    <xf numFmtId="0" fontId="7" fillId="0" borderId="16" xfId="1" applyFont="1" applyFill="1" applyBorder="1" applyAlignment="1">
      <alignment horizontal="distributed" vertical="center" justifyLastLine="1"/>
    </xf>
    <xf numFmtId="0" fontId="7" fillId="0" borderId="9" xfId="1" applyFont="1" applyFill="1" applyBorder="1" applyAlignment="1">
      <alignment horizontal="distributed" vertical="center" justifyLastLine="1" shrinkToFit="1"/>
    </xf>
    <xf numFmtId="0" fontId="7" fillId="0" borderId="2" xfId="1" applyFont="1" applyFill="1" applyBorder="1" applyAlignment="1">
      <alignment horizontal="distributed" vertical="center" justifyLastLine="1"/>
    </xf>
    <xf numFmtId="183" fontId="7" fillId="0" borderId="1" xfId="1" applyNumberFormat="1" applyFont="1" applyFill="1" applyBorder="1" applyAlignment="1">
      <alignment vertical="center" wrapText="1"/>
    </xf>
    <xf numFmtId="183" fontId="7" fillId="0" borderId="9" xfId="1" applyNumberFormat="1" applyFont="1" applyFill="1" applyBorder="1" applyAlignment="1">
      <alignment vertical="center" wrapText="1"/>
    </xf>
    <xf numFmtId="183" fontId="7" fillId="0" borderId="1" xfId="1" applyNumberFormat="1" applyFont="1" applyFill="1" applyBorder="1" applyAlignment="1">
      <alignment horizontal="distributed" vertical="center" wrapText="1"/>
    </xf>
    <xf numFmtId="183" fontId="7" fillId="0" borderId="9" xfId="1" applyNumberFormat="1" applyFont="1" applyFill="1" applyBorder="1" applyAlignment="1">
      <alignment horizontal="distributed" vertical="center" wrapText="1"/>
    </xf>
    <xf numFmtId="183" fontId="7" fillId="0" borderId="3" xfId="1" applyNumberFormat="1" applyFont="1" applyFill="1" applyBorder="1" applyAlignment="1">
      <alignment horizontal="distributed" vertical="center" wrapText="1"/>
    </xf>
    <xf numFmtId="178" fontId="7" fillId="0" borderId="16" xfId="1" applyNumberFormat="1" applyFont="1" applyFill="1" applyBorder="1" applyAlignment="1">
      <alignment horizontal="distributed" vertical="center" justifyLastLine="1"/>
    </xf>
    <xf numFmtId="178" fontId="7" fillId="0" borderId="20" xfId="1" applyNumberFormat="1" applyFont="1" applyFill="1" applyBorder="1" applyAlignment="1">
      <alignment horizontal="distributed" vertical="center" justifyLastLine="1" shrinkToFit="1"/>
    </xf>
    <xf numFmtId="178" fontId="7" fillId="0" borderId="25" xfId="1" applyNumberFormat="1" applyFont="1" applyFill="1" applyBorder="1" applyAlignment="1">
      <alignment horizontal="distributed" vertical="center" justifyLastLine="1" shrinkToFit="1"/>
    </xf>
    <xf numFmtId="178" fontId="7" fillId="0" borderId="1" xfId="1" applyNumberFormat="1" applyFont="1" applyFill="1" applyBorder="1" applyAlignment="1">
      <alignment horizontal="distributed" vertical="center" justifyLastLine="1" shrinkToFit="1"/>
    </xf>
    <xf numFmtId="178" fontId="7" fillId="0" borderId="9" xfId="1" applyNumberFormat="1" applyFont="1" applyFill="1" applyBorder="1" applyAlignment="1">
      <alignment horizontal="distributed" vertical="center" justifyLastLine="1" shrinkToFit="1"/>
    </xf>
    <xf numFmtId="183" fontId="7" fillId="0" borderId="4" xfId="1" applyNumberFormat="1" applyFont="1" applyFill="1" applyBorder="1" applyAlignment="1">
      <alignment horizontal="distributed" vertical="center" justifyLastLine="1"/>
    </xf>
    <xf numFmtId="183" fontId="7" fillId="0" borderId="17" xfId="1" applyNumberFormat="1" applyFont="1" applyFill="1" applyBorder="1" applyAlignment="1">
      <alignment horizontal="distributed" vertical="center" justifyLastLine="1"/>
    </xf>
    <xf numFmtId="178" fontId="7" fillId="0" borderId="18" xfId="1" applyNumberFormat="1" applyFont="1" applyFill="1" applyBorder="1" applyAlignment="1">
      <alignment horizontal="distributed" vertical="center" justifyLastLine="1" shrinkToFit="1"/>
    </xf>
    <xf numFmtId="178" fontId="7" fillId="0" borderId="37" xfId="1" applyNumberFormat="1" applyFont="1" applyFill="1" applyBorder="1" applyAlignment="1">
      <alignment horizontal="distributed" vertical="center" justifyLastLine="1" shrinkToFit="1"/>
    </xf>
    <xf numFmtId="183" fontId="7" fillId="0" borderId="5" xfId="1" applyNumberFormat="1" applyFont="1" applyFill="1" applyBorder="1" applyAlignment="1">
      <alignment horizontal="distributed" vertical="center" justifyLastLine="1" shrinkToFit="1"/>
    </xf>
    <xf numFmtId="183" fontId="7" fillId="0" borderId="7" xfId="1" applyNumberFormat="1" applyFont="1" applyFill="1" applyBorder="1" applyAlignment="1">
      <alignment horizontal="distributed" vertical="center" justifyLastLine="1" shrinkToFit="1"/>
    </xf>
    <xf numFmtId="0" fontId="9" fillId="0" borderId="6" xfId="7" applyFont="1" applyFill="1" applyBorder="1" applyAlignment="1">
      <alignment horizontal="center" vertical="center"/>
    </xf>
    <xf numFmtId="0" fontId="16" fillId="0" borderId="20" xfId="7" applyFont="1" applyBorder="1" applyAlignment="1">
      <alignment horizontal="center" vertical="center"/>
    </xf>
    <xf numFmtId="0" fontId="9" fillId="0" borderId="20" xfId="7" applyFont="1" applyFill="1" applyBorder="1" applyAlignment="1">
      <alignment horizontal="center" vertical="center"/>
    </xf>
    <xf numFmtId="0" fontId="9" fillId="0" borderId="10" xfId="7" applyFont="1" applyFill="1" applyBorder="1" applyAlignment="1">
      <alignment horizontal="center" vertical="center"/>
    </xf>
    <xf numFmtId="0" fontId="9" fillId="0" borderId="25" xfId="7" applyFont="1" applyFill="1" applyBorder="1" applyAlignment="1">
      <alignment horizontal="center" vertical="center"/>
    </xf>
    <xf numFmtId="178" fontId="7" fillId="0" borderId="6" xfId="7" applyNumberFormat="1" applyFont="1" applyFill="1" applyBorder="1" applyAlignment="1">
      <alignment horizontal="center" vertical="center"/>
    </xf>
    <xf numFmtId="178" fontId="7" fillId="0" borderId="35" xfId="7" applyNumberFormat="1" applyFont="1" applyFill="1" applyBorder="1" applyAlignment="1">
      <alignment horizontal="center" vertical="center"/>
    </xf>
    <xf numFmtId="178" fontId="7" fillId="0" borderId="20" xfId="7" applyNumberFormat="1" applyFont="1" applyFill="1" applyBorder="1" applyAlignment="1">
      <alignment horizontal="center" vertical="center"/>
    </xf>
    <xf numFmtId="0" fontId="7" fillId="0" borderId="4" xfId="7" applyFont="1" applyFill="1" applyBorder="1" applyAlignment="1">
      <alignment horizontal="center" vertical="center"/>
    </xf>
    <xf numFmtId="0" fontId="7" fillId="0" borderId="16" xfId="7" applyFont="1" applyFill="1" applyBorder="1" applyAlignment="1">
      <alignment horizontal="center" vertical="center"/>
    </xf>
    <xf numFmtId="0" fontId="7" fillId="0" borderId="17" xfId="7" applyFont="1" applyFill="1" applyBorder="1" applyAlignment="1">
      <alignment horizontal="center" vertical="center"/>
    </xf>
    <xf numFmtId="0" fontId="7" fillId="0" borderId="10" xfId="7" applyFont="1" applyFill="1" applyBorder="1" applyAlignment="1">
      <alignment horizontal="distributed" vertical="center" justifyLastLine="1"/>
    </xf>
    <xf numFmtId="0" fontId="7" fillId="0" borderId="25" xfId="7" applyFont="1" applyFill="1" applyBorder="1" applyAlignment="1">
      <alignment horizontal="distributed" vertical="center" justifyLastLine="1"/>
    </xf>
    <xf numFmtId="0" fontId="17" fillId="0" borderId="0" xfId="1" applyFont="1" applyFill="1" applyAlignment="1">
      <alignment vertical="center"/>
    </xf>
  </cellXfs>
  <cellStyles count="10">
    <cellStyle name="桁区切り 2" xfId="2"/>
    <cellStyle name="桁区切り 3" xfId="8"/>
    <cellStyle name="標準" xfId="0" builtinId="0"/>
    <cellStyle name="標準 2" xfId="1"/>
    <cellStyle name="標準 3" xfId="7"/>
    <cellStyle name="標準_12 一覧表（Excel)仕様" xfId="5"/>
    <cellStyle name="標準_hyoto" xfId="4"/>
    <cellStyle name="標準_p31～36　Ⅲ　市町村別実績一覧表（平成１２年）" xfId="6"/>
    <cellStyle name="標準_一覧表様式40100" xfId="3"/>
    <cellStyle name="標準_農道調査全国農業地域都道府県別一覧表（速報作成編集用）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40677966101692E-2"/>
          <c:y val="6.876800452185447E-2"/>
          <c:w val="0.88983050847457623"/>
          <c:h val="0.81375472017527783"/>
        </c:manualLayout>
      </c:layout>
      <c:lineChart>
        <c:grouping val="standard"/>
        <c:varyColors val="0"/>
        <c:ser>
          <c:idx val="0"/>
          <c:order val="0"/>
          <c:tx>
            <c:strRef>
              <c:f>[1]Sheet2!$B$1</c:f>
              <c:strCache>
                <c:ptCount val="1"/>
                <c:pt idx="0">
                  <c:v>専業農家数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[1]Sheet2!$A$2:$A$8</c:f>
              <c:strCache>
                <c:ptCount val="7"/>
                <c:pt idx="0">
                  <c:v>昭和60年</c:v>
                </c:pt>
                <c:pt idx="1">
                  <c:v>平成 2年</c:v>
                </c:pt>
                <c:pt idx="2">
                  <c:v>平成 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</c:strCache>
            </c:strRef>
          </c:cat>
          <c:val>
            <c:numRef>
              <c:f>[1]Sheet2!$B$2:$B$8</c:f>
              <c:numCache>
                <c:formatCode>General</c:formatCode>
                <c:ptCount val="7"/>
                <c:pt idx="0">
                  <c:v>249</c:v>
                </c:pt>
                <c:pt idx="1">
                  <c:v>247</c:v>
                </c:pt>
                <c:pt idx="2">
                  <c:v>212</c:v>
                </c:pt>
                <c:pt idx="3">
                  <c:v>232</c:v>
                </c:pt>
                <c:pt idx="4">
                  <c:v>261</c:v>
                </c:pt>
                <c:pt idx="5">
                  <c:v>172</c:v>
                </c:pt>
                <c:pt idx="6">
                  <c:v>277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[1]Sheet2!$C$1</c:f>
              <c:strCache>
                <c:ptCount val="1"/>
                <c:pt idx="0">
                  <c:v>兼業農家数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[1]Sheet2!$A$2:$A$8</c:f>
              <c:strCache>
                <c:ptCount val="7"/>
                <c:pt idx="0">
                  <c:v>昭和60年</c:v>
                </c:pt>
                <c:pt idx="1">
                  <c:v>平成 2年</c:v>
                </c:pt>
                <c:pt idx="2">
                  <c:v>平成 7年</c:v>
                </c:pt>
                <c:pt idx="3">
                  <c:v>平成12年</c:v>
                </c:pt>
                <c:pt idx="4">
                  <c:v>平成17年</c:v>
                </c:pt>
                <c:pt idx="5">
                  <c:v>平成22年</c:v>
                </c:pt>
                <c:pt idx="6">
                  <c:v>平成27年</c:v>
                </c:pt>
              </c:strCache>
            </c:strRef>
          </c:cat>
          <c:val>
            <c:numRef>
              <c:f>[1]Sheet2!$C$2:$C$8</c:f>
              <c:numCache>
                <c:formatCode>General</c:formatCode>
                <c:ptCount val="7"/>
                <c:pt idx="0">
                  <c:v>5527</c:v>
                </c:pt>
                <c:pt idx="1">
                  <c:v>5164</c:v>
                </c:pt>
                <c:pt idx="2">
                  <c:v>4860</c:v>
                </c:pt>
                <c:pt idx="3">
                  <c:v>3989</c:v>
                </c:pt>
                <c:pt idx="4">
                  <c:v>3276</c:v>
                </c:pt>
                <c:pt idx="5">
                  <c:v>2500</c:v>
                </c:pt>
                <c:pt idx="6">
                  <c:v>1765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79712"/>
        <c:axId val="39381632"/>
      </c:lineChart>
      <c:catAx>
        <c:axId val="39379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8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38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79712"/>
        <c:crosses val="autoZero"/>
        <c:crossBetween val="between"/>
        <c:majorUnit val="1000"/>
      </c:valAx>
      <c:spPr>
        <a:solidFill>
          <a:srgbClr val="FFFFCC"/>
        </a:soli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27247838897337E-2"/>
          <c:y val="0.20104438642297651"/>
          <c:w val="0.84330718957885276"/>
          <c:h val="0.7728459530026109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2195565989036773E-2"/>
                  <c:y val="0.14182767624020889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597520395420657"/>
                  <c:y val="0.1766405570060922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20512820512820512"/>
                  <c:y val="2.085291557876414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6592787012734522E-2"/>
                  <c:y val="-0.16710182767624021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4613305815405553"/>
                  <c:y val="-6.2697998259355958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7842175710942115"/>
                  <c:y val="9.4830287206266323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0159648847312919E-2"/>
                  <c:y val="6.959094865100086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8159486546217476E-2"/>
                  <c:y val="-1.74412532637075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8102577828649856E-2"/>
                  <c:y val="-5.92167101827676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9498620931066786E-2"/>
                  <c:y val="-8.53263707571801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374367480908795E-2"/>
                  <c:y val="-0.119268929503916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659866527567261E-2"/>
                  <c:y val="8.355091383812002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[2]Sheet2!$B$1:$M$1</c:f>
              <c:strCache>
                <c:ptCount val="12"/>
                <c:pt idx="0">
                  <c:v>0.3ha未満</c:v>
                </c:pt>
                <c:pt idx="1">
                  <c:v>0.3～0.5</c:v>
                </c:pt>
                <c:pt idx="2">
                  <c:v>0.5～1.0</c:v>
                </c:pt>
                <c:pt idx="3">
                  <c:v>1.0～1.5</c:v>
                </c:pt>
                <c:pt idx="4">
                  <c:v>1.5～2.0</c:v>
                </c:pt>
                <c:pt idx="5">
                  <c:v>2.0～3.0</c:v>
                </c:pt>
                <c:pt idx="6">
                  <c:v>3.0～5.0</c:v>
                </c:pt>
                <c:pt idx="7">
                  <c:v>5.0～10.0</c:v>
                </c:pt>
                <c:pt idx="8">
                  <c:v>10.0～20.0</c:v>
                </c:pt>
                <c:pt idx="9">
                  <c:v>20.0～30.0</c:v>
                </c:pt>
                <c:pt idx="10">
                  <c:v>30.0～50.0</c:v>
                </c:pt>
                <c:pt idx="11">
                  <c:v>50ha以上</c:v>
                </c:pt>
              </c:strCache>
            </c:strRef>
          </c:cat>
          <c:val>
            <c:numRef>
              <c:f>[2]Sheet2!$B$2:$M$2</c:f>
              <c:numCache>
                <c:formatCode>General</c:formatCode>
                <c:ptCount val="12"/>
                <c:pt idx="0">
                  <c:v>41</c:v>
                </c:pt>
                <c:pt idx="1">
                  <c:v>288</c:v>
                </c:pt>
                <c:pt idx="2">
                  <c:v>635</c:v>
                </c:pt>
                <c:pt idx="3">
                  <c:v>666</c:v>
                </c:pt>
                <c:pt idx="4">
                  <c:v>480</c:v>
                </c:pt>
                <c:pt idx="5">
                  <c:v>407</c:v>
                </c:pt>
                <c:pt idx="6">
                  <c:v>122</c:v>
                </c:pt>
                <c:pt idx="7">
                  <c:v>73</c:v>
                </c:pt>
                <c:pt idx="8">
                  <c:v>46</c:v>
                </c:pt>
                <c:pt idx="9">
                  <c:v>22</c:v>
                </c:pt>
                <c:pt idx="10">
                  <c:v>11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13655761024183E-2"/>
          <c:y val="0.21161290322580645"/>
          <c:w val="0.83926031294452352"/>
          <c:h val="0.761290322580645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9675837490280058E-2"/>
                  <c:y val="0.13738092307799737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822179877764217"/>
                  <c:y val="0.1342744008512072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8898567826199408"/>
                  <c:y val="-1.2721026266794791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629114817262265E-3"/>
                  <c:y val="-0.1588249639729519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678520625889047"/>
                  <c:y val="-4.6660443217793633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5176554922099889"/>
                  <c:y val="8.0814032349714182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5079858943824951E-2"/>
                  <c:y val="6.916888589790927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[2]Sheet2!$B$5:$M$5</c:f>
              <c:strCache>
                <c:ptCount val="12"/>
                <c:pt idx="0">
                  <c:v>0.3ha未満</c:v>
                </c:pt>
                <c:pt idx="1">
                  <c:v>0.3～0.5</c:v>
                </c:pt>
                <c:pt idx="2">
                  <c:v>0.5～1.0</c:v>
                </c:pt>
                <c:pt idx="3">
                  <c:v>1.0～1.5</c:v>
                </c:pt>
                <c:pt idx="4">
                  <c:v>1.5～2.0</c:v>
                </c:pt>
                <c:pt idx="5">
                  <c:v>2.0～3.0</c:v>
                </c:pt>
                <c:pt idx="6">
                  <c:v>3.0～5.0</c:v>
                </c:pt>
                <c:pt idx="7">
                  <c:v>5.0～10.0</c:v>
                </c:pt>
                <c:pt idx="8">
                  <c:v>10.0～20.0</c:v>
                </c:pt>
                <c:pt idx="9">
                  <c:v>20.0～30.0</c:v>
                </c:pt>
                <c:pt idx="10">
                  <c:v>30.0～50.0</c:v>
                </c:pt>
                <c:pt idx="11">
                  <c:v>50ha以上</c:v>
                </c:pt>
              </c:strCache>
            </c:strRef>
          </c:cat>
          <c:val>
            <c:numRef>
              <c:f>[2]Sheet2!$B$6:$M$6</c:f>
              <c:numCache>
                <c:formatCode>General</c:formatCode>
                <c:ptCount val="12"/>
                <c:pt idx="0">
                  <c:v>28</c:v>
                </c:pt>
                <c:pt idx="1">
                  <c:v>220</c:v>
                </c:pt>
                <c:pt idx="2">
                  <c:v>502</c:v>
                </c:pt>
                <c:pt idx="3">
                  <c:v>474</c:v>
                </c:pt>
                <c:pt idx="4">
                  <c:v>357</c:v>
                </c:pt>
                <c:pt idx="5">
                  <c:v>265</c:v>
                </c:pt>
                <c:pt idx="6">
                  <c:v>113</c:v>
                </c:pt>
                <c:pt idx="7">
                  <c:v>87</c:v>
                </c:pt>
                <c:pt idx="8">
                  <c:v>59</c:v>
                </c:pt>
                <c:pt idx="9">
                  <c:v>27</c:v>
                </c:pt>
                <c:pt idx="10">
                  <c:v>25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41</xdr:row>
      <xdr:rowOff>57150</xdr:rowOff>
    </xdr:from>
    <xdr:to>
      <xdr:col>7</xdr:col>
      <xdr:colOff>666750</xdr:colOff>
      <xdr:row>62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41</xdr:row>
      <xdr:rowOff>19050</xdr:rowOff>
    </xdr:from>
    <xdr:to>
      <xdr:col>5</xdr:col>
      <xdr:colOff>152400</xdr:colOff>
      <xdr:row>42</xdr:row>
      <xdr:rowOff>123825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543175" y="7239000"/>
          <a:ext cx="13716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農家数の推移</a:t>
          </a:r>
          <a:endParaRPr lang="ja-JP" altLang="en-US"/>
        </a:p>
      </xdr:txBody>
    </xdr:sp>
    <xdr:clientData/>
  </xdr:twoCellAnchor>
  <xdr:twoCellAnchor>
    <xdr:from>
      <xdr:col>1</xdr:col>
      <xdr:colOff>476250</xdr:colOff>
      <xdr:row>41</xdr:row>
      <xdr:rowOff>114300</xdr:rowOff>
    </xdr:from>
    <xdr:to>
      <xdr:col>1</xdr:col>
      <xdr:colOff>809625</xdr:colOff>
      <xdr:row>42</xdr:row>
      <xdr:rowOff>123825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23900" y="7334250"/>
          <a:ext cx="3333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戸</a:t>
          </a:r>
          <a:endParaRPr lang="ja-JP" altLang="en-US"/>
        </a:p>
      </xdr:txBody>
    </xdr:sp>
    <xdr:clientData/>
  </xdr:twoCellAnchor>
  <xdr:twoCellAnchor>
    <xdr:from>
      <xdr:col>3</xdr:col>
      <xdr:colOff>523875</xdr:colOff>
      <xdr:row>47</xdr:row>
      <xdr:rowOff>85725</xdr:rowOff>
    </xdr:from>
    <xdr:to>
      <xdr:col>4</xdr:col>
      <xdr:colOff>390525</xdr:colOff>
      <xdr:row>48</xdr:row>
      <xdr:rowOff>104775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590800" y="8220075"/>
          <a:ext cx="7143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兼業農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家</a:t>
          </a:r>
          <a:endParaRPr lang="ja-JP" alt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0.45674</cdr:x>
      <cdr:y>0.76035</cdr:y>
    </cdr:from>
    <cdr:to>
      <cdr:x>0.58381</cdr:x>
      <cdr:y>0.81208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4315" y="2545255"/>
          <a:ext cx="715273" cy="172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専業農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家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30</xdr:row>
      <xdr:rowOff>57150</xdr:rowOff>
    </xdr:from>
    <xdr:to>
      <xdr:col>8</xdr:col>
      <xdr:colOff>314325</xdr:colOff>
      <xdr:row>54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29</xdr:row>
      <xdr:rowOff>171450</xdr:rowOff>
    </xdr:from>
    <xdr:to>
      <xdr:col>15</xdr:col>
      <xdr:colOff>304800</xdr:colOff>
      <xdr:row>54</xdr:row>
      <xdr:rowOff>95250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123825</xdr:colOff>
      <xdr:row>29</xdr:row>
      <xdr:rowOff>76200</xdr:rowOff>
    </xdr:from>
    <xdr:to>
      <xdr:col>6</xdr:col>
      <xdr:colOff>304800</xdr:colOff>
      <xdr:row>30</xdr:row>
      <xdr:rowOff>133350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1028700" y="6286500"/>
          <a:ext cx="16192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平成22年規模別割合</a:t>
          </a:r>
        </a:p>
      </xdr:txBody>
    </xdr:sp>
    <xdr:clientData/>
  </xdr:twoCellAnchor>
  <xdr:twoCellAnchor>
    <xdr:from>
      <xdr:col>10</xdr:col>
      <xdr:colOff>114300</xdr:colOff>
      <xdr:row>29</xdr:row>
      <xdr:rowOff>104775</xdr:rowOff>
    </xdr:from>
    <xdr:to>
      <xdr:col>13</xdr:col>
      <xdr:colOff>333375</xdr:colOff>
      <xdr:row>30</xdr:row>
      <xdr:rowOff>161925</xdr:rowOff>
    </xdr:to>
    <xdr:sp macro="" textlink="">
      <xdr:nvSpPr>
        <xdr:cNvPr id="5" name="Rectangle 5"/>
        <xdr:cNvSpPr>
          <a:spLocks noChangeArrowheads="1"/>
        </xdr:cNvSpPr>
      </xdr:nvSpPr>
      <xdr:spPr bwMode="auto">
        <a:xfrm>
          <a:off x="4324350" y="6315075"/>
          <a:ext cx="161925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年規模別割合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009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  <a:endParaRPr lang="ja-JP" altLang="en-US"/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7600950" y="0"/>
          <a:ext cx="0" cy="0"/>
        </a:xfrm>
        <a:prstGeom prst="leftBrace">
          <a:avLst>
            <a:gd name="adj1" fmla="val -2147483648"/>
            <a:gd name="adj2" fmla="val 5517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7600950" y="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6009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-1(&#28168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-4(&#2816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1"/>
      <sheetName val="Sheet2"/>
      <sheetName val="Sheet1"/>
    </sheetNames>
    <sheetDataSet>
      <sheetData sheetId="0"/>
      <sheetData sheetId="1">
        <row r="1">
          <cell r="B1" t="str">
            <v>専業農家数</v>
          </cell>
          <cell r="C1" t="str">
            <v>兼業農家数</v>
          </cell>
        </row>
        <row r="2">
          <cell r="A2" t="str">
            <v>昭和60年</v>
          </cell>
          <cell r="B2">
            <v>249</v>
          </cell>
          <cell r="C2">
            <v>5527</v>
          </cell>
        </row>
        <row r="3">
          <cell r="A3" t="str">
            <v>平成 2年</v>
          </cell>
          <cell r="B3">
            <v>247</v>
          </cell>
          <cell r="C3">
            <v>5164</v>
          </cell>
        </row>
        <row r="4">
          <cell r="A4" t="str">
            <v>平成 7年</v>
          </cell>
          <cell r="B4">
            <v>212</v>
          </cell>
          <cell r="C4">
            <v>4860</v>
          </cell>
        </row>
        <row r="5">
          <cell r="A5" t="str">
            <v>平成12年</v>
          </cell>
          <cell r="B5">
            <v>232</v>
          </cell>
          <cell r="C5">
            <v>3989</v>
          </cell>
        </row>
        <row r="6">
          <cell r="A6" t="str">
            <v>平成17年</v>
          </cell>
          <cell r="B6">
            <v>261</v>
          </cell>
          <cell r="C6">
            <v>3276</v>
          </cell>
        </row>
        <row r="7">
          <cell r="A7" t="str">
            <v>平成22年</v>
          </cell>
          <cell r="B7">
            <v>172</v>
          </cell>
          <cell r="C7">
            <v>2500</v>
          </cell>
        </row>
        <row r="8">
          <cell r="A8" t="str">
            <v>平成27年</v>
          </cell>
          <cell r="B8">
            <v>277</v>
          </cell>
          <cell r="C8">
            <v>1765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4"/>
      <sheetName val="Sheet2"/>
      <sheetName val="Sheet1"/>
    </sheetNames>
    <sheetDataSet>
      <sheetData sheetId="0"/>
      <sheetData sheetId="1">
        <row r="1">
          <cell r="B1" t="str">
            <v>0.3ha未満</v>
          </cell>
          <cell r="C1" t="str">
            <v>0.3～0.5</v>
          </cell>
          <cell r="D1" t="str">
            <v>0.5～1.0</v>
          </cell>
          <cell r="E1" t="str">
            <v>1.0～1.5</v>
          </cell>
          <cell r="F1" t="str">
            <v>1.5～2.0</v>
          </cell>
          <cell r="G1" t="str">
            <v>2.0～3.0</v>
          </cell>
          <cell r="H1" t="str">
            <v>3.0～5.0</v>
          </cell>
          <cell r="I1" t="str">
            <v>5.0～10.0</v>
          </cell>
          <cell r="J1" t="str">
            <v>10.0～20.0</v>
          </cell>
          <cell r="K1" t="str">
            <v>20.0～30.0</v>
          </cell>
          <cell r="L1" t="str">
            <v>30.0～50.0</v>
          </cell>
          <cell r="M1" t="str">
            <v>50ha以上</v>
          </cell>
        </row>
        <row r="2">
          <cell r="B2">
            <v>41</v>
          </cell>
          <cell r="C2">
            <v>288</v>
          </cell>
          <cell r="D2">
            <v>635</v>
          </cell>
          <cell r="E2">
            <v>666</v>
          </cell>
          <cell r="F2">
            <v>480</v>
          </cell>
          <cell r="G2">
            <v>407</v>
          </cell>
          <cell r="H2">
            <v>122</v>
          </cell>
          <cell r="I2">
            <v>73</v>
          </cell>
          <cell r="J2">
            <v>46</v>
          </cell>
          <cell r="K2">
            <v>22</v>
          </cell>
          <cell r="L2">
            <v>11</v>
          </cell>
          <cell r="M2">
            <v>6</v>
          </cell>
        </row>
        <row r="5">
          <cell r="B5" t="str">
            <v>0.3ha未満</v>
          </cell>
          <cell r="C5" t="str">
            <v>0.3～0.5</v>
          </cell>
          <cell r="D5" t="str">
            <v>0.5～1.0</v>
          </cell>
          <cell r="E5" t="str">
            <v>1.0～1.5</v>
          </cell>
          <cell r="F5" t="str">
            <v>1.5～2.0</v>
          </cell>
          <cell r="G5" t="str">
            <v>2.0～3.0</v>
          </cell>
          <cell r="H5" t="str">
            <v>3.0～5.0</v>
          </cell>
          <cell r="I5" t="str">
            <v>5.0～10.0</v>
          </cell>
          <cell r="J5" t="str">
            <v>10.0～20.0</v>
          </cell>
          <cell r="K5" t="str">
            <v>20.0～30.0</v>
          </cell>
          <cell r="L5" t="str">
            <v>30.0～50.0</v>
          </cell>
          <cell r="M5" t="str">
            <v>50ha以上</v>
          </cell>
        </row>
        <row r="6">
          <cell r="B6">
            <v>28</v>
          </cell>
          <cell r="C6">
            <v>220</v>
          </cell>
          <cell r="D6">
            <v>502</v>
          </cell>
          <cell r="E6">
            <v>474</v>
          </cell>
          <cell r="F6">
            <v>357</v>
          </cell>
          <cell r="G6">
            <v>265</v>
          </cell>
          <cell r="H6">
            <v>113</v>
          </cell>
          <cell r="I6">
            <v>87</v>
          </cell>
          <cell r="J6">
            <v>59</v>
          </cell>
          <cell r="K6">
            <v>27</v>
          </cell>
          <cell r="L6">
            <v>25</v>
          </cell>
          <cell r="M6">
            <v>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zoomScaleNormal="100" zoomScaleSheetLayoutView="100" workbookViewId="0"/>
  </sheetViews>
  <sheetFormatPr defaultRowHeight="12"/>
  <cols>
    <col min="1" max="1" width="3.7109375" style="4" customWidth="1"/>
    <col min="2" max="2" width="12.7109375" style="29" customWidth="1"/>
    <col min="3" max="3" width="14.5703125" style="7" customWidth="1"/>
    <col min="4" max="5" width="12.7109375" style="7" customWidth="1"/>
    <col min="6" max="7" width="11.7109375" style="7" customWidth="1"/>
    <col min="8" max="8" width="11.42578125" style="4" customWidth="1"/>
    <col min="9" max="16384" width="9.140625" style="4"/>
  </cols>
  <sheetData>
    <row r="1" spans="1:8" ht="30" customHeight="1">
      <c r="A1" s="1" t="s">
        <v>0</v>
      </c>
      <c r="B1" s="2"/>
      <c r="C1" s="3"/>
      <c r="D1" s="3"/>
      <c r="E1" s="3"/>
      <c r="F1" s="3"/>
      <c r="G1" s="3"/>
    </row>
    <row r="2" spans="1:8" ht="18" customHeight="1">
      <c r="B2" s="5" t="s">
        <v>1</v>
      </c>
      <c r="C2" s="6"/>
      <c r="D2" s="6"/>
      <c r="E2" s="6"/>
      <c r="F2" s="6"/>
      <c r="H2" s="8" t="s">
        <v>2</v>
      </c>
    </row>
    <row r="3" spans="1:8" s="9" customFormat="1" ht="20.25" customHeight="1">
      <c r="B3" s="524" t="s">
        <v>3</v>
      </c>
      <c r="C3" s="526" t="s">
        <v>4</v>
      </c>
      <c r="D3" s="526" t="s">
        <v>5</v>
      </c>
      <c r="E3" s="524" t="s">
        <v>6</v>
      </c>
      <c r="F3" s="528"/>
      <c r="G3" s="528"/>
      <c r="H3" s="529" t="s">
        <v>7</v>
      </c>
    </row>
    <row r="4" spans="1:8" s="9" customFormat="1" ht="20.25" customHeight="1">
      <c r="B4" s="525"/>
      <c r="C4" s="527"/>
      <c r="D4" s="527"/>
      <c r="E4" s="10" t="s">
        <v>8</v>
      </c>
      <c r="F4" s="11" t="s">
        <v>9</v>
      </c>
      <c r="G4" s="12" t="s">
        <v>10</v>
      </c>
      <c r="H4" s="530"/>
    </row>
    <row r="5" spans="1:8" s="13" customFormat="1" ht="15" customHeight="1">
      <c r="B5" s="14" t="s">
        <v>11</v>
      </c>
      <c r="C5" s="15">
        <f>SUM(C6:C9)</f>
        <v>5776</v>
      </c>
      <c r="D5" s="15">
        <f>SUM(D6:D9)</f>
        <v>249</v>
      </c>
      <c r="E5" s="15">
        <f>SUM(E6:E9)</f>
        <v>5527</v>
      </c>
      <c r="F5" s="16">
        <f>SUM(F6:F9)</f>
        <v>811</v>
      </c>
      <c r="G5" s="17">
        <f>SUM(G6:G9)</f>
        <v>4716</v>
      </c>
      <c r="H5" s="521"/>
    </row>
    <row r="6" spans="1:8" s="18" customFormat="1" ht="15" hidden="1" customHeight="1">
      <c r="B6" s="19" t="s">
        <v>12</v>
      </c>
      <c r="C6" s="20">
        <f>SUM(D6:E6)+H6</f>
        <v>1056</v>
      </c>
      <c r="D6" s="20">
        <v>90</v>
      </c>
      <c r="E6" s="20">
        <f>SUM(F6:G6)</f>
        <v>966</v>
      </c>
      <c r="F6" s="21">
        <v>241</v>
      </c>
      <c r="G6" s="22">
        <v>725</v>
      </c>
      <c r="H6" s="522"/>
    </row>
    <row r="7" spans="1:8" s="18" customFormat="1" ht="15" hidden="1" customHeight="1">
      <c r="B7" s="19" t="s">
        <v>13</v>
      </c>
      <c r="C7" s="20">
        <f>SUM(D7:E7)+H7</f>
        <v>2004</v>
      </c>
      <c r="D7" s="20">
        <v>52</v>
      </c>
      <c r="E7" s="20">
        <f>SUM(F7:G7)</f>
        <v>1952</v>
      </c>
      <c r="F7" s="21">
        <v>194</v>
      </c>
      <c r="G7" s="22">
        <v>1758</v>
      </c>
      <c r="H7" s="522"/>
    </row>
    <row r="8" spans="1:8" s="18" customFormat="1" ht="15" hidden="1" customHeight="1">
      <c r="B8" s="19" t="s">
        <v>14</v>
      </c>
      <c r="C8" s="20">
        <f>SUM(D8:E8)+H8</f>
        <v>1209</v>
      </c>
      <c r="D8" s="20">
        <v>40</v>
      </c>
      <c r="E8" s="20">
        <f>SUM(F8:G8)</f>
        <v>1169</v>
      </c>
      <c r="F8" s="21">
        <v>104</v>
      </c>
      <c r="G8" s="22">
        <v>1065</v>
      </c>
      <c r="H8" s="522"/>
    </row>
    <row r="9" spans="1:8" s="18" customFormat="1" ht="15" hidden="1" customHeight="1">
      <c r="B9" s="23" t="s">
        <v>15</v>
      </c>
      <c r="C9" s="20">
        <f>SUM(D9:E9)+H9</f>
        <v>1507</v>
      </c>
      <c r="D9" s="24">
        <v>67</v>
      </c>
      <c r="E9" s="20">
        <f>SUM(F9:G9)</f>
        <v>1440</v>
      </c>
      <c r="F9" s="25">
        <v>272</v>
      </c>
      <c r="G9" s="26">
        <v>1168</v>
      </c>
      <c r="H9" s="523"/>
    </row>
    <row r="10" spans="1:8" s="13" customFormat="1" ht="15" customHeight="1">
      <c r="B10" s="14" t="s">
        <v>16</v>
      </c>
      <c r="C10" s="15">
        <f>SUM(C11:C14)</f>
        <v>5411</v>
      </c>
      <c r="D10" s="15">
        <f>SUM(D11:D14)</f>
        <v>247</v>
      </c>
      <c r="E10" s="15">
        <f>SUM(E11:E14)</f>
        <v>5164</v>
      </c>
      <c r="F10" s="16">
        <f>SUM(F11:F14)</f>
        <v>502</v>
      </c>
      <c r="G10" s="17">
        <f>SUM(G11:G14)</f>
        <v>4662</v>
      </c>
      <c r="H10" s="521"/>
    </row>
    <row r="11" spans="1:8" s="18" customFormat="1" ht="15" customHeight="1">
      <c r="B11" s="19" t="s">
        <v>12</v>
      </c>
      <c r="C11" s="20">
        <f>SUM(D11:E11)+H11</f>
        <v>978</v>
      </c>
      <c r="D11" s="20">
        <v>84</v>
      </c>
      <c r="E11" s="20">
        <f>SUM(F11:G11)</f>
        <v>894</v>
      </c>
      <c r="F11" s="21">
        <v>198</v>
      </c>
      <c r="G11" s="22">
        <v>696</v>
      </c>
      <c r="H11" s="522"/>
    </row>
    <row r="12" spans="1:8" s="18" customFormat="1" ht="15" customHeight="1">
      <c r="B12" s="19" t="s">
        <v>17</v>
      </c>
      <c r="C12" s="20">
        <f>SUM(D12:E12)+H12</f>
        <v>1888</v>
      </c>
      <c r="D12" s="20">
        <v>56</v>
      </c>
      <c r="E12" s="20">
        <f>SUM(F12:G12)</f>
        <v>1832</v>
      </c>
      <c r="F12" s="21">
        <v>186</v>
      </c>
      <c r="G12" s="22">
        <v>1646</v>
      </c>
      <c r="H12" s="522"/>
    </row>
    <row r="13" spans="1:8" s="18" customFormat="1" ht="15" customHeight="1">
      <c r="B13" s="19" t="s">
        <v>18</v>
      </c>
      <c r="C13" s="20">
        <f>SUM(D13:E13)+H13</f>
        <v>1131</v>
      </c>
      <c r="D13" s="20">
        <v>35</v>
      </c>
      <c r="E13" s="20">
        <f>SUM(F13:G13)</f>
        <v>1096</v>
      </c>
      <c r="F13" s="21">
        <v>53</v>
      </c>
      <c r="G13" s="22">
        <v>1043</v>
      </c>
      <c r="H13" s="522"/>
    </row>
    <row r="14" spans="1:8" s="18" customFormat="1" ht="15" customHeight="1">
      <c r="B14" s="23" t="s">
        <v>15</v>
      </c>
      <c r="C14" s="20">
        <f>SUM(D14:E14)+H14</f>
        <v>1414</v>
      </c>
      <c r="D14" s="24">
        <v>72</v>
      </c>
      <c r="E14" s="20">
        <f>SUM(F14:G14)</f>
        <v>1342</v>
      </c>
      <c r="F14" s="25">
        <v>65</v>
      </c>
      <c r="G14" s="26">
        <v>1277</v>
      </c>
      <c r="H14" s="523"/>
    </row>
    <row r="15" spans="1:8" s="13" customFormat="1" ht="15" customHeight="1">
      <c r="B15" s="14" t="s">
        <v>19</v>
      </c>
      <c r="C15" s="15">
        <f>SUM(C16:C19)</f>
        <v>5072</v>
      </c>
      <c r="D15" s="15">
        <f>SUM(D16:D19)</f>
        <v>212</v>
      </c>
      <c r="E15" s="15">
        <f>SUM(E16:E19)</f>
        <v>4860</v>
      </c>
      <c r="F15" s="16">
        <f>SUM(F16:F19)</f>
        <v>534</v>
      </c>
      <c r="G15" s="17">
        <f>SUM(G16:G19)</f>
        <v>4326</v>
      </c>
      <c r="H15" s="521"/>
    </row>
    <row r="16" spans="1:8" s="18" customFormat="1" ht="15" customHeight="1">
      <c r="B16" s="19" t="s">
        <v>12</v>
      </c>
      <c r="C16" s="20">
        <f>SUM(D16:E16)+H16</f>
        <v>943</v>
      </c>
      <c r="D16" s="20">
        <v>61</v>
      </c>
      <c r="E16" s="20">
        <f>SUM(F16:G16)</f>
        <v>882</v>
      </c>
      <c r="F16" s="21">
        <v>198</v>
      </c>
      <c r="G16" s="22">
        <v>684</v>
      </c>
      <c r="H16" s="522"/>
    </row>
    <row r="17" spans="2:8" s="18" customFormat="1" ht="15" customHeight="1">
      <c r="B17" s="19" t="s">
        <v>20</v>
      </c>
      <c r="C17" s="20">
        <f>SUM(D17:E17)+H17</f>
        <v>1730</v>
      </c>
      <c r="D17" s="20">
        <v>54</v>
      </c>
      <c r="E17" s="20">
        <f>SUM(F17:G17)</f>
        <v>1676</v>
      </c>
      <c r="F17" s="21">
        <v>105</v>
      </c>
      <c r="G17" s="22">
        <v>1571</v>
      </c>
      <c r="H17" s="522"/>
    </row>
    <row r="18" spans="2:8" s="18" customFormat="1" ht="15" customHeight="1">
      <c r="B18" s="19" t="s">
        <v>21</v>
      </c>
      <c r="C18" s="20">
        <f>SUM(D18:E18)+H18</f>
        <v>1050</v>
      </c>
      <c r="D18" s="20">
        <v>33</v>
      </c>
      <c r="E18" s="20">
        <f>SUM(F18:G18)</f>
        <v>1017</v>
      </c>
      <c r="F18" s="21">
        <v>120</v>
      </c>
      <c r="G18" s="22">
        <v>897</v>
      </c>
      <c r="H18" s="522"/>
    </row>
    <row r="19" spans="2:8" s="18" customFormat="1" ht="15" customHeight="1">
      <c r="B19" s="23" t="s">
        <v>22</v>
      </c>
      <c r="C19" s="20">
        <f>SUM(D19:E19)+H19</f>
        <v>1349</v>
      </c>
      <c r="D19" s="24">
        <v>64</v>
      </c>
      <c r="E19" s="20">
        <f>SUM(F19:G19)</f>
        <v>1285</v>
      </c>
      <c r="F19" s="25">
        <v>111</v>
      </c>
      <c r="G19" s="26">
        <v>1174</v>
      </c>
      <c r="H19" s="523"/>
    </row>
    <row r="20" spans="2:8" s="13" customFormat="1" ht="15" customHeight="1">
      <c r="B20" s="14" t="s">
        <v>23</v>
      </c>
      <c r="C20" s="15">
        <f t="shared" ref="C20:H20" si="0">SUM(C21:C24)</f>
        <v>4659</v>
      </c>
      <c r="D20" s="15">
        <f t="shared" si="0"/>
        <v>232</v>
      </c>
      <c r="E20" s="15">
        <f t="shared" si="0"/>
        <v>3989</v>
      </c>
      <c r="F20" s="16">
        <f t="shared" si="0"/>
        <v>344</v>
      </c>
      <c r="G20" s="17">
        <f t="shared" si="0"/>
        <v>3645</v>
      </c>
      <c r="H20" s="15">
        <f t="shared" si="0"/>
        <v>438</v>
      </c>
    </row>
    <row r="21" spans="2:8" s="18" customFormat="1" ht="15" customHeight="1">
      <c r="B21" s="19" t="s">
        <v>12</v>
      </c>
      <c r="C21" s="20">
        <f>SUM(D21:E21)+H21</f>
        <v>904</v>
      </c>
      <c r="D21" s="20">
        <v>64</v>
      </c>
      <c r="E21" s="20">
        <v>775</v>
      </c>
      <c r="F21" s="21">
        <v>113</v>
      </c>
      <c r="G21" s="22">
        <v>662</v>
      </c>
      <c r="H21" s="20">
        <v>65</v>
      </c>
    </row>
    <row r="22" spans="2:8" s="18" customFormat="1" ht="15" customHeight="1">
      <c r="B22" s="19" t="s">
        <v>24</v>
      </c>
      <c r="C22" s="20">
        <f>SUM(D22:E22)+H22</f>
        <v>1614</v>
      </c>
      <c r="D22" s="20">
        <v>65</v>
      </c>
      <c r="E22" s="20">
        <v>1316</v>
      </c>
      <c r="F22" s="21">
        <v>58</v>
      </c>
      <c r="G22" s="22">
        <v>1258</v>
      </c>
      <c r="H22" s="20">
        <v>233</v>
      </c>
    </row>
    <row r="23" spans="2:8" s="18" customFormat="1" ht="15" customHeight="1">
      <c r="B23" s="19" t="s">
        <v>25</v>
      </c>
      <c r="C23" s="20">
        <f>SUM(D23:E23)+H23</f>
        <v>984</v>
      </c>
      <c r="D23" s="20">
        <v>50</v>
      </c>
      <c r="E23" s="20">
        <v>845</v>
      </c>
      <c r="F23" s="21">
        <v>90</v>
      </c>
      <c r="G23" s="22">
        <v>755</v>
      </c>
      <c r="H23" s="20">
        <v>89</v>
      </c>
    </row>
    <row r="24" spans="2:8" s="18" customFormat="1" ht="15" customHeight="1">
      <c r="B24" s="23" t="s">
        <v>15</v>
      </c>
      <c r="C24" s="20">
        <f>SUM(D24:E24)+H24</f>
        <v>1157</v>
      </c>
      <c r="D24" s="24">
        <v>53</v>
      </c>
      <c r="E24" s="24">
        <v>1053</v>
      </c>
      <c r="F24" s="25">
        <v>83</v>
      </c>
      <c r="G24" s="26">
        <v>970</v>
      </c>
      <c r="H24" s="24">
        <v>51</v>
      </c>
    </row>
    <row r="25" spans="2:8" s="13" customFormat="1" ht="15" customHeight="1">
      <c r="B25" s="14" t="s">
        <v>26</v>
      </c>
      <c r="C25" s="15">
        <f t="shared" ref="C25:H25" si="1">SUM(C26:C29)</f>
        <v>4024</v>
      </c>
      <c r="D25" s="15">
        <f t="shared" si="1"/>
        <v>261</v>
      </c>
      <c r="E25" s="15">
        <f t="shared" si="1"/>
        <v>3276</v>
      </c>
      <c r="F25" s="16">
        <f t="shared" si="1"/>
        <v>405</v>
      </c>
      <c r="G25" s="17">
        <f t="shared" si="1"/>
        <v>2871</v>
      </c>
      <c r="H25" s="15">
        <f t="shared" si="1"/>
        <v>487</v>
      </c>
    </row>
    <row r="26" spans="2:8" s="18" customFormat="1" ht="15" customHeight="1">
      <c r="B26" s="19" t="s">
        <v>12</v>
      </c>
      <c r="C26" s="20">
        <f>SUM(D26:E26)+H26</f>
        <v>834</v>
      </c>
      <c r="D26" s="20">
        <v>71</v>
      </c>
      <c r="E26" s="20">
        <v>677</v>
      </c>
      <c r="F26" s="21">
        <v>126</v>
      </c>
      <c r="G26" s="22">
        <v>551</v>
      </c>
      <c r="H26" s="20">
        <v>86</v>
      </c>
    </row>
    <row r="27" spans="2:8" s="18" customFormat="1" ht="15" customHeight="1">
      <c r="B27" s="19" t="s">
        <v>27</v>
      </c>
      <c r="C27" s="20">
        <f>SUM(D27:E27)+H27</f>
        <v>1400</v>
      </c>
      <c r="D27" s="20">
        <v>66</v>
      </c>
      <c r="E27" s="20">
        <v>1096</v>
      </c>
      <c r="F27" s="21">
        <v>87</v>
      </c>
      <c r="G27" s="22">
        <v>1009</v>
      </c>
      <c r="H27" s="20">
        <v>238</v>
      </c>
    </row>
    <row r="28" spans="2:8" s="18" customFormat="1" ht="15" customHeight="1">
      <c r="B28" s="19" t="s">
        <v>25</v>
      </c>
      <c r="C28" s="20">
        <f>SUM(D28:E28)+H28</f>
        <v>870</v>
      </c>
      <c r="D28" s="20">
        <v>71</v>
      </c>
      <c r="E28" s="20">
        <v>705</v>
      </c>
      <c r="F28" s="21">
        <v>87</v>
      </c>
      <c r="G28" s="22">
        <v>618</v>
      </c>
      <c r="H28" s="20">
        <v>94</v>
      </c>
    </row>
    <row r="29" spans="2:8" s="18" customFormat="1" ht="15" customHeight="1">
      <c r="B29" s="23" t="s">
        <v>28</v>
      </c>
      <c r="C29" s="24">
        <f>SUM(D29:E29)+H29</f>
        <v>920</v>
      </c>
      <c r="D29" s="24">
        <v>53</v>
      </c>
      <c r="E29" s="24">
        <v>798</v>
      </c>
      <c r="F29" s="25">
        <v>105</v>
      </c>
      <c r="G29" s="26">
        <v>693</v>
      </c>
      <c r="H29" s="24">
        <v>69</v>
      </c>
    </row>
    <row r="30" spans="2:8" s="13" customFormat="1" ht="15" customHeight="1">
      <c r="B30" s="14" t="s">
        <v>29</v>
      </c>
      <c r="C30" s="15">
        <v>3166</v>
      </c>
      <c r="D30" s="15">
        <f>SUM(D31:D34)</f>
        <v>172</v>
      </c>
      <c r="E30" s="15">
        <f>SUM(E31:E34)</f>
        <v>2500</v>
      </c>
      <c r="F30" s="16">
        <f>SUM(F31:F34)</f>
        <v>279</v>
      </c>
      <c r="G30" s="17">
        <f>SUM(G31:G34)</f>
        <v>2221</v>
      </c>
      <c r="H30" s="15">
        <f>SUM(H31:H34)</f>
        <v>494</v>
      </c>
    </row>
    <row r="31" spans="2:8" s="18" customFormat="1" ht="15" customHeight="1">
      <c r="B31" s="19" t="s">
        <v>12</v>
      </c>
      <c r="C31" s="20">
        <f>D31+E31+H31</f>
        <v>674</v>
      </c>
      <c r="D31" s="20">
        <v>68</v>
      </c>
      <c r="E31" s="20">
        <f t="shared" ref="E31:E39" si="2">SUM(F31:G31)</f>
        <v>498</v>
      </c>
      <c r="F31" s="21">
        <v>83</v>
      </c>
      <c r="G31" s="22">
        <v>415</v>
      </c>
      <c r="H31" s="20">
        <v>108</v>
      </c>
    </row>
    <row r="32" spans="2:8" s="18" customFormat="1" ht="15" customHeight="1">
      <c r="B32" s="19" t="s">
        <v>13</v>
      </c>
      <c r="C32" s="20">
        <f>D32+E32+H32</f>
        <v>1200</v>
      </c>
      <c r="D32" s="20">
        <v>30</v>
      </c>
      <c r="E32" s="20">
        <f t="shared" si="2"/>
        <v>933</v>
      </c>
      <c r="F32" s="21">
        <v>95</v>
      </c>
      <c r="G32" s="22">
        <v>838</v>
      </c>
      <c r="H32" s="20">
        <v>237</v>
      </c>
    </row>
    <row r="33" spans="2:8" s="18" customFormat="1" ht="15" customHeight="1">
      <c r="B33" s="19" t="s">
        <v>25</v>
      </c>
      <c r="C33" s="20">
        <f>D33+E33+H33</f>
        <v>704</v>
      </c>
      <c r="D33" s="20">
        <v>42</v>
      </c>
      <c r="E33" s="20">
        <f t="shared" si="2"/>
        <v>583</v>
      </c>
      <c r="F33" s="21">
        <v>50</v>
      </c>
      <c r="G33" s="22">
        <v>533</v>
      </c>
      <c r="H33" s="20">
        <v>79</v>
      </c>
    </row>
    <row r="34" spans="2:8" s="18" customFormat="1" ht="15" customHeight="1">
      <c r="B34" s="23" t="s">
        <v>30</v>
      </c>
      <c r="C34" s="24">
        <f>D34+E34+H34</f>
        <v>588</v>
      </c>
      <c r="D34" s="24">
        <v>32</v>
      </c>
      <c r="E34" s="24">
        <f t="shared" si="2"/>
        <v>486</v>
      </c>
      <c r="F34" s="25">
        <v>51</v>
      </c>
      <c r="G34" s="26">
        <v>435</v>
      </c>
      <c r="H34" s="24">
        <v>70</v>
      </c>
    </row>
    <row r="35" spans="2:8" s="18" customFormat="1" ht="15" customHeight="1">
      <c r="B35" s="14" t="s">
        <v>31</v>
      </c>
      <c r="C35" s="15">
        <f>SUM(C36:C39)</f>
        <v>2581</v>
      </c>
      <c r="D35" s="15">
        <f>SUM(D36:D39)</f>
        <v>277</v>
      </c>
      <c r="E35" s="15">
        <f t="shared" si="2"/>
        <v>1765</v>
      </c>
      <c r="F35" s="16">
        <f>SUM(F36:F39)</f>
        <v>227</v>
      </c>
      <c r="G35" s="17">
        <f>SUM(G36:G39)</f>
        <v>1538</v>
      </c>
      <c r="H35" s="15">
        <f>SUM(H36:H39)</f>
        <v>539</v>
      </c>
    </row>
    <row r="36" spans="2:8" s="18" customFormat="1" ht="15" customHeight="1">
      <c r="B36" s="19" t="s">
        <v>12</v>
      </c>
      <c r="C36" s="20">
        <f>D36+E36+H36</f>
        <v>575</v>
      </c>
      <c r="D36" s="20">
        <v>74</v>
      </c>
      <c r="E36" s="20">
        <f t="shared" si="2"/>
        <v>364</v>
      </c>
      <c r="F36" s="21">
        <v>60</v>
      </c>
      <c r="G36" s="22">
        <v>304</v>
      </c>
      <c r="H36" s="20">
        <v>137</v>
      </c>
    </row>
    <row r="37" spans="2:8" s="18" customFormat="1" ht="15" customHeight="1">
      <c r="B37" s="19" t="s">
        <v>32</v>
      </c>
      <c r="C37" s="20">
        <f>D37+E37+H37</f>
        <v>965</v>
      </c>
      <c r="D37" s="20">
        <v>95</v>
      </c>
      <c r="E37" s="20">
        <f t="shared" si="2"/>
        <v>656</v>
      </c>
      <c r="F37" s="21">
        <v>68</v>
      </c>
      <c r="G37" s="22">
        <v>588</v>
      </c>
      <c r="H37" s="20">
        <v>214</v>
      </c>
    </row>
    <row r="38" spans="2:8" s="18" customFormat="1" ht="15" customHeight="1">
      <c r="B38" s="19" t="s">
        <v>18</v>
      </c>
      <c r="C38" s="20">
        <f>D38+E38+H38</f>
        <v>563</v>
      </c>
      <c r="D38" s="20">
        <v>64</v>
      </c>
      <c r="E38" s="20">
        <f t="shared" si="2"/>
        <v>409</v>
      </c>
      <c r="F38" s="21">
        <v>64</v>
      </c>
      <c r="G38" s="22">
        <v>345</v>
      </c>
      <c r="H38" s="20">
        <v>90</v>
      </c>
    </row>
    <row r="39" spans="2:8" s="18" customFormat="1" ht="15" customHeight="1">
      <c r="B39" s="23" t="s">
        <v>15</v>
      </c>
      <c r="C39" s="24">
        <f>D39+E39+H39</f>
        <v>478</v>
      </c>
      <c r="D39" s="24">
        <v>44</v>
      </c>
      <c r="E39" s="24">
        <f t="shared" si="2"/>
        <v>336</v>
      </c>
      <c r="F39" s="25">
        <v>35</v>
      </c>
      <c r="G39" s="26">
        <v>301</v>
      </c>
      <c r="H39" s="24">
        <v>98</v>
      </c>
    </row>
    <row r="40" spans="2:8" ht="15" customHeight="1">
      <c r="B40" s="27"/>
      <c r="H40" s="28" t="s">
        <v>33</v>
      </c>
    </row>
    <row r="41" spans="2:8" ht="5.25" hidden="1" customHeight="1"/>
  </sheetData>
  <mergeCells count="8">
    <mergeCell ref="H10:H14"/>
    <mergeCell ref="H15:H19"/>
    <mergeCell ref="B3:B4"/>
    <mergeCell ref="C3:C4"/>
    <mergeCell ref="D3:D4"/>
    <mergeCell ref="E3:G3"/>
    <mergeCell ref="H3:H4"/>
    <mergeCell ref="H5:H9"/>
  </mergeCells>
  <phoneticPr fontId="2"/>
  <pageMargins left="0.59055118110236227" right="0.59055118110236227" top="0.78740157480314965" bottom="0.39" header="0.39370078740157483" footer="0.39370078740157483"/>
  <pageSetup paperSize="9" scale="97" orientation="portrait" r:id="rId1"/>
  <headerFooter alignWithMargins="0">
    <oddHeader>&amp;R&amp;"ＭＳ Ｐゴシック,標準"&amp;11 4.農      業</oddHeader>
    <oddFooter>&amp;C&amp;"ＭＳ Ｐゴシック,標準"&amp;11-31-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showGridLines="0" zoomScale="115" zoomScaleNormal="115" zoomScaleSheetLayoutView="100" workbookViewId="0"/>
  </sheetViews>
  <sheetFormatPr defaultRowHeight="13.5"/>
  <cols>
    <col min="1" max="1" width="4.140625" style="31" customWidth="1"/>
    <col min="2" max="2" width="2.42578125" style="31" customWidth="1"/>
    <col min="3" max="3" width="6.42578125" style="31" customWidth="1"/>
    <col min="4" max="4" width="3.5703125" style="32" customWidth="1"/>
    <col min="5" max="5" width="6.42578125" style="33" customWidth="1"/>
    <col min="6" max="19" width="5.85546875" style="33" customWidth="1"/>
    <col min="20" max="16384" width="9.140625" style="31"/>
  </cols>
  <sheetData>
    <row r="1" spans="1:19" ht="30" customHeight="1">
      <c r="A1" s="30" t="s">
        <v>34</v>
      </c>
    </row>
    <row r="2" spans="1:19" ht="18" customHeight="1">
      <c r="B2" s="34" t="s">
        <v>35</v>
      </c>
    </row>
    <row r="3" spans="1:19" ht="15" customHeight="1">
      <c r="B3" s="533" t="s">
        <v>36</v>
      </c>
      <c r="C3" s="533"/>
      <c r="D3" s="534" t="s">
        <v>37</v>
      </c>
      <c r="E3" s="535" t="s">
        <v>38</v>
      </c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7"/>
    </row>
    <row r="4" spans="1:19" ht="18" customHeight="1">
      <c r="B4" s="533"/>
      <c r="C4" s="533"/>
      <c r="D4" s="534"/>
      <c r="E4" s="35" t="s">
        <v>39</v>
      </c>
      <c r="F4" s="36" t="s">
        <v>40</v>
      </c>
      <c r="G4" s="37" t="s">
        <v>41</v>
      </c>
      <c r="H4" s="37" t="s">
        <v>42</v>
      </c>
      <c r="I4" s="37" t="s">
        <v>43</v>
      </c>
      <c r="J4" s="37" t="s">
        <v>44</v>
      </c>
      <c r="K4" s="37" t="s">
        <v>45</v>
      </c>
      <c r="L4" s="37" t="s">
        <v>46</v>
      </c>
      <c r="M4" s="37" t="s">
        <v>47</v>
      </c>
      <c r="N4" s="37" t="s">
        <v>48</v>
      </c>
      <c r="O4" s="37" t="s">
        <v>49</v>
      </c>
      <c r="P4" s="37" t="s">
        <v>50</v>
      </c>
      <c r="Q4" s="37" t="s">
        <v>51</v>
      </c>
      <c r="R4" s="37" t="s">
        <v>52</v>
      </c>
      <c r="S4" s="38" t="s">
        <v>53</v>
      </c>
    </row>
    <row r="5" spans="1:19" ht="19.5" customHeight="1">
      <c r="B5" s="531" t="s">
        <v>54</v>
      </c>
      <c r="C5" s="532"/>
      <c r="D5" s="39" t="s">
        <v>39</v>
      </c>
      <c r="E5" s="40">
        <f>+E9+E12+E15+E18</f>
        <v>20958</v>
      </c>
      <c r="F5" s="41">
        <f t="shared" ref="F5:S5" si="0">+F9+F12+F15+F18</f>
        <v>3204</v>
      </c>
      <c r="G5" s="42">
        <f t="shared" si="0"/>
        <v>1350</v>
      </c>
      <c r="H5" s="42">
        <f t="shared" si="0"/>
        <v>1254</v>
      </c>
      <c r="I5" s="42">
        <f t="shared" si="0"/>
        <v>1125</v>
      </c>
      <c r="J5" s="42">
        <f t="shared" si="0"/>
        <v>978</v>
      </c>
      <c r="K5" s="42">
        <f t="shared" si="0"/>
        <v>1205</v>
      </c>
      <c r="L5" s="42">
        <f t="shared" si="0"/>
        <v>1468</v>
      </c>
      <c r="M5" s="42">
        <f t="shared" si="0"/>
        <v>1482</v>
      </c>
      <c r="N5" s="42">
        <f t="shared" si="0"/>
        <v>1288</v>
      </c>
      <c r="O5" s="42">
        <f t="shared" si="0"/>
        <v>1177</v>
      </c>
      <c r="P5" s="42">
        <f t="shared" si="0"/>
        <v>1209</v>
      </c>
      <c r="Q5" s="42">
        <f t="shared" si="0"/>
        <v>1522</v>
      </c>
      <c r="R5" s="42">
        <f t="shared" si="0"/>
        <v>1504</v>
      </c>
      <c r="S5" s="43">
        <f t="shared" si="0"/>
        <v>2192</v>
      </c>
    </row>
    <row r="6" spans="1:19">
      <c r="B6" s="44"/>
      <c r="C6" s="45"/>
      <c r="D6" s="46" t="s">
        <v>55</v>
      </c>
      <c r="E6" s="47">
        <f>ROUND(E5/$E5*100,1)</f>
        <v>100</v>
      </c>
      <c r="F6" s="48">
        <f t="shared" ref="F6:S6" si="1">ROUND(F5/$E5*100,1)</f>
        <v>15.3</v>
      </c>
      <c r="G6" s="49">
        <f t="shared" si="1"/>
        <v>6.4</v>
      </c>
      <c r="H6" s="49">
        <f t="shared" si="1"/>
        <v>6</v>
      </c>
      <c r="I6" s="49">
        <f t="shared" si="1"/>
        <v>5.4</v>
      </c>
      <c r="J6" s="49">
        <f t="shared" si="1"/>
        <v>4.7</v>
      </c>
      <c r="K6" s="49">
        <f t="shared" si="1"/>
        <v>5.7</v>
      </c>
      <c r="L6" s="49">
        <f t="shared" si="1"/>
        <v>7</v>
      </c>
      <c r="M6" s="49">
        <f t="shared" si="1"/>
        <v>7.1</v>
      </c>
      <c r="N6" s="49">
        <f t="shared" si="1"/>
        <v>6.1</v>
      </c>
      <c r="O6" s="49">
        <f t="shared" si="1"/>
        <v>5.6</v>
      </c>
      <c r="P6" s="49">
        <f t="shared" si="1"/>
        <v>5.8</v>
      </c>
      <c r="Q6" s="49">
        <f t="shared" si="1"/>
        <v>7.3</v>
      </c>
      <c r="R6" s="49">
        <f t="shared" si="1"/>
        <v>7.2</v>
      </c>
      <c r="S6" s="50">
        <f t="shared" si="1"/>
        <v>10.5</v>
      </c>
    </row>
    <row r="7" spans="1:19" ht="19.5" customHeight="1">
      <c r="B7" s="44"/>
      <c r="C7" s="51"/>
      <c r="D7" s="52" t="s">
        <v>56</v>
      </c>
      <c r="E7" s="53">
        <f>+E10+E13+E16+E19</f>
        <v>10096</v>
      </c>
      <c r="F7" s="54">
        <f t="shared" ref="F7:S7" si="2">+F10+F13+F16+F19</f>
        <v>1637</v>
      </c>
      <c r="G7" s="55">
        <f t="shared" si="2"/>
        <v>670</v>
      </c>
      <c r="H7" s="55">
        <f t="shared" si="2"/>
        <v>605</v>
      </c>
      <c r="I7" s="55">
        <f t="shared" si="2"/>
        <v>577</v>
      </c>
      <c r="J7" s="55">
        <f t="shared" si="2"/>
        <v>468</v>
      </c>
      <c r="K7" s="55">
        <f t="shared" si="2"/>
        <v>536</v>
      </c>
      <c r="L7" s="55">
        <f t="shared" si="2"/>
        <v>742</v>
      </c>
      <c r="M7" s="55">
        <f t="shared" si="2"/>
        <v>781</v>
      </c>
      <c r="N7" s="55">
        <f t="shared" si="2"/>
        <v>688</v>
      </c>
      <c r="O7" s="55">
        <f t="shared" si="2"/>
        <v>589</v>
      </c>
      <c r="P7" s="55">
        <f t="shared" si="2"/>
        <v>543</v>
      </c>
      <c r="Q7" s="55">
        <f t="shared" si="2"/>
        <v>712</v>
      </c>
      <c r="R7" s="55">
        <f t="shared" si="2"/>
        <v>746</v>
      </c>
      <c r="S7" s="56">
        <f t="shared" si="2"/>
        <v>802</v>
      </c>
    </row>
    <row r="8" spans="1:19" ht="19.5" customHeight="1">
      <c r="B8" s="44"/>
      <c r="C8" s="51"/>
      <c r="D8" s="52" t="s">
        <v>57</v>
      </c>
      <c r="E8" s="53">
        <f t="shared" ref="E8:S8" si="3">+E11+E14+E17+E20</f>
        <v>10862</v>
      </c>
      <c r="F8" s="54">
        <f t="shared" si="3"/>
        <v>1567</v>
      </c>
      <c r="G8" s="55">
        <f t="shared" si="3"/>
        <v>680</v>
      </c>
      <c r="H8" s="55">
        <f t="shared" si="3"/>
        <v>649</v>
      </c>
      <c r="I8" s="55">
        <f t="shared" si="3"/>
        <v>548</v>
      </c>
      <c r="J8" s="55">
        <f t="shared" si="3"/>
        <v>510</v>
      </c>
      <c r="K8" s="55">
        <f t="shared" si="3"/>
        <v>669</v>
      </c>
      <c r="L8" s="55">
        <f t="shared" si="3"/>
        <v>726</v>
      </c>
      <c r="M8" s="55">
        <f t="shared" si="3"/>
        <v>701</v>
      </c>
      <c r="N8" s="55">
        <f t="shared" si="3"/>
        <v>600</v>
      </c>
      <c r="O8" s="55">
        <f t="shared" si="3"/>
        <v>588</v>
      </c>
      <c r="P8" s="55">
        <f t="shared" si="3"/>
        <v>666</v>
      </c>
      <c r="Q8" s="55">
        <f t="shared" si="3"/>
        <v>810</v>
      </c>
      <c r="R8" s="55">
        <f t="shared" si="3"/>
        <v>758</v>
      </c>
      <c r="S8" s="56">
        <f t="shared" si="3"/>
        <v>1390</v>
      </c>
    </row>
    <row r="9" spans="1:19" ht="19.5" hidden="1" customHeight="1">
      <c r="B9" s="44"/>
      <c r="C9" s="57" t="s">
        <v>58</v>
      </c>
      <c r="D9" s="39" t="s">
        <v>39</v>
      </c>
      <c r="E9" s="58">
        <f>SUM(E10:E11)</f>
        <v>4227</v>
      </c>
      <c r="F9" s="59">
        <f t="shared" ref="F9:S9" si="4">SUM(F10:F11)</f>
        <v>655</v>
      </c>
      <c r="G9" s="60">
        <f t="shared" si="4"/>
        <v>282</v>
      </c>
      <c r="H9" s="60">
        <f t="shared" si="4"/>
        <v>262</v>
      </c>
      <c r="I9" s="60">
        <f t="shared" si="4"/>
        <v>222</v>
      </c>
      <c r="J9" s="60">
        <f t="shared" si="4"/>
        <v>201</v>
      </c>
      <c r="K9" s="60">
        <f t="shared" si="4"/>
        <v>248</v>
      </c>
      <c r="L9" s="60">
        <f t="shared" si="4"/>
        <v>312</v>
      </c>
      <c r="M9" s="60">
        <f t="shared" si="4"/>
        <v>294</v>
      </c>
      <c r="N9" s="60">
        <f t="shared" si="4"/>
        <v>269</v>
      </c>
      <c r="O9" s="60">
        <f t="shared" si="4"/>
        <v>215</v>
      </c>
      <c r="P9" s="60">
        <f t="shared" si="4"/>
        <v>232</v>
      </c>
      <c r="Q9" s="60">
        <f t="shared" si="4"/>
        <v>310</v>
      </c>
      <c r="R9" s="60">
        <f t="shared" si="4"/>
        <v>296</v>
      </c>
      <c r="S9" s="61">
        <f t="shared" si="4"/>
        <v>429</v>
      </c>
    </row>
    <row r="10" spans="1:19" ht="19.5" hidden="1" customHeight="1">
      <c r="B10" s="44"/>
      <c r="C10" s="44"/>
      <c r="D10" s="52" t="s">
        <v>56</v>
      </c>
      <c r="E10" s="62">
        <f>SUM(F10:S10)</f>
        <v>2033</v>
      </c>
      <c r="F10" s="63">
        <v>346</v>
      </c>
      <c r="G10" s="64">
        <v>147</v>
      </c>
      <c r="H10" s="64">
        <v>124</v>
      </c>
      <c r="I10" s="64">
        <v>105</v>
      </c>
      <c r="J10" s="64">
        <v>100</v>
      </c>
      <c r="K10" s="64">
        <v>112</v>
      </c>
      <c r="L10" s="64">
        <v>154</v>
      </c>
      <c r="M10" s="64">
        <v>155</v>
      </c>
      <c r="N10" s="64">
        <v>133</v>
      </c>
      <c r="O10" s="64">
        <v>113</v>
      </c>
      <c r="P10" s="64">
        <v>99</v>
      </c>
      <c r="Q10" s="64">
        <v>141</v>
      </c>
      <c r="R10" s="64">
        <v>146</v>
      </c>
      <c r="S10" s="65">
        <v>158</v>
      </c>
    </row>
    <row r="11" spans="1:19" ht="19.5" hidden="1" customHeight="1">
      <c r="B11" s="44"/>
      <c r="C11" s="66"/>
      <c r="D11" s="46" t="s">
        <v>57</v>
      </c>
      <c r="E11" s="67">
        <f>SUM(F11:S11)</f>
        <v>2194</v>
      </c>
      <c r="F11" s="68">
        <v>309</v>
      </c>
      <c r="G11" s="69">
        <v>135</v>
      </c>
      <c r="H11" s="69">
        <v>138</v>
      </c>
      <c r="I11" s="69">
        <v>117</v>
      </c>
      <c r="J11" s="69">
        <v>101</v>
      </c>
      <c r="K11" s="69">
        <v>136</v>
      </c>
      <c r="L11" s="69">
        <v>158</v>
      </c>
      <c r="M11" s="69">
        <v>139</v>
      </c>
      <c r="N11" s="69">
        <v>136</v>
      </c>
      <c r="O11" s="69">
        <v>102</v>
      </c>
      <c r="P11" s="69">
        <v>133</v>
      </c>
      <c r="Q11" s="69">
        <v>169</v>
      </c>
      <c r="R11" s="69">
        <v>150</v>
      </c>
      <c r="S11" s="70">
        <v>271</v>
      </c>
    </row>
    <row r="12" spans="1:19" ht="19.5" hidden="1" customHeight="1">
      <c r="B12" s="44"/>
      <c r="C12" s="57" t="s">
        <v>59</v>
      </c>
      <c r="D12" s="39" t="s">
        <v>39</v>
      </c>
      <c r="E12" s="58">
        <f t="shared" ref="E12:S12" si="5">SUM(E13:E14)</f>
        <v>6886</v>
      </c>
      <c r="F12" s="59">
        <f t="shared" si="5"/>
        <v>1044</v>
      </c>
      <c r="G12" s="60">
        <f t="shared" si="5"/>
        <v>473</v>
      </c>
      <c r="H12" s="60">
        <f t="shared" si="5"/>
        <v>385</v>
      </c>
      <c r="I12" s="60">
        <f t="shared" si="5"/>
        <v>371</v>
      </c>
      <c r="J12" s="60">
        <f t="shared" si="5"/>
        <v>340</v>
      </c>
      <c r="K12" s="60">
        <f t="shared" si="5"/>
        <v>410</v>
      </c>
      <c r="L12" s="60">
        <f t="shared" si="5"/>
        <v>474</v>
      </c>
      <c r="M12" s="60">
        <f t="shared" si="5"/>
        <v>479</v>
      </c>
      <c r="N12" s="60">
        <f t="shared" si="5"/>
        <v>412</v>
      </c>
      <c r="O12" s="60">
        <f t="shared" si="5"/>
        <v>382</v>
      </c>
      <c r="P12" s="60">
        <f t="shared" si="5"/>
        <v>392</v>
      </c>
      <c r="Q12" s="60">
        <f t="shared" si="5"/>
        <v>488</v>
      </c>
      <c r="R12" s="60">
        <f t="shared" si="5"/>
        <v>483</v>
      </c>
      <c r="S12" s="61">
        <f t="shared" si="5"/>
        <v>753</v>
      </c>
    </row>
    <row r="13" spans="1:19" ht="19.5" hidden="1" customHeight="1">
      <c r="B13" s="44"/>
      <c r="C13" s="44"/>
      <c r="D13" s="52" t="s">
        <v>56</v>
      </c>
      <c r="E13" s="62">
        <f>SUM(F13:S13)</f>
        <v>3332</v>
      </c>
      <c r="F13" s="63">
        <v>530</v>
      </c>
      <c r="G13" s="64">
        <v>228</v>
      </c>
      <c r="H13" s="64">
        <v>184</v>
      </c>
      <c r="I13" s="64">
        <v>197</v>
      </c>
      <c r="J13" s="64">
        <v>165</v>
      </c>
      <c r="K13" s="64">
        <v>185</v>
      </c>
      <c r="L13" s="64">
        <v>237</v>
      </c>
      <c r="M13" s="64">
        <v>263</v>
      </c>
      <c r="N13" s="64">
        <v>229</v>
      </c>
      <c r="O13" s="64">
        <v>184</v>
      </c>
      <c r="P13" s="64">
        <v>181</v>
      </c>
      <c r="Q13" s="64">
        <v>226</v>
      </c>
      <c r="R13" s="64">
        <v>241</v>
      </c>
      <c r="S13" s="65">
        <v>282</v>
      </c>
    </row>
    <row r="14" spans="1:19" ht="19.5" hidden="1" customHeight="1">
      <c r="B14" s="44"/>
      <c r="C14" s="66"/>
      <c r="D14" s="46" t="s">
        <v>57</v>
      </c>
      <c r="E14" s="67">
        <f>SUM(F14:S14)</f>
        <v>3554</v>
      </c>
      <c r="F14" s="68">
        <v>514</v>
      </c>
      <c r="G14" s="69">
        <v>245</v>
      </c>
      <c r="H14" s="69">
        <v>201</v>
      </c>
      <c r="I14" s="69">
        <v>174</v>
      </c>
      <c r="J14" s="69">
        <v>175</v>
      </c>
      <c r="K14" s="69">
        <v>225</v>
      </c>
      <c r="L14" s="69">
        <v>237</v>
      </c>
      <c r="M14" s="69">
        <v>216</v>
      </c>
      <c r="N14" s="69">
        <v>183</v>
      </c>
      <c r="O14" s="69">
        <v>198</v>
      </c>
      <c r="P14" s="69">
        <v>211</v>
      </c>
      <c r="Q14" s="69">
        <v>262</v>
      </c>
      <c r="R14" s="69">
        <v>242</v>
      </c>
      <c r="S14" s="70">
        <v>471</v>
      </c>
    </row>
    <row r="15" spans="1:19" ht="19.5" hidden="1" customHeight="1">
      <c r="B15" s="44"/>
      <c r="C15" s="57" t="s">
        <v>60</v>
      </c>
      <c r="D15" s="39" t="s">
        <v>39</v>
      </c>
      <c r="E15" s="58">
        <f t="shared" ref="E15:S15" si="6">SUM(E16:E17)</f>
        <v>4345</v>
      </c>
      <c r="F15" s="59">
        <f t="shared" si="6"/>
        <v>651</v>
      </c>
      <c r="G15" s="60">
        <f t="shared" si="6"/>
        <v>244</v>
      </c>
      <c r="H15" s="60">
        <f t="shared" si="6"/>
        <v>269</v>
      </c>
      <c r="I15" s="60">
        <f t="shared" si="6"/>
        <v>252</v>
      </c>
      <c r="J15" s="60">
        <f t="shared" si="6"/>
        <v>199</v>
      </c>
      <c r="K15" s="60">
        <f t="shared" si="6"/>
        <v>247</v>
      </c>
      <c r="L15" s="60">
        <f t="shared" si="6"/>
        <v>277</v>
      </c>
      <c r="M15" s="60">
        <f t="shared" si="6"/>
        <v>287</v>
      </c>
      <c r="N15" s="60">
        <f t="shared" si="6"/>
        <v>263</v>
      </c>
      <c r="O15" s="60">
        <f t="shared" si="6"/>
        <v>285</v>
      </c>
      <c r="P15" s="60">
        <f t="shared" si="6"/>
        <v>283</v>
      </c>
      <c r="Q15" s="60">
        <f t="shared" si="6"/>
        <v>332</v>
      </c>
      <c r="R15" s="60">
        <f t="shared" si="6"/>
        <v>283</v>
      </c>
      <c r="S15" s="61">
        <f t="shared" si="6"/>
        <v>473</v>
      </c>
    </row>
    <row r="16" spans="1:19" ht="19.5" hidden="1" customHeight="1">
      <c r="B16" s="44"/>
      <c r="C16" s="44"/>
      <c r="D16" s="52" t="s">
        <v>56</v>
      </c>
      <c r="E16" s="62">
        <f>SUM(F16:S16)</f>
        <v>2108</v>
      </c>
      <c r="F16" s="63">
        <v>338</v>
      </c>
      <c r="G16" s="64">
        <v>134</v>
      </c>
      <c r="H16" s="64">
        <v>125</v>
      </c>
      <c r="I16" s="64">
        <v>131</v>
      </c>
      <c r="J16" s="64">
        <v>98</v>
      </c>
      <c r="K16" s="64">
        <v>109</v>
      </c>
      <c r="L16" s="64">
        <v>147</v>
      </c>
      <c r="M16" s="64">
        <v>147</v>
      </c>
      <c r="N16" s="64">
        <v>134</v>
      </c>
      <c r="O16" s="64">
        <v>146</v>
      </c>
      <c r="P16" s="64">
        <v>129</v>
      </c>
      <c r="Q16" s="64">
        <v>167</v>
      </c>
      <c r="R16" s="64">
        <v>146</v>
      </c>
      <c r="S16" s="65">
        <v>157</v>
      </c>
    </row>
    <row r="17" spans="2:19" ht="19.5" hidden="1" customHeight="1">
      <c r="B17" s="44"/>
      <c r="C17" s="66"/>
      <c r="D17" s="46" t="s">
        <v>57</v>
      </c>
      <c r="E17" s="67">
        <f>SUM(F17:S17)</f>
        <v>2237</v>
      </c>
      <c r="F17" s="68">
        <v>313</v>
      </c>
      <c r="G17" s="69">
        <v>110</v>
      </c>
      <c r="H17" s="69">
        <v>144</v>
      </c>
      <c r="I17" s="69">
        <v>121</v>
      </c>
      <c r="J17" s="69">
        <v>101</v>
      </c>
      <c r="K17" s="69">
        <v>138</v>
      </c>
      <c r="L17" s="69">
        <v>130</v>
      </c>
      <c r="M17" s="69">
        <v>140</v>
      </c>
      <c r="N17" s="69">
        <v>129</v>
      </c>
      <c r="O17" s="69">
        <v>139</v>
      </c>
      <c r="P17" s="69">
        <v>154</v>
      </c>
      <c r="Q17" s="69">
        <v>165</v>
      </c>
      <c r="R17" s="69">
        <v>137</v>
      </c>
      <c r="S17" s="70">
        <v>316</v>
      </c>
    </row>
    <row r="18" spans="2:19" ht="19.5" hidden="1" customHeight="1">
      <c r="B18" s="44"/>
      <c r="C18" s="57" t="s">
        <v>61</v>
      </c>
      <c r="D18" s="39" t="s">
        <v>39</v>
      </c>
      <c r="E18" s="58">
        <f t="shared" ref="E18:S18" si="7">SUM(E19:E20)</f>
        <v>5500</v>
      </c>
      <c r="F18" s="59">
        <f t="shared" si="7"/>
        <v>854</v>
      </c>
      <c r="G18" s="60">
        <f t="shared" si="7"/>
        <v>351</v>
      </c>
      <c r="H18" s="60">
        <f t="shared" si="7"/>
        <v>338</v>
      </c>
      <c r="I18" s="60">
        <f t="shared" si="7"/>
        <v>280</v>
      </c>
      <c r="J18" s="60">
        <f t="shared" si="7"/>
        <v>238</v>
      </c>
      <c r="K18" s="60">
        <f t="shared" si="7"/>
        <v>300</v>
      </c>
      <c r="L18" s="60">
        <f t="shared" si="7"/>
        <v>405</v>
      </c>
      <c r="M18" s="60">
        <f t="shared" si="7"/>
        <v>422</v>
      </c>
      <c r="N18" s="60">
        <f t="shared" si="7"/>
        <v>344</v>
      </c>
      <c r="O18" s="60">
        <f t="shared" si="7"/>
        <v>295</v>
      </c>
      <c r="P18" s="60">
        <f t="shared" si="7"/>
        <v>302</v>
      </c>
      <c r="Q18" s="60">
        <f t="shared" si="7"/>
        <v>392</v>
      </c>
      <c r="R18" s="60">
        <f t="shared" si="7"/>
        <v>442</v>
      </c>
      <c r="S18" s="61">
        <f t="shared" si="7"/>
        <v>537</v>
      </c>
    </row>
    <row r="19" spans="2:19" ht="19.5" hidden="1" customHeight="1">
      <c r="B19" s="44"/>
      <c r="C19" s="44"/>
      <c r="D19" s="52" t="s">
        <v>56</v>
      </c>
      <c r="E19" s="62">
        <f>SUM(F19:S19)</f>
        <v>2623</v>
      </c>
      <c r="F19" s="63">
        <v>423</v>
      </c>
      <c r="G19" s="64">
        <v>161</v>
      </c>
      <c r="H19" s="64">
        <v>172</v>
      </c>
      <c r="I19" s="64">
        <v>144</v>
      </c>
      <c r="J19" s="64">
        <v>105</v>
      </c>
      <c r="K19" s="64">
        <v>130</v>
      </c>
      <c r="L19" s="64">
        <v>204</v>
      </c>
      <c r="M19" s="64">
        <v>216</v>
      </c>
      <c r="N19" s="64">
        <v>192</v>
      </c>
      <c r="O19" s="64">
        <v>146</v>
      </c>
      <c r="P19" s="64">
        <v>134</v>
      </c>
      <c r="Q19" s="64">
        <v>178</v>
      </c>
      <c r="R19" s="64">
        <v>213</v>
      </c>
      <c r="S19" s="65">
        <v>205</v>
      </c>
    </row>
    <row r="20" spans="2:19" ht="19.5" hidden="1" customHeight="1">
      <c r="B20" s="66"/>
      <c r="C20" s="66"/>
      <c r="D20" s="46" t="s">
        <v>57</v>
      </c>
      <c r="E20" s="67">
        <f>SUM(F20:S20)</f>
        <v>2877</v>
      </c>
      <c r="F20" s="68">
        <v>431</v>
      </c>
      <c r="G20" s="69">
        <v>190</v>
      </c>
      <c r="H20" s="69">
        <v>166</v>
      </c>
      <c r="I20" s="69">
        <v>136</v>
      </c>
      <c r="J20" s="69">
        <v>133</v>
      </c>
      <c r="K20" s="69">
        <v>170</v>
      </c>
      <c r="L20" s="69">
        <v>201</v>
      </c>
      <c r="M20" s="69">
        <v>206</v>
      </c>
      <c r="N20" s="69">
        <v>152</v>
      </c>
      <c r="O20" s="69">
        <v>149</v>
      </c>
      <c r="P20" s="69">
        <v>168</v>
      </c>
      <c r="Q20" s="69">
        <v>214</v>
      </c>
      <c r="R20" s="69">
        <v>229</v>
      </c>
      <c r="S20" s="70">
        <v>332</v>
      </c>
    </row>
    <row r="21" spans="2:19" ht="19.5" customHeight="1">
      <c r="B21" s="531" t="s">
        <v>62</v>
      </c>
      <c r="C21" s="532"/>
      <c r="D21" s="39" t="s">
        <v>39</v>
      </c>
      <c r="E21" s="40">
        <v>16915</v>
      </c>
      <c r="F21" s="41">
        <v>2173</v>
      </c>
      <c r="G21" s="42">
        <v>1032</v>
      </c>
      <c r="H21" s="42">
        <v>1014</v>
      </c>
      <c r="I21" s="42">
        <v>868</v>
      </c>
      <c r="J21" s="42">
        <v>873</v>
      </c>
      <c r="K21" s="42">
        <v>793</v>
      </c>
      <c r="L21" s="42">
        <v>1015</v>
      </c>
      <c r="M21" s="42">
        <v>1189</v>
      </c>
      <c r="N21" s="42">
        <v>1221</v>
      </c>
      <c r="O21" s="42">
        <v>1126</v>
      </c>
      <c r="P21" s="42">
        <v>1014</v>
      </c>
      <c r="Q21" s="42">
        <v>1041</v>
      </c>
      <c r="R21" s="42">
        <v>1216</v>
      </c>
      <c r="S21" s="43">
        <v>2340</v>
      </c>
    </row>
    <row r="22" spans="2:19">
      <c r="B22" s="44"/>
      <c r="C22" s="51"/>
      <c r="D22" s="46" t="s">
        <v>55</v>
      </c>
      <c r="E22" s="47">
        <v>100</v>
      </c>
      <c r="F22" s="48">
        <v>12.8</v>
      </c>
      <c r="G22" s="49">
        <v>6.1</v>
      </c>
      <c r="H22" s="49">
        <v>6</v>
      </c>
      <c r="I22" s="49">
        <v>5.0999999999999996</v>
      </c>
      <c r="J22" s="49">
        <v>5.2</v>
      </c>
      <c r="K22" s="49">
        <v>4.7</v>
      </c>
      <c r="L22" s="49">
        <v>6</v>
      </c>
      <c r="M22" s="49">
        <v>7</v>
      </c>
      <c r="N22" s="49">
        <v>7.2</v>
      </c>
      <c r="O22" s="49">
        <v>6.7</v>
      </c>
      <c r="P22" s="49">
        <v>6</v>
      </c>
      <c r="Q22" s="49">
        <v>6.2</v>
      </c>
      <c r="R22" s="49">
        <v>7.2</v>
      </c>
      <c r="S22" s="50">
        <v>13.8</v>
      </c>
    </row>
    <row r="23" spans="2:19" ht="19.5" customHeight="1">
      <c r="B23" s="44"/>
      <c r="C23" s="45"/>
      <c r="D23" s="52" t="s">
        <v>56</v>
      </c>
      <c r="E23" s="53">
        <v>8146</v>
      </c>
      <c r="F23" s="54">
        <v>1097</v>
      </c>
      <c r="G23" s="55">
        <v>516</v>
      </c>
      <c r="H23" s="55">
        <v>493</v>
      </c>
      <c r="I23" s="55">
        <v>420</v>
      </c>
      <c r="J23" s="55">
        <v>432</v>
      </c>
      <c r="K23" s="55">
        <v>383</v>
      </c>
      <c r="L23" s="55">
        <v>476</v>
      </c>
      <c r="M23" s="55">
        <v>597</v>
      </c>
      <c r="N23" s="55">
        <v>639</v>
      </c>
      <c r="O23" s="55">
        <v>584</v>
      </c>
      <c r="P23" s="55">
        <v>511</v>
      </c>
      <c r="Q23" s="55">
        <v>469</v>
      </c>
      <c r="R23" s="55">
        <v>578</v>
      </c>
      <c r="S23" s="56">
        <v>951</v>
      </c>
    </row>
    <row r="24" spans="2:19" ht="19.5" customHeight="1">
      <c r="B24" s="44"/>
      <c r="C24" s="51"/>
      <c r="D24" s="52" t="s">
        <v>57</v>
      </c>
      <c r="E24" s="53">
        <v>8769</v>
      </c>
      <c r="F24" s="54">
        <v>1076</v>
      </c>
      <c r="G24" s="55">
        <v>516</v>
      </c>
      <c r="H24" s="55">
        <v>521</v>
      </c>
      <c r="I24" s="55">
        <v>448</v>
      </c>
      <c r="J24" s="55">
        <v>441</v>
      </c>
      <c r="K24" s="55">
        <v>410</v>
      </c>
      <c r="L24" s="55">
        <v>539</v>
      </c>
      <c r="M24" s="55">
        <v>592</v>
      </c>
      <c r="N24" s="55">
        <v>582</v>
      </c>
      <c r="O24" s="55">
        <v>542</v>
      </c>
      <c r="P24" s="55">
        <v>503</v>
      </c>
      <c r="Q24" s="55">
        <v>572</v>
      </c>
      <c r="R24" s="55">
        <v>638</v>
      </c>
      <c r="S24" s="56">
        <v>1389</v>
      </c>
    </row>
    <row r="25" spans="2:19" ht="19.5" hidden="1" customHeight="1">
      <c r="B25" s="44"/>
      <c r="C25" s="57" t="s">
        <v>58</v>
      </c>
      <c r="D25" s="39" t="s">
        <v>39</v>
      </c>
      <c r="E25" s="58">
        <v>3611</v>
      </c>
      <c r="F25" s="59">
        <v>477</v>
      </c>
      <c r="G25" s="60">
        <v>232</v>
      </c>
      <c r="H25" s="60">
        <v>222</v>
      </c>
      <c r="I25" s="60">
        <v>173</v>
      </c>
      <c r="J25" s="60">
        <v>175</v>
      </c>
      <c r="K25" s="60">
        <v>182</v>
      </c>
      <c r="L25" s="60">
        <v>223</v>
      </c>
      <c r="M25" s="60">
        <v>263</v>
      </c>
      <c r="N25" s="60">
        <v>250</v>
      </c>
      <c r="O25" s="60">
        <v>256</v>
      </c>
      <c r="P25" s="60">
        <v>187</v>
      </c>
      <c r="Q25" s="60">
        <v>215</v>
      </c>
      <c r="R25" s="60">
        <v>255</v>
      </c>
      <c r="S25" s="61">
        <v>501</v>
      </c>
    </row>
    <row r="26" spans="2:19" ht="19.5" hidden="1" customHeight="1">
      <c r="B26" s="44"/>
      <c r="C26" s="44"/>
      <c r="D26" s="52" t="s">
        <v>56</v>
      </c>
      <c r="E26" s="62">
        <v>1743</v>
      </c>
      <c r="F26" s="63">
        <v>243</v>
      </c>
      <c r="G26" s="64">
        <v>118</v>
      </c>
      <c r="H26" s="64">
        <v>115</v>
      </c>
      <c r="I26" s="64">
        <v>85</v>
      </c>
      <c r="J26" s="64">
        <v>88</v>
      </c>
      <c r="K26" s="64">
        <v>92</v>
      </c>
      <c r="L26" s="64">
        <v>108</v>
      </c>
      <c r="M26" s="64">
        <v>132</v>
      </c>
      <c r="N26" s="64">
        <v>130</v>
      </c>
      <c r="O26" s="64">
        <v>125</v>
      </c>
      <c r="P26" s="64">
        <v>97</v>
      </c>
      <c r="Q26" s="64">
        <v>89</v>
      </c>
      <c r="R26" s="64">
        <v>120</v>
      </c>
      <c r="S26" s="65">
        <v>201</v>
      </c>
    </row>
    <row r="27" spans="2:19" ht="19.5" hidden="1" customHeight="1">
      <c r="B27" s="44"/>
      <c r="C27" s="66"/>
      <c r="D27" s="46" t="s">
        <v>57</v>
      </c>
      <c r="E27" s="67">
        <v>1868</v>
      </c>
      <c r="F27" s="68">
        <v>234</v>
      </c>
      <c r="G27" s="69">
        <v>114</v>
      </c>
      <c r="H27" s="69">
        <v>107</v>
      </c>
      <c r="I27" s="69">
        <v>88</v>
      </c>
      <c r="J27" s="69">
        <v>87</v>
      </c>
      <c r="K27" s="69">
        <v>90</v>
      </c>
      <c r="L27" s="69">
        <v>115</v>
      </c>
      <c r="M27" s="69">
        <v>131</v>
      </c>
      <c r="N27" s="69">
        <v>120</v>
      </c>
      <c r="O27" s="69">
        <v>131</v>
      </c>
      <c r="P27" s="69">
        <v>90</v>
      </c>
      <c r="Q27" s="69">
        <v>126</v>
      </c>
      <c r="R27" s="69">
        <v>135</v>
      </c>
      <c r="S27" s="70">
        <v>300</v>
      </c>
    </row>
    <row r="28" spans="2:19" ht="19.5" hidden="1" customHeight="1">
      <c r="B28" s="44"/>
      <c r="C28" s="57" t="s">
        <v>59</v>
      </c>
      <c r="D28" s="39" t="s">
        <v>39</v>
      </c>
      <c r="E28" s="58">
        <v>5541</v>
      </c>
      <c r="F28" s="59">
        <v>699</v>
      </c>
      <c r="G28" s="60">
        <v>315</v>
      </c>
      <c r="H28" s="60">
        <v>358</v>
      </c>
      <c r="I28" s="60">
        <v>276</v>
      </c>
      <c r="J28" s="60">
        <v>299</v>
      </c>
      <c r="K28" s="60">
        <v>263</v>
      </c>
      <c r="L28" s="60">
        <v>336</v>
      </c>
      <c r="M28" s="60">
        <v>387</v>
      </c>
      <c r="N28" s="60">
        <v>410</v>
      </c>
      <c r="O28" s="60">
        <v>364</v>
      </c>
      <c r="P28" s="60">
        <v>334</v>
      </c>
      <c r="Q28" s="60">
        <v>335</v>
      </c>
      <c r="R28" s="60">
        <v>400</v>
      </c>
      <c r="S28" s="61">
        <v>765</v>
      </c>
    </row>
    <row r="29" spans="2:19" ht="19.5" hidden="1" customHeight="1">
      <c r="B29" s="44"/>
      <c r="C29" s="44"/>
      <c r="D29" s="52" t="s">
        <v>56</v>
      </c>
      <c r="E29" s="62">
        <v>2679</v>
      </c>
      <c r="F29" s="63">
        <v>361</v>
      </c>
      <c r="G29" s="64">
        <v>153</v>
      </c>
      <c r="H29" s="64">
        <v>166</v>
      </c>
      <c r="I29" s="64">
        <v>136</v>
      </c>
      <c r="J29" s="64">
        <v>148</v>
      </c>
      <c r="K29" s="64">
        <v>131</v>
      </c>
      <c r="L29" s="64">
        <v>154</v>
      </c>
      <c r="M29" s="64">
        <v>194</v>
      </c>
      <c r="N29" s="64">
        <v>219</v>
      </c>
      <c r="O29" s="64">
        <v>195</v>
      </c>
      <c r="P29" s="64">
        <v>166</v>
      </c>
      <c r="Q29" s="64">
        <v>162</v>
      </c>
      <c r="R29" s="64">
        <v>185</v>
      </c>
      <c r="S29" s="65">
        <v>309</v>
      </c>
    </row>
    <row r="30" spans="2:19" ht="19.5" hidden="1" customHeight="1">
      <c r="B30" s="44"/>
      <c r="C30" s="66"/>
      <c r="D30" s="46" t="s">
        <v>57</v>
      </c>
      <c r="E30" s="67">
        <v>2862</v>
      </c>
      <c r="F30" s="68">
        <v>338</v>
      </c>
      <c r="G30" s="69">
        <v>162</v>
      </c>
      <c r="H30" s="69">
        <v>192</v>
      </c>
      <c r="I30" s="69">
        <v>140</v>
      </c>
      <c r="J30" s="69">
        <v>151</v>
      </c>
      <c r="K30" s="69">
        <v>132</v>
      </c>
      <c r="L30" s="69">
        <v>182</v>
      </c>
      <c r="M30" s="69">
        <v>193</v>
      </c>
      <c r="N30" s="69">
        <v>191</v>
      </c>
      <c r="O30" s="69">
        <v>169</v>
      </c>
      <c r="P30" s="69">
        <v>168</v>
      </c>
      <c r="Q30" s="69">
        <v>173</v>
      </c>
      <c r="R30" s="69">
        <v>215</v>
      </c>
      <c r="S30" s="70">
        <v>456</v>
      </c>
    </row>
    <row r="31" spans="2:19" ht="19.5" hidden="1" customHeight="1">
      <c r="B31" s="44"/>
      <c r="C31" s="57" t="s">
        <v>60</v>
      </c>
      <c r="D31" s="39" t="s">
        <v>39</v>
      </c>
      <c r="E31" s="58">
        <v>3627</v>
      </c>
      <c r="F31" s="59">
        <v>466</v>
      </c>
      <c r="G31" s="60">
        <v>217</v>
      </c>
      <c r="H31" s="60">
        <v>184</v>
      </c>
      <c r="I31" s="60">
        <v>195</v>
      </c>
      <c r="J31" s="60">
        <v>203</v>
      </c>
      <c r="K31" s="60">
        <v>159</v>
      </c>
      <c r="L31" s="60">
        <v>220</v>
      </c>
      <c r="M31" s="60">
        <v>229</v>
      </c>
      <c r="N31" s="60">
        <v>244</v>
      </c>
      <c r="O31" s="60">
        <v>235</v>
      </c>
      <c r="P31" s="60">
        <v>253</v>
      </c>
      <c r="Q31" s="60">
        <v>242</v>
      </c>
      <c r="R31" s="60">
        <v>271</v>
      </c>
      <c r="S31" s="61">
        <v>509</v>
      </c>
    </row>
    <row r="32" spans="2:19" ht="19.5" hidden="1" customHeight="1">
      <c r="B32" s="44"/>
      <c r="C32" s="44"/>
      <c r="D32" s="52" t="s">
        <v>56</v>
      </c>
      <c r="E32" s="62">
        <v>1781</v>
      </c>
      <c r="F32" s="63">
        <v>236</v>
      </c>
      <c r="G32" s="64">
        <v>122</v>
      </c>
      <c r="H32" s="64">
        <v>100</v>
      </c>
      <c r="I32" s="64">
        <v>90</v>
      </c>
      <c r="J32" s="64">
        <v>100</v>
      </c>
      <c r="K32" s="64">
        <v>79</v>
      </c>
      <c r="L32" s="64">
        <v>98</v>
      </c>
      <c r="M32" s="64">
        <v>124</v>
      </c>
      <c r="N32" s="64">
        <v>127</v>
      </c>
      <c r="O32" s="64">
        <v>116</v>
      </c>
      <c r="P32" s="64">
        <v>128</v>
      </c>
      <c r="Q32" s="64">
        <v>112</v>
      </c>
      <c r="R32" s="64">
        <v>137</v>
      </c>
      <c r="S32" s="65">
        <v>212</v>
      </c>
    </row>
    <row r="33" spans="2:20" ht="19.5" hidden="1" customHeight="1">
      <c r="B33" s="44"/>
      <c r="C33" s="66"/>
      <c r="D33" s="46" t="s">
        <v>57</v>
      </c>
      <c r="E33" s="67">
        <v>1846</v>
      </c>
      <c r="F33" s="68">
        <v>230</v>
      </c>
      <c r="G33" s="69">
        <v>95</v>
      </c>
      <c r="H33" s="69">
        <v>84</v>
      </c>
      <c r="I33" s="69">
        <v>105</v>
      </c>
      <c r="J33" s="69">
        <v>103</v>
      </c>
      <c r="K33" s="69">
        <v>80</v>
      </c>
      <c r="L33" s="69">
        <v>122</v>
      </c>
      <c r="M33" s="69">
        <v>105</v>
      </c>
      <c r="N33" s="69">
        <v>117</v>
      </c>
      <c r="O33" s="69">
        <v>119</v>
      </c>
      <c r="P33" s="69">
        <v>125</v>
      </c>
      <c r="Q33" s="69">
        <v>130</v>
      </c>
      <c r="R33" s="69">
        <v>134</v>
      </c>
      <c r="S33" s="70">
        <v>297</v>
      </c>
    </row>
    <row r="34" spans="2:20" ht="19.5" hidden="1" customHeight="1">
      <c r="B34" s="44"/>
      <c r="C34" s="57" t="s">
        <v>61</v>
      </c>
      <c r="D34" s="39" t="s">
        <v>39</v>
      </c>
      <c r="E34" s="58">
        <v>4136</v>
      </c>
      <c r="F34" s="59">
        <v>531</v>
      </c>
      <c r="G34" s="60">
        <v>268</v>
      </c>
      <c r="H34" s="60">
        <v>250</v>
      </c>
      <c r="I34" s="60">
        <v>224</v>
      </c>
      <c r="J34" s="60">
        <v>196</v>
      </c>
      <c r="K34" s="60">
        <v>189</v>
      </c>
      <c r="L34" s="60">
        <v>236</v>
      </c>
      <c r="M34" s="60">
        <v>310</v>
      </c>
      <c r="N34" s="60">
        <v>317</v>
      </c>
      <c r="O34" s="60">
        <v>271</v>
      </c>
      <c r="P34" s="60">
        <v>240</v>
      </c>
      <c r="Q34" s="60">
        <v>249</v>
      </c>
      <c r="R34" s="60">
        <v>290</v>
      </c>
      <c r="S34" s="61">
        <v>565</v>
      </c>
    </row>
    <row r="35" spans="2:20" ht="19.5" hidden="1" customHeight="1">
      <c r="B35" s="44"/>
      <c r="C35" s="44"/>
      <c r="D35" s="52" t="s">
        <v>56</v>
      </c>
      <c r="E35" s="62">
        <v>1943</v>
      </c>
      <c r="F35" s="63">
        <v>257</v>
      </c>
      <c r="G35" s="64">
        <v>123</v>
      </c>
      <c r="H35" s="64">
        <v>112</v>
      </c>
      <c r="I35" s="64">
        <v>109</v>
      </c>
      <c r="J35" s="64">
        <v>96</v>
      </c>
      <c r="K35" s="64">
        <v>81</v>
      </c>
      <c r="L35" s="64">
        <v>116</v>
      </c>
      <c r="M35" s="64">
        <v>147</v>
      </c>
      <c r="N35" s="64">
        <v>163</v>
      </c>
      <c r="O35" s="64">
        <v>148</v>
      </c>
      <c r="P35" s="64">
        <v>120</v>
      </c>
      <c r="Q35" s="64">
        <v>106</v>
      </c>
      <c r="R35" s="64">
        <v>136</v>
      </c>
      <c r="S35" s="65">
        <v>229</v>
      </c>
    </row>
    <row r="36" spans="2:20" ht="19.5" hidden="1" customHeight="1">
      <c r="B36" s="66"/>
      <c r="C36" s="66"/>
      <c r="D36" s="46" t="s">
        <v>57</v>
      </c>
      <c r="E36" s="67">
        <v>2193</v>
      </c>
      <c r="F36" s="68">
        <v>274</v>
      </c>
      <c r="G36" s="69">
        <v>145</v>
      </c>
      <c r="H36" s="69">
        <v>138</v>
      </c>
      <c r="I36" s="69">
        <v>115</v>
      </c>
      <c r="J36" s="69">
        <v>100</v>
      </c>
      <c r="K36" s="69">
        <v>108</v>
      </c>
      <c r="L36" s="69">
        <v>120</v>
      </c>
      <c r="M36" s="69">
        <v>163</v>
      </c>
      <c r="N36" s="69">
        <v>154</v>
      </c>
      <c r="O36" s="69">
        <v>123</v>
      </c>
      <c r="P36" s="69">
        <v>120</v>
      </c>
      <c r="Q36" s="69">
        <v>143</v>
      </c>
      <c r="R36" s="69">
        <v>154</v>
      </c>
      <c r="S36" s="70">
        <v>336</v>
      </c>
    </row>
    <row r="37" spans="2:20" ht="19.5" customHeight="1">
      <c r="B37" s="531" t="s">
        <v>63</v>
      </c>
      <c r="C37" s="532"/>
      <c r="D37" s="39" t="s">
        <v>39</v>
      </c>
      <c r="E37" s="40">
        <f>SUM(E39,E40)</f>
        <v>12275</v>
      </c>
      <c r="F37" s="41">
        <f>SUM(F39,F40)</f>
        <v>1518</v>
      </c>
      <c r="G37" s="42">
        <f>SUM(G39,G40)</f>
        <v>590</v>
      </c>
      <c r="H37" s="42">
        <f t="shared" ref="H37:S37" si="8">SUM(H39,H40)</f>
        <v>700</v>
      </c>
      <c r="I37" s="42">
        <f t="shared" si="8"/>
        <v>623</v>
      </c>
      <c r="J37" s="42">
        <f t="shared" si="8"/>
        <v>575</v>
      </c>
      <c r="K37" s="42">
        <f t="shared" si="8"/>
        <v>658</v>
      </c>
      <c r="L37" s="42">
        <f t="shared" si="8"/>
        <v>633</v>
      </c>
      <c r="M37" s="42">
        <f t="shared" si="8"/>
        <v>745</v>
      </c>
      <c r="N37" s="42">
        <f t="shared" si="8"/>
        <v>844</v>
      </c>
      <c r="O37" s="42">
        <f t="shared" si="8"/>
        <v>927</v>
      </c>
      <c r="P37" s="42">
        <f t="shared" si="8"/>
        <v>901</v>
      </c>
      <c r="Q37" s="42">
        <f t="shared" si="8"/>
        <v>806</v>
      </c>
      <c r="R37" s="42">
        <f t="shared" si="8"/>
        <v>779</v>
      </c>
      <c r="S37" s="43">
        <f t="shared" si="8"/>
        <v>1976</v>
      </c>
      <c r="T37" s="33"/>
    </row>
    <row r="38" spans="2:20">
      <c r="B38" s="44"/>
      <c r="C38" s="51"/>
      <c r="D38" s="46" t="s">
        <v>55</v>
      </c>
      <c r="E38" s="47">
        <f>ROUND(E37/$E37*100,1)</f>
        <v>100</v>
      </c>
      <c r="F38" s="48">
        <f>ROUND(F37/$E37*100,1)</f>
        <v>12.4</v>
      </c>
      <c r="G38" s="49">
        <f t="shared" ref="G38:S38" si="9">ROUND(G37/$E37*100,1)</f>
        <v>4.8</v>
      </c>
      <c r="H38" s="49">
        <f t="shared" si="9"/>
        <v>5.7</v>
      </c>
      <c r="I38" s="49">
        <f t="shared" si="9"/>
        <v>5.0999999999999996</v>
      </c>
      <c r="J38" s="49">
        <f t="shared" si="9"/>
        <v>4.7</v>
      </c>
      <c r="K38" s="49">
        <f t="shared" si="9"/>
        <v>5.4</v>
      </c>
      <c r="L38" s="49">
        <f t="shared" si="9"/>
        <v>5.2</v>
      </c>
      <c r="M38" s="49">
        <f t="shared" si="9"/>
        <v>6.1</v>
      </c>
      <c r="N38" s="49">
        <f t="shared" si="9"/>
        <v>6.9</v>
      </c>
      <c r="O38" s="49">
        <f t="shared" si="9"/>
        <v>7.6</v>
      </c>
      <c r="P38" s="49">
        <f t="shared" si="9"/>
        <v>7.3</v>
      </c>
      <c r="Q38" s="49">
        <f t="shared" si="9"/>
        <v>6.6</v>
      </c>
      <c r="R38" s="49">
        <f t="shared" si="9"/>
        <v>6.3</v>
      </c>
      <c r="S38" s="50">
        <f t="shared" si="9"/>
        <v>16.100000000000001</v>
      </c>
    </row>
    <row r="39" spans="2:20" ht="19.5" customHeight="1">
      <c r="B39" s="44"/>
      <c r="C39" s="45"/>
      <c r="D39" s="52" t="s">
        <v>56</v>
      </c>
      <c r="E39" s="53">
        <f t="shared" ref="E39:S40" si="10">E42+E45+E48+E51</f>
        <v>5947</v>
      </c>
      <c r="F39" s="54">
        <f t="shared" si="10"/>
        <v>763</v>
      </c>
      <c r="G39" s="55">
        <f t="shared" si="10"/>
        <v>307</v>
      </c>
      <c r="H39" s="55">
        <f t="shared" si="10"/>
        <v>336</v>
      </c>
      <c r="I39" s="55">
        <f t="shared" si="10"/>
        <v>321</v>
      </c>
      <c r="J39" s="55">
        <f t="shared" si="10"/>
        <v>295</v>
      </c>
      <c r="K39" s="55">
        <f t="shared" si="10"/>
        <v>315</v>
      </c>
      <c r="L39" s="55">
        <f t="shared" si="10"/>
        <v>322</v>
      </c>
      <c r="M39" s="55">
        <f t="shared" si="10"/>
        <v>345</v>
      </c>
      <c r="N39" s="55">
        <f t="shared" si="10"/>
        <v>425</v>
      </c>
      <c r="O39" s="55">
        <f t="shared" si="10"/>
        <v>460</v>
      </c>
      <c r="P39" s="55">
        <f t="shared" si="10"/>
        <v>483</v>
      </c>
      <c r="Q39" s="55">
        <f t="shared" si="10"/>
        <v>405</v>
      </c>
      <c r="R39" s="55">
        <f t="shared" si="10"/>
        <v>355</v>
      </c>
      <c r="S39" s="56">
        <f t="shared" si="10"/>
        <v>815</v>
      </c>
    </row>
    <row r="40" spans="2:20" ht="19.5" customHeight="1">
      <c r="B40" s="44"/>
      <c r="C40" s="71"/>
      <c r="D40" s="46" t="s">
        <v>57</v>
      </c>
      <c r="E40" s="72">
        <f t="shared" si="10"/>
        <v>6328</v>
      </c>
      <c r="F40" s="73">
        <f t="shared" si="10"/>
        <v>755</v>
      </c>
      <c r="G40" s="74">
        <f t="shared" si="10"/>
        <v>283</v>
      </c>
      <c r="H40" s="74">
        <f t="shared" si="10"/>
        <v>364</v>
      </c>
      <c r="I40" s="74">
        <f t="shared" si="10"/>
        <v>302</v>
      </c>
      <c r="J40" s="74">
        <f t="shared" si="10"/>
        <v>280</v>
      </c>
      <c r="K40" s="74">
        <f t="shared" si="10"/>
        <v>343</v>
      </c>
      <c r="L40" s="74">
        <f t="shared" si="10"/>
        <v>311</v>
      </c>
      <c r="M40" s="74">
        <f t="shared" si="10"/>
        <v>400</v>
      </c>
      <c r="N40" s="74">
        <f t="shared" si="10"/>
        <v>419</v>
      </c>
      <c r="O40" s="74">
        <f t="shared" si="10"/>
        <v>467</v>
      </c>
      <c r="P40" s="74">
        <f t="shared" si="10"/>
        <v>418</v>
      </c>
      <c r="Q40" s="74">
        <f t="shared" si="10"/>
        <v>401</v>
      </c>
      <c r="R40" s="74">
        <f t="shared" si="10"/>
        <v>424</v>
      </c>
      <c r="S40" s="75">
        <f t="shared" si="10"/>
        <v>1161</v>
      </c>
    </row>
    <row r="41" spans="2:20" ht="19.5" customHeight="1">
      <c r="B41" s="44"/>
      <c r="C41" s="57" t="s">
        <v>58</v>
      </c>
      <c r="D41" s="39" t="s">
        <v>39</v>
      </c>
      <c r="E41" s="58">
        <f t="shared" ref="E41:E52" si="11">SUM(F41:S41)</f>
        <v>2579</v>
      </c>
      <c r="F41" s="59">
        <f t="shared" ref="F41:S41" si="12">F42+F43</f>
        <v>317</v>
      </c>
      <c r="G41" s="60">
        <f t="shared" si="12"/>
        <v>122</v>
      </c>
      <c r="H41" s="60">
        <f t="shared" si="12"/>
        <v>145</v>
      </c>
      <c r="I41" s="60">
        <f t="shared" si="12"/>
        <v>122</v>
      </c>
      <c r="J41" s="60">
        <f t="shared" si="12"/>
        <v>114</v>
      </c>
      <c r="K41" s="60">
        <f t="shared" si="12"/>
        <v>133</v>
      </c>
      <c r="L41" s="60">
        <f t="shared" si="12"/>
        <v>142</v>
      </c>
      <c r="M41" s="60">
        <f t="shared" si="12"/>
        <v>167</v>
      </c>
      <c r="N41" s="60">
        <f t="shared" si="12"/>
        <v>170</v>
      </c>
      <c r="O41" s="60">
        <f t="shared" si="12"/>
        <v>190</v>
      </c>
      <c r="P41" s="60">
        <f t="shared" si="12"/>
        <v>214</v>
      </c>
      <c r="Q41" s="60">
        <f t="shared" si="12"/>
        <v>156</v>
      </c>
      <c r="R41" s="60">
        <f t="shared" si="12"/>
        <v>155</v>
      </c>
      <c r="S41" s="61">
        <f t="shared" si="12"/>
        <v>432</v>
      </c>
    </row>
    <row r="42" spans="2:20" ht="19.5" customHeight="1">
      <c r="B42" s="44"/>
      <c r="C42" s="44"/>
      <c r="D42" s="52" t="s">
        <v>56</v>
      </c>
      <c r="E42" s="62">
        <f t="shared" si="11"/>
        <v>1233</v>
      </c>
      <c r="F42" s="63">
        <v>148</v>
      </c>
      <c r="G42" s="64">
        <v>65</v>
      </c>
      <c r="H42" s="64">
        <v>76</v>
      </c>
      <c r="I42" s="64">
        <v>62</v>
      </c>
      <c r="J42" s="64">
        <v>60</v>
      </c>
      <c r="K42" s="64">
        <v>61</v>
      </c>
      <c r="L42" s="64">
        <v>78</v>
      </c>
      <c r="M42" s="64">
        <v>80</v>
      </c>
      <c r="N42" s="64">
        <v>85</v>
      </c>
      <c r="O42" s="64">
        <v>89</v>
      </c>
      <c r="P42" s="64">
        <v>110</v>
      </c>
      <c r="Q42" s="64">
        <v>79</v>
      </c>
      <c r="R42" s="64">
        <v>66</v>
      </c>
      <c r="S42" s="65">
        <v>174</v>
      </c>
    </row>
    <row r="43" spans="2:20" ht="19.5" customHeight="1">
      <c r="B43" s="44"/>
      <c r="C43" s="66"/>
      <c r="D43" s="46" t="s">
        <v>57</v>
      </c>
      <c r="E43" s="67">
        <f t="shared" si="11"/>
        <v>1346</v>
      </c>
      <c r="F43" s="68">
        <v>169</v>
      </c>
      <c r="G43" s="69">
        <v>57</v>
      </c>
      <c r="H43" s="69">
        <v>69</v>
      </c>
      <c r="I43" s="69">
        <v>60</v>
      </c>
      <c r="J43" s="69">
        <v>54</v>
      </c>
      <c r="K43" s="69">
        <v>72</v>
      </c>
      <c r="L43" s="69">
        <v>64</v>
      </c>
      <c r="M43" s="69">
        <v>87</v>
      </c>
      <c r="N43" s="69">
        <v>85</v>
      </c>
      <c r="O43" s="69">
        <v>101</v>
      </c>
      <c r="P43" s="69">
        <v>104</v>
      </c>
      <c r="Q43" s="69">
        <v>77</v>
      </c>
      <c r="R43" s="69">
        <v>89</v>
      </c>
      <c r="S43" s="70">
        <v>258</v>
      </c>
    </row>
    <row r="44" spans="2:20" ht="19.5" customHeight="1">
      <c r="B44" s="44"/>
      <c r="C44" s="57" t="s">
        <v>59</v>
      </c>
      <c r="D44" s="39" t="s">
        <v>39</v>
      </c>
      <c r="E44" s="58">
        <f t="shared" si="11"/>
        <v>4414</v>
      </c>
      <c r="F44" s="59">
        <f t="shared" ref="F44:S44" si="13">F45+F46</f>
        <v>562</v>
      </c>
      <c r="G44" s="60">
        <f t="shared" si="13"/>
        <v>202</v>
      </c>
      <c r="H44" s="60">
        <f t="shared" si="13"/>
        <v>251</v>
      </c>
      <c r="I44" s="60">
        <f t="shared" si="13"/>
        <v>254</v>
      </c>
      <c r="J44" s="60">
        <f t="shared" si="13"/>
        <v>216</v>
      </c>
      <c r="K44" s="60">
        <f t="shared" si="13"/>
        <v>233</v>
      </c>
      <c r="L44" s="60">
        <f t="shared" si="13"/>
        <v>213</v>
      </c>
      <c r="M44" s="60">
        <f t="shared" si="13"/>
        <v>270</v>
      </c>
      <c r="N44" s="60">
        <f t="shared" si="13"/>
        <v>323</v>
      </c>
      <c r="O44" s="60">
        <f t="shared" si="13"/>
        <v>345</v>
      </c>
      <c r="P44" s="60">
        <f t="shared" si="13"/>
        <v>312</v>
      </c>
      <c r="Q44" s="60">
        <f t="shared" si="13"/>
        <v>280</v>
      </c>
      <c r="R44" s="60">
        <f t="shared" si="13"/>
        <v>268</v>
      </c>
      <c r="S44" s="61">
        <f t="shared" si="13"/>
        <v>685</v>
      </c>
    </row>
    <row r="45" spans="2:20" ht="19.5" customHeight="1">
      <c r="B45" s="44"/>
      <c r="C45" s="44"/>
      <c r="D45" s="52" t="s">
        <v>56</v>
      </c>
      <c r="E45" s="62">
        <f t="shared" si="11"/>
        <v>2146</v>
      </c>
      <c r="F45" s="63">
        <v>291</v>
      </c>
      <c r="G45" s="64">
        <v>104</v>
      </c>
      <c r="H45" s="64">
        <v>113</v>
      </c>
      <c r="I45" s="64">
        <v>128</v>
      </c>
      <c r="J45" s="64">
        <v>108</v>
      </c>
      <c r="K45" s="64">
        <v>110</v>
      </c>
      <c r="L45" s="64">
        <v>117</v>
      </c>
      <c r="M45" s="64">
        <v>119</v>
      </c>
      <c r="N45" s="64">
        <v>158</v>
      </c>
      <c r="O45" s="64">
        <v>181</v>
      </c>
      <c r="P45" s="64">
        <v>174</v>
      </c>
      <c r="Q45" s="64">
        <v>141</v>
      </c>
      <c r="R45" s="64">
        <v>125</v>
      </c>
      <c r="S45" s="65">
        <v>277</v>
      </c>
    </row>
    <row r="46" spans="2:20" ht="19.5" customHeight="1">
      <c r="B46" s="44"/>
      <c r="C46" s="66"/>
      <c r="D46" s="46" t="s">
        <v>57</v>
      </c>
      <c r="E46" s="67">
        <f t="shared" si="11"/>
        <v>2268</v>
      </c>
      <c r="F46" s="68">
        <v>271</v>
      </c>
      <c r="G46" s="69">
        <v>98</v>
      </c>
      <c r="H46" s="69">
        <v>138</v>
      </c>
      <c r="I46" s="69">
        <v>126</v>
      </c>
      <c r="J46" s="69">
        <v>108</v>
      </c>
      <c r="K46" s="69">
        <v>123</v>
      </c>
      <c r="L46" s="69">
        <v>96</v>
      </c>
      <c r="M46" s="69">
        <v>151</v>
      </c>
      <c r="N46" s="69">
        <v>165</v>
      </c>
      <c r="O46" s="69">
        <v>164</v>
      </c>
      <c r="P46" s="69">
        <v>138</v>
      </c>
      <c r="Q46" s="69">
        <v>139</v>
      </c>
      <c r="R46" s="69">
        <v>143</v>
      </c>
      <c r="S46" s="70">
        <v>408</v>
      </c>
    </row>
    <row r="47" spans="2:20" ht="19.5" customHeight="1">
      <c r="B47" s="44"/>
      <c r="C47" s="57" t="s">
        <v>60</v>
      </c>
      <c r="D47" s="39" t="s">
        <v>39</v>
      </c>
      <c r="E47" s="58">
        <f t="shared" si="11"/>
        <v>2848</v>
      </c>
      <c r="F47" s="59">
        <f t="shared" ref="F47:S47" si="14">F48+F49</f>
        <v>338</v>
      </c>
      <c r="G47" s="60">
        <f t="shared" si="14"/>
        <v>150</v>
      </c>
      <c r="H47" s="60">
        <f t="shared" si="14"/>
        <v>146</v>
      </c>
      <c r="I47" s="60">
        <f t="shared" si="14"/>
        <v>135</v>
      </c>
      <c r="J47" s="60">
        <f t="shared" si="14"/>
        <v>141</v>
      </c>
      <c r="K47" s="60">
        <f t="shared" si="14"/>
        <v>161</v>
      </c>
      <c r="L47" s="60">
        <f t="shared" si="14"/>
        <v>147</v>
      </c>
      <c r="M47" s="60">
        <f t="shared" si="14"/>
        <v>170</v>
      </c>
      <c r="N47" s="60">
        <f t="shared" si="14"/>
        <v>174</v>
      </c>
      <c r="O47" s="60">
        <f t="shared" si="14"/>
        <v>202</v>
      </c>
      <c r="P47" s="60">
        <f t="shared" si="14"/>
        <v>201</v>
      </c>
      <c r="Q47" s="60">
        <f t="shared" si="14"/>
        <v>220</v>
      </c>
      <c r="R47" s="60">
        <f t="shared" si="14"/>
        <v>189</v>
      </c>
      <c r="S47" s="61">
        <f t="shared" si="14"/>
        <v>474</v>
      </c>
    </row>
    <row r="48" spans="2:20" ht="19.5" customHeight="1">
      <c r="B48" s="44"/>
      <c r="C48" s="44"/>
      <c r="D48" s="52" t="s">
        <v>56</v>
      </c>
      <c r="E48" s="62">
        <f t="shared" si="11"/>
        <v>1413</v>
      </c>
      <c r="F48" s="63">
        <v>180</v>
      </c>
      <c r="G48" s="64">
        <v>77</v>
      </c>
      <c r="H48" s="64">
        <v>79</v>
      </c>
      <c r="I48" s="64">
        <v>78</v>
      </c>
      <c r="J48" s="64">
        <v>68</v>
      </c>
      <c r="K48" s="64">
        <v>86</v>
      </c>
      <c r="L48" s="64">
        <v>65</v>
      </c>
      <c r="M48" s="64">
        <v>81</v>
      </c>
      <c r="N48" s="64">
        <v>89</v>
      </c>
      <c r="O48" s="64">
        <v>104</v>
      </c>
      <c r="P48" s="64">
        <v>99</v>
      </c>
      <c r="Q48" s="64">
        <v>113</v>
      </c>
      <c r="R48" s="64">
        <v>88</v>
      </c>
      <c r="S48" s="65">
        <v>206</v>
      </c>
    </row>
    <row r="49" spans="2:19" ht="19.5" customHeight="1">
      <c r="B49" s="44"/>
      <c r="C49" s="66"/>
      <c r="D49" s="46" t="s">
        <v>57</v>
      </c>
      <c r="E49" s="67">
        <f t="shared" si="11"/>
        <v>1435</v>
      </c>
      <c r="F49" s="68">
        <v>158</v>
      </c>
      <c r="G49" s="69">
        <v>73</v>
      </c>
      <c r="H49" s="69">
        <v>67</v>
      </c>
      <c r="I49" s="69">
        <v>57</v>
      </c>
      <c r="J49" s="69">
        <v>73</v>
      </c>
      <c r="K49" s="69">
        <v>75</v>
      </c>
      <c r="L49" s="69">
        <v>82</v>
      </c>
      <c r="M49" s="69">
        <v>89</v>
      </c>
      <c r="N49" s="69">
        <v>85</v>
      </c>
      <c r="O49" s="69">
        <v>98</v>
      </c>
      <c r="P49" s="69">
        <v>102</v>
      </c>
      <c r="Q49" s="69">
        <v>107</v>
      </c>
      <c r="R49" s="69">
        <v>101</v>
      </c>
      <c r="S49" s="70">
        <v>268</v>
      </c>
    </row>
    <row r="50" spans="2:19" ht="19.5" customHeight="1">
      <c r="B50" s="44"/>
      <c r="C50" s="57" t="s">
        <v>61</v>
      </c>
      <c r="D50" s="39" t="s">
        <v>39</v>
      </c>
      <c r="E50" s="58">
        <f t="shared" si="11"/>
        <v>2434</v>
      </c>
      <c r="F50" s="59">
        <f t="shared" ref="F50:S50" si="15">F51+F52</f>
        <v>301</v>
      </c>
      <c r="G50" s="60">
        <f t="shared" si="15"/>
        <v>116</v>
      </c>
      <c r="H50" s="60">
        <f t="shared" si="15"/>
        <v>158</v>
      </c>
      <c r="I50" s="60">
        <f t="shared" si="15"/>
        <v>112</v>
      </c>
      <c r="J50" s="60">
        <f t="shared" si="15"/>
        <v>104</v>
      </c>
      <c r="K50" s="60">
        <f t="shared" si="15"/>
        <v>131</v>
      </c>
      <c r="L50" s="60">
        <f t="shared" si="15"/>
        <v>131</v>
      </c>
      <c r="M50" s="60">
        <f t="shared" si="15"/>
        <v>138</v>
      </c>
      <c r="N50" s="60">
        <f t="shared" si="15"/>
        <v>177</v>
      </c>
      <c r="O50" s="60">
        <f t="shared" si="15"/>
        <v>190</v>
      </c>
      <c r="P50" s="60">
        <f t="shared" si="15"/>
        <v>174</v>
      </c>
      <c r="Q50" s="60">
        <f t="shared" si="15"/>
        <v>150</v>
      </c>
      <c r="R50" s="60">
        <f t="shared" si="15"/>
        <v>167</v>
      </c>
      <c r="S50" s="61">
        <f t="shared" si="15"/>
        <v>385</v>
      </c>
    </row>
    <row r="51" spans="2:19" ht="19.5" customHeight="1">
      <c r="B51" s="44"/>
      <c r="C51" s="44"/>
      <c r="D51" s="52" t="s">
        <v>56</v>
      </c>
      <c r="E51" s="62">
        <f t="shared" si="11"/>
        <v>1155</v>
      </c>
      <c r="F51" s="63">
        <v>144</v>
      </c>
      <c r="G51" s="64">
        <v>61</v>
      </c>
      <c r="H51" s="64">
        <v>68</v>
      </c>
      <c r="I51" s="64">
        <v>53</v>
      </c>
      <c r="J51" s="64">
        <v>59</v>
      </c>
      <c r="K51" s="64">
        <v>58</v>
      </c>
      <c r="L51" s="64">
        <v>62</v>
      </c>
      <c r="M51" s="64">
        <v>65</v>
      </c>
      <c r="N51" s="64">
        <v>93</v>
      </c>
      <c r="O51" s="64">
        <v>86</v>
      </c>
      <c r="P51" s="64">
        <v>100</v>
      </c>
      <c r="Q51" s="64">
        <v>72</v>
      </c>
      <c r="R51" s="64">
        <v>76</v>
      </c>
      <c r="S51" s="65">
        <v>158</v>
      </c>
    </row>
    <row r="52" spans="2:19" ht="19.5" customHeight="1">
      <c r="B52" s="66"/>
      <c r="C52" s="66"/>
      <c r="D52" s="46" t="s">
        <v>57</v>
      </c>
      <c r="E52" s="67">
        <f t="shared" si="11"/>
        <v>1279</v>
      </c>
      <c r="F52" s="68">
        <v>157</v>
      </c>
      <c r="G52" s="69">
        <v>55</v>
      </c>
      <c r="H52" s="69">
        <v>90</v>
      </c>
      <c r="I52" s="69">
        <v>59</v>
      </c>
      <c r="J52" s="69">
        <v>45</v>
      </c>
      <c r="K52" s="69">
        <v>73</v>
      </c>
      <c r="L52" s="69">
        <v>69</v>
      </c>
      <c r="M52" s="69">
        <v>73</v>
      </c>
      <c r="N52" s="69">
        <v>84</v>
      </c>
      <c r="O52" s="69">
        <v>104</v>
      </c>
      <c r="P52" s="69">
        <v>74</v>
      </c>
      <c r="Q52" s="69">
        <v>78</v>
      </c>
      <c r="R52" s="69">
        <v>91</v>
      </c>
      <c r="S52" s="70">
        <v>227</v>
      </c>
    </row>
    <row r="53" spans="2:19" ht="19.5" customHeight="1">
      <c r="B53" s="531" t="s">
        <v>64</v>
      </c>
      <c r="C53" s="532"/>
      <c r="D53" s="39" t="s">
        <v>39</v>
      </c>
      <c r="E53" s="40">
        <f>SUM(E55,E56)</f>
        <v>8980</v>
      </c>
      <c r="F53" s="41">
        <f>SUM(F55,F56)</f>
        <v>997</v>
      </c>
      <c r="G53" s="42">
        <f>SUM(G55,G56)</f>
        <v>431</v>
      </c>
      <c r="H53" s="42">
        <f t="shared" ref="H53:S53" si="16">SUM(H55,H56)</f>
        <v>401</v>
      </c>
      <c r="I53" s="42">
        <f t="shared" si="16"/>
        <v>448</v>
      </c>
      <c r="J53" s="42">
        <f t="shared" si="16"/>
        <v>421</v>
      </c>
      <c r="K53" s="42">
        <f t="shared" si="16"/>
        <v>423</v>
      </c>
      <c r="L53" s="42">
        <f t="shared" si="16"/>
        <v>521</v>
      </c>
      <c r="M53" s="42">
        <f t="shared" si="16"/>
        <v>437</v>
      </c>
      <c r="N53" s="42">
        <f t="shared" si="16"/>
        <v>598</v>
      </c>
      <c r="O53" s="42">
        <f t="shared" si="16"/>
        <v>673</v>
      </c>
      <c r="P53" s="42">
        <f t="shared" si="16"/>
        <v>771</v>
      </c>
      <c r="Q53" s="42">
        <f t="shared" si="16"/>
        <v>715</v>
      </c>
      <c r="R53" s="42">
        <f t="shared" si="16"/>
        <v>597</v>
      </c>
      <c r="S53" s="43">
        <f t="shared" si="16"/>
        <v>1547</v>
      </c>
    </row>
    <row r="54" spans="2:19" ht="19.5" customHeight="1">
      <c r="B54" s="44"/>
      <c r="C54" s="51"/>
      <c r="D54" s="46" t="s">
        <v>55</v>
      </c>
      <c r="E54" s="47">
        <f>ROUND(E53/$E53*100,1)</f>
        <v>100</v>
      </c>
      <c r="F54" s="48">
        <f>ROUND(F53/$E53*100,1)</f>
        <v>11.1</v>
      </c>
      <c r="G54" s="49">
        <f t="shared" ref="G54:S54" si="17">ROUND(G53/$E53*100,1)</f>
        <v>4.8</v>
      </c>
      <c r="H54" s="49">
        <f t="shared" si="17"/>
        <v>4.5</v>
      </c>
      <c r="I54" s="49">
        <f t="shared" si="17"/>
        <v>5</v>
      </c>
      <c r="J54" s="49">
        <f t="shared" si="17"/>
        <v>4.7</v>
      </c>
      <c r="K54" s="49">
        <f t="shared" si="17"/>
        <v>4.7</v>
      </c>
      <c r="L54" s="49">
        <f t="shared" si="17"/>
        <v>5.8</v>
      </c>
      <c r="M54" s="49">
        <f t="shared" si="17"/>
        <v>4.9000000000000004</v>
      </c>
      <c r="N54" s="49">
        <f t="shared" si="17"/>
        <v>6.7</v>
      </c>
      <c r="O54" s="49">
        <f t="shared" si="17"/>
        <v>7.5</v>
      </c>
      <c r="P54" s="49">
        <f t="shared" si="17"/>
        <v>8.6</v>
      </c>
      <c r="Q54" s="49">
        <f t="shared" si="17"/>
        <v>8</v>
      </c>
      <c r="R54" s="49">
        <f t="shared" si="17"/>
        <v>6.6</v>
      </c>
      <c r="S54" s="50">
        <f t="shared" si="17"/>
        <v>17.2</v>
      </c>
    </row>
    <row r="55" spans="2:19" ht="19.5" customHeight="1">
      <c r="B55" s="44"/>
      <c r="C55" s="45"/>
      <c r="D55" s="52" t="s">
        <v>56</v>
      </c>
      <c r="E55" s="53">
        <f t="shared" ref="E55:S56" si="18">E58+E61+E64+E67</f>
        <v>4411</v>
      </c>
      <c r="F55" s="54">
        <f t="shared" si="18"/>
        <v>508</v>
      </c>
      <c r="G55" s="55">
        <f t="shared" si="18"/>
        <v>224</v>
      </c>
      <c r="H55" s="55">
        <f t="shared" si="18"/>
        <v>206</v>
      </c>
      <c r="I55" s="55">
        <f t="shared" si="18"/>
        <v>217</v>
      </c>
      <c r="J55" s="55">
        <f t="shared" si="18"/>
        <v>233</v>
      </c>
      <c r="K55" s="55">
        <f t="shared" si="18"/>
        <v>224</v>
      </c>
      <c r="L55" s="55">
        <f t="shared" si="18"/>
        <v>254</v>
      </c>
      <c r="M55" s="55">
        <f t="shared" si="18"/>
        <v>221</v>
      </c>
      <c r="N55" s="55">
        <f t="shared" si="18"/>
        <v>276</v>
      </c>
      <c r="O55" s="55">
        <f t="shared" si="18"/>
        <v>332</v>
      </c>
      <c r="P55" s="55">
        <f t="shared" si="18"/>
        <v>384</v>
      </c>
      <c r="Q55" s="55">
        <f t="shared" si="18"/>
        <v>394</v>
      </c>
      <c r="R55" s="55">
        <f t="shared" si="18"/>
        <v>305</v>
      </c>
      <c r="S55" s="56">
        <f t="shared" si="18"/>
        <v>633</v>
      </c>
    </row>
    <row r="56" spans="2:19" ht="19.5" customHeight="1">
      <c r="B56" s="44"/>
      <c r="C56" s="71"/>
      <c r="D56" s="46" t="s">
        <v>57</v>
      </c>
      <c r="E56" s="72">
        <f t="shared" si="18"/>
        <v>4569</v>
      </c>
      <c r="F56" s="73">
        <f t="shared" si="18"/>
        <v>489</v>
      </c>
      <c r="G56" s="74">
        <f t="shared" si="18"/>
        <v>207</v>
      </c>
      <c r="H56" s="74">
        <f t="shared" si="18"/>
        <v>195</v>
      </c>
      <c r="I56" s="74">
        <f t="shared" si="18"/>
        <v>231</v>
      </c>
      <c r="J56" s="74">
        <f t="shared" si="18"/>
        <v>188</v>
      </c>
      <c r="K56" s="74">
        <f t="shared" si="18"/>
        <v>199</v>
      </c>
      <c r="L56" s="74">
        <f t="shared" si="18"/>
        <v>267</v>
      </c>
      <c r="M56" s="74">
        <f t="shared" si="18"/>
        <v>216</v>
      </c>
      <c r="N56" s="74">
        <f t="shared" si="18"/>
        <v>322</v>
      </c>
      <c r="O56" s="74">
        <f t="shared" si="18"/>
        <v>341</v>
      </c>
      <c r="P56" s="74">
        <f t="shared" si="18"/>
        <v>387</v>
      </c>
      <c r="Q56" s="74">
        <f t="shared" si="18"/>
        <v>321</v>
      </c>
      <c r="R56" s="74">
        <f t="shared" si="18"/>
        <v>292</v>
      </c>
      <c r="S56" s="75">
        <f t="shared" si="18"/>
        <v>914</v>
      </c>
    </row>
    <row r="57" spans="2:19" ht="19.5" customHeight="1">
      <c r="B57" s="44"/>
      <c r="C57" s="57" t="s">
        <v>58</v>
      </c>
      <c r="D57" s="39" t="s">
        <v>39</v>
      </c>
      <c r="E57" s="58">
        <f t="shared" ref="E57:E68" si="19">SUM(F57:S57)</f>
        <v>1886</v>
      </c>
      <c r="F57" s="59">
        <f t="shared" ref="F57:S57" si="20">F58+F59</f>
        <v>206</v>
      </c>
      <c r="G57" s="60">
        <f t="shared" si="20"/>
        <v>101</v>
      </c>
      <c r="H57" s="60">
        <f t="shared" si="20"/>
        <v>80</v>
      </c>
      <c r="I57" s="60">
        <f t="shared" si="20"/>
        <v>99</v>
      </c>
      <c r="J57" s="60">
        <f t="shared" si="20"/>
        <v>63</v>
      </c>
      <c r="K57" s="60">
        <f t="shared" si="20"/>
        <v>83</v>
      </c>
      <c r="L57" s="60">
        <f t="shared" si="20"/>
        <v>120</v>
      </c>
      <c r="M57" s="60">
        <f t="shared" si="20"/>
        <v>109</v>
      </c>
      <c r="N57" s="60">
        <f t="shared" si="20"/>
        <v>137</v>
      </c>
      <c r="O57" s="60">
        <f t="shared" si="20"/>
        <v>140</v>
      </c>
      <c r="P57" s="60">
        <f t="shared" si="20"/>
        <v>142</v>
      </c>
      <c r="Q57" s="60">
        <f t="shared" si="20"/>
        <v>179</v>
      </c>
      <c r="R57" s="60">
        <f t="shared" si="20"/>
        <v>117</v>
      </c>
      <c r="S57" s="61">
        <f t="shared" si="20"/>
        <v>310</v>
      </c>
    </row>
    <row r="58" spans="2:19" ht="19.5" customHeight="1">
      <c r="B58" s="44"/>
      <c r="C58" s="44"/>
      <c r="D58" s="52" t="s">
        <v>56</v>
      </c>
      <c r="E58" s="62">
        <f t="shared" si="19"/>
        <v>913</v>
      </c>
      <c r="F58" s="63">
        <v>86</v>
      </c>
      <c r="G58" s="64">
        <v>56</v>
      </c>
      <c r="H58" s="64">
        <v>40</v>
      </c>
      <c r="I58" s="64">
        <v>43</v>
      </c>
      <c r="J58" s="64">
        <v>37</v>
      </c>
      <c r="K58" s="64">
        <v>51</v>
      </c>
      <c r="L58" s="64">
        <v>56</v>
      </c>
      <c r="M58" s="64">
        <v>61</v>
      </c>
      <c r="N58" s="64">
        <v>64</v>
      </c>
      <c r="O58" s="64">
        <v>70</v>
      </c>
      <c r="P58" s="64">
        <v>68</v>
      </c>
      <c r="Q58" s="64">
        <v>92</v>
      </c>
      <c r="R58" s="64">
        <v>62</v>
      </c>
      <c r="S58" s="65">
        <v>127</v>
      </c>
    </row>
    <row r="59" spans="2:19" ht="19.5" customHeight="1">
      <c r="B59" s="44"/>
      <c r="C59" s="66"/>
      <c r="D59" s="46" t="s">
        <v>57</v>
      </c>
      <c r="E59" s="67">
        <f t="shared" si="19"/>
        <v>973</v>
      </c>
      <c r="F59" s="68">
        <v>120</v>
      </c>
      <c r="G59" s="69">
        <v>45</v>
      </c>
      <c r="H59" s="69">
        <v>40</v>
      </c>
      <c r="I59" s="69">
        <v>56</v>
      </c>
      <c r="J59" s="69">
        <v>26</v>
      </c>
      <c r="K59" s="69">
        <v>32</v>
      </c>
      <c r="L59" s="69">
        <v>64</v>
      </c>
      <c r="M59" s="69">
        <v>48</v>
      </c>
      <c r="N59" s="69">
        <v>73</v>
      </c>
      <c r="O59" s="69">
        <v>70</v>
      </c>
      <c r="P59" s="69">
        <v>74</v>
      </c>
      <c r="Q59" s="69">
        <v>87</v>
      </c>
      <c r="R59" s="69">
        <v>55</v>
      </c>
      <c r="S59" s="70">
        <v>183</v>
      </c>
    </row>
    <row r="60" spans="2:19" ht="19.5" customHeight="1">
      <c r="B60" s="44"/>
      <c r="C60" s="57" t="s">
        <v>59</v>
      </c>
      <c r="D60" s="39" t="s">
        <v>39</v>
      </c>
      <c r="E60" s="58">
        <f t="shared" si="19"/>
        <v>3300</v>
      </c>
      <c r="F60" s="59">
        <f t="shared" ref="F60:S60" si="21">F61+F62</f>
        <v>352</v>
      </c>
      <c r="G60" s="60">
        <f t="shared" si="21"/>
        <v>164</v>
      </c>
      <c r="H60" s="60">
        <f t="shared" si="21"/>
        <v>155</v>
      </c>
      <c r="I60" s="60">
        <f t="shared" si="21"/>
        <v>169</v>
      </c>
      <c r="J60" s="60">
        <f t="shared" si="21"/>
        <v>167</v>
      </c>
      <c r="K60" s="60">
        <f t="shared" si="21"/>
        <v>167</v>
      </c>
      <c r="L60" s="60">
        <f t="shared" si="21"/>
        <v>178</v>
      </c>
      <c r="M60" s="60">
        <f t="shared" si="21"/>
        <v>151</v>
      </c>
      <c r="N60" s="60">
        <f t="shared" si="21"/>
        <v>220</v>
      </c>
      <c r="O60" s="60">
        <f t="shared" si="21"/>
        <v>264</v>
      </c>
      <c r="P60" s="60">
        <f t="shared" si="21"/>
        <v>291</v>
      </c>
      <c r="Q60" s="60">
        <f t="shared" si="21"/>
        <v>236</v>
      </c>
      <c r="R60" s="60">
        <f t="shared" si="21"/>
        <v>215</v>
      </c>
      <c r="S60" s="61">
        <f t="shared" si="21"/>
        <v>571</v>
      </c>
    </row>
    <row r="61" spans="2:19" ht="19.5" customHeight="1">
      <c r="B61" s="44"/>
      <c r="C61" s="44"/>
      <c r="D61" s="52" t="s">
        <v>56</v>
      </c>
      <c r="E61" s="62">
        <f t="shared" si="19"/>
        <v>1621</v>
      </c>
      <c r="F61" s="63">
        <v>185</v>
      </c>
      <c r="G61" s="64">
        <v>76</v>
      </c>
      <c r="H61" s="64">
        <v>77</v>
      </c>
      <c r="I61" s="64">
        <v>83</v>
      </c>
      <c r="J61" s="64">
        <v>95</v>
      </c>
      <c r="K61" s="64">
        <v>88</v>
      </c>
      <c r="L61" s="64">
        <v>87</v>
      </c>
      <c r="M61" s="64">
        <v>75</v>
      </c>
      <c r="N61" s="64">
        <v>103</v>
      </c>
      <c r="O61" s="64">
        <v>128</v>
      </c>
      <c r="P61" s="64">
        <v>149</v>
      </c>
      <c r="Q61" s="64">
        <v>140</v>
      </c>
      <c r="R61" s="64">
        <v>105</v>
      </c>
      <c r="S61" s="65">
        <v>230</v>
      </c>
    </row>
    <row r="62" spans="2:19" ht="19.5" customHeight="1">
      <c r="B62" s="44"/>
      <c r="C62" s="66"/>
      <c r="D62" s="46" t="s">
        <v>57</v>
      </c>
      <c r="E62" s="67">
        <f t="shared" si="19"/>
        <v>1679</v>
      </c>
      <c r="F62" s="68">
        <v>167</v>
      </c>
      <c r="G62" s="69">
        <v>88</v>
      </c>
      <c r="H62" s="69">
        <v>78</v>
      </c>
      <c r="I62" s="69">
        <v>86</v>
      </c>
      <c r="J62" s="69">
        <v>72</v>
      </c>
      <c r="K62" s="69">
        <v>79</v>
      </c>
      <c r="L62" s="69">
        <v>91</v>
      </c>
      <c r="M62" s="69">
        <v>76</v>
      </c>
      <c r="N62" s="69">
        <v>117</v>
      </c>
      <c r="O62" s="69">
        <v>136</v>
      </c>
      <c r="P62" s="69">
        <v>142</v>
      </c>
      <c r="Q62" s="69">
        <v>96</v>
      </c>
      <c r="R62" s="69">
        <v>110</v>
      </c>
      <c r="S62" s="70">
        <v>341</v>
      </c>
    </row>
    <row r="63" spans="2:19" ht="19.5" customHeight="1">
      <c r="B63" s="44"/>
      <c r="C63" s="57" t="s">
        <v>60</v>
      </c>
      <c r="D63" s="39" t="s">
        <v>39</v>
      </c>
      <c r="E63" s="58">
        <f t="shared" si="19"/>
        <v>2074</v>
      </c>
      <c r="F63" s="59">
        <f t="shared" ref="F63:S63" si="22">F64+F65</f>
        <v>234</v>
      </c>
      <c r="G63" s="60">
        <f t="shared" si="22"/>
        <v>96</v>
      </c>
      <c r="H63" s="60">
        <f t="shared" si="22"/>
        <v>90</v>
      </c>
      <c r="I63" s="60">
        <f t="shared" si="22"/>
        <v>86</v>
      </c>
      <c r="J63" s="60">
        <f t="shared" si="22"/>
        <v>97</v>
      </c>
      <c r="K63" s="60">
        <f t="shared" si="22"/>
        <v>101</v>
      </c>
      <c r="L63" s="60">
        <f t="shared" si="22"/>
        <v>129</v>
      </c>
      <c r="M63" s="60">
        <f t="shared" si="22"/>
        <v>97</v>
      </c>
      <c r="N63" s="60">
        <f t="shared" si="22"/>
        <v>133</v>
      </c>
      <c r="O63" s="60">
        <f t="shared" si="22"/>
        <v>141</v>
      </c>
      <c r="P63" s="60">
        <f t="shared" si="22"/>
        <v>180</v>
      </c>
      <c r="Q63" s="60">
        <f t="shared" si="22"/>
        <v>166</v>
      </c>
      <c r="R63" s="60">
        <f t="shared" si="22"/>
        <v>168</v>
      </c>
      <c r="S63" s="61">
        <f t="shared" si="22"/>
        <v>356</v>
      </c>
    </row>
    <row r="64" spans="2:19" ht="19.5" customHeight="1">
      <c r="B64" s="44"/>
      <c r="C64" s="44"/>
      <c r="D64" s="52" t="s">
        <v>56</v>
      </c>
      <c r="E64" s="62">
        <f t="shared" si="19"/>
        <v>1024</v>
      </c>
      <c r="F64" s="63">
        <v>124</v>
      </c>
      <c r="G64" s="64">
        <v>52</v>
      </c>
      <c r="H64" s="64">
        <v>45</v>
      </c>
      <c r="I64" s="64">
        <v>48</v>
      </c>
      <c r="J64" s="64">
        <v>55</v>
      </c>
      <c r="K64" s="64">
        <v>45</v>
      </c>
      <c r="L64" s="64">
        <v>66</v>
      </c>
      <c r="M64" s="64">
        <v>48</v>
      </c>
      <c r="N64" s="64">
        <v>57</v>
      </c>
      <c r="O64" s="64">
        <v>70</v>
      </c>
      <c r="P64" s="64">
        <v>92</v>
      </c>
      <c r="Q64" s="64">
        <v>83</v>
      </c>
      <c r="R64" s="64">
        <v>90</v>
      </c>
      <c r="S64" s="65">
        <v>149</v>
      </c>
    </row>
    <row r="65" spans="2:19" ht="17.25" customHeight="1">
      <c r="B65" s="44"/>
      <c r="C65" s="66"/>
      <c r="D65" s="46" t="s">
        <v>57</v>
      </c>
      <c r="E65" s="67">
        <f t="shared" si="19"/>
        <v>1050</v>
      </c>
      <c r="F65" s="68">
        <v>110</v>
      </c>
      <c r="G65" s="69">
        <v>44</v>
      </c>
      <c r="H65" s="69">
        <v>45</v>
      </c>
      <c r="I65" s="69">
        <v>38</v>
      </c>
      <c r="J65" s="69">
        <v>42</v>
      </c>
      <c r="K65" s="69">
        <v>56</v>
      </c>
      <c r="L65" s="69">
        <v>63</v>
      </c>
      <c r="M65" s="69">
        <v>49</v>
      </c>
      <c r="N65" s="69">
        <v>76</v>
      </c>
      <c r="O65" s="69">
        <v>71</v>
      </c>
      <c r="P65" s="69">
        <v>88</v>
      </c>
      <c r="Q65" s="69">
        <v>83</v>
      </c>
      <c r="R65" s="69">
        <v>78</v>
      </c>
      <c r="S65" s="70">
        <v>207</v>
      </c>
    </row>
    <row r="66" spans="2:19" ht="19.5" customHeight="1">
      <c r="B66" s="44"/>
      <c r="C66" s="57" t="s">
        <v>61</v>
      </c>
      <c r="D66" s="39" t="s">
        <v>39</v>
      </c>
      <c r="E66" s="58">
        <f t="shared" si="19"/>
        <v>1720</v>
      </c>
      <c r="F66" s="59">
        <f t="shared" ref="F66:S66" si="23">F67+F68</f>
        <v>205</v>
      </c>
      <c r="G66" s="60">
        <f t="shared" si="23"/>
        <v>70</v>
      </c>
      <c r="H66" s="60">
        <f t="shared" si="23"/>
        <v>76</v>
      </c>
      <c r="I66" s="60">
        <f t="shared" si="23"/>
        <v>94</v>
      </c>
      <c r="J66" s="60">
        <f t="shared" si="23"/>
        <v>94</v>
      </c>
      <c r="K66" s="60">
        <f t="shared" si="23"/>
        <v>72</v>
      </c>
      <c r="L66" s="60">
        <f t="shared" si="23"/>
        <v>94</v>
      </c>
      <c r="M66" s="60">
        <f t="shared" si="23"/>
        <v>80</v>
      </c>
      <c r="N66" s="60">
        <f t="shared" si="23"/>
        <v>108</v>
      </c>
      <c r="O66" s="60">
        <f t="shared" si="23"/>
        <v>128</v>
      </c>
      <c r="P66" s="60">
        <f t="shared" si="23"/>
        <v>158</v>
      </c>
      <c r="Q66" s="60">
        <f t="shared" si="23"/>
        <v>134</v>
      </c>
      <c r="R66" s="60">
        <f t="shared" si="23"/>
        <v>97</v>
      </c>
      <c r="S66" s="61">
        <f t="shared" si="23"/>
        <v>310</v>
      </c>
    </row>
    <row r="67" spans="2:19" ht="19.5" customHeight="1">
      <c r="B67" s="44"/>
      <c r="C67" s="44"/>
      <c r="D67" s="52" t="s">
        <v>56</v>
      </c>
      <c r="E67" s="62">
        <f t="shared" si="19"/>
        <v>853</v>
      </c>
      <c r="F67" s="63">
        <v>113</v>
      </c>
      <c r="G67" s="64">
        <v>40</v>
      </c>
      <c r="H67" s="64">
        <v>44</v>
      </c>
      <c r="I67" s="64">
        <v>43</v>
      </c>
      <c r="J67" s="64">
        <v>46</v>
      </c>
      <c r="K67" s="64">
        <v>40</v>
      </c>
      <c r="L67" s="64">
        <v>45</v>
      </c>
      <c r="M67" s="64">
        <v>37</v>
      </c>
      <c r="N67" s="64">
        <v>52</v>
      </c>
      <c r="O67" s="64">
        <v>64</v>
      </c>
      <c r="P67" s="64">
        <v>75</v>
      </c>
      <c r="Q67" s="64">
        <v>79</v>
      </c>
      <c r="R67" s="64">
        <v>48</v>
      </c>
      <c r="S67" s="65">
        <v>127</v>
      </c>
    </row>
    <row r="68" spans="2:19" ht="19.5" customHeight="1">
      <c r="B68" s="66"/>
      <c r="C68" s="66"/>
      <c r="D68" s="46" t="s">
        <v>57</v>
      </c>
      <c r="E68" s="67">
        <f t="shared" si="19"/>
        <v>867</v>
      </c>
      <c r="F68" s="68">
        <v>92</v>
      </c>
      <c r="G68" s="69">
        <v>30</v>
      </c>
      <c r="H68" s="69">
        <v>32</v>
      </c>
      <c r="I68" s="69">
        <v>51</v>
      </c>
      <c r="J68" s="69">
        <v>48</v>
      </c>
      <c r="K68" s="69">
        <v>32</v>
      </c>
      <c r="L68" s="69">
        <v>49</v>
      </c>
      <c r="M68" s="69">
        <v>43</v>
      </c>
      <c r="N68" s="69">
        <v>56</v>
      </c>
      <c r="O68" s="69">
        <v>64</v>
      </c>
      <c r="P68" s="69">
        <v>83</v>
      </c>
      <c r="Q68" s="69">
        <v>55</v>
      </c>
      <c r="R68" s="69">
        <v>49</v>
      </c>
      <c r="S68" s="70">
        <v>183</v>
      </c>
    </row>
    <row r="69" spans="2:19" ht="15" customHeight="1">
      <c r="S69" s="76" t="s">
        <v>65</v>
      </c>
    </row>
  </sheetData>
  <mergeCells count="7">
    <mergeCell ref="B53:C53"/>
    <mergeCell ref="B3:C4"/>
    <mergeCell ref="D3:D4"/>
    <mergeCell ref="E3:S3"/>
    <mergeCell ref="B5:C5"/>
    <mergeCell ref="B21:C21"/>
    <mergeCell ref="B37:C37"/>
  </mergeCells>
  <phoneticPr fontId="2"/>
  <pageMargins left="0.59055118110236227" right="0.59055118110236227" top="0.78740157480314965" bottom="0.78740157480314965" header="0.39370078740157483" footer="0.39370078740157483"/>
  <pageSetup paperSize="9" scale="91" orientation="portrait" r:id="rId1"/>
  <headerFooter alignWithMargins="0">
    <oddHeader>&amp;R4.農      業</oddHeader>
    <oddFooter>&amp;C-32-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showGridLines="0" zoomScaleNormal="100" zoomScaleSheetLayoutView="100" workbookViewId="0"/>
  </sheetViews>
  <sheetFormatPr defaultRowHeight="13.5"/>
  <cols>
    <col min="1" max="1" width="4.140625" style="31" customWidth="1"/>
    <col min="2" max="2" width="2.42578125" style="31" customWidth="1"/>
    <col min="3" max="3" width="5.85546875" style="31" customWidth="1"/>
    <col min="4" max="4" width="3.85546875" style="31" customWidth="1"/>
    <col min="5" max="5" width="6.7109375" style="31" customWidth="1"/>
    <col min="6" max="18" width="6.140625" style="31" customWidth="1"/>
    <col min="19" max="16384" width="9.140625" style="31"/>
  </cols>
  <sheetData>
    <row r="1" spans="1:18" ht="30" customHeight="1">
      <c r="A1" s="30" t="s">
        <v>66</v>
      </c>
    </row>
    <row r="2" spans="1:18" ht="18" customHeight="1">
      <c r="B2" s="34" t="s">
        <v>67</v>
      </c>
    </row>
    <row r="3" spans="1:18" ht="15" customHeight="1">
      <c r="B3" s="533" t="s">
        <v>36</v>
      </c>
      <c r="C3" s="533"/>
      <c r="D3" s="534" t="s">
        <v>37</v>
      </c>
      <c r="E3" s="538" t="s">
        <v>68</v>
      </c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40"/>
    </row>
    <row r="4" spans="1:18" s="77" customFormat="1" ht="18" customHeight="1">
      <c r="B4" s="533"/>
      <c r="C4" s="533"/>
      <c r="D4" s="534"/>
      <c r="E4" s="35" t="s">
        <v>39</v>
      </c>
      <c r="F4" s="37" t="s">
        <v>41</v>
      </c>
      <c r="G4" s="37" t="s">
        <v>42</v>
      </c>
      <c r="H4" s="37" t="s">
        <v>43</v>
      </c>
      <c r="I4" s="37" t="s">
        <v>44</v>
      </c>
      <c r="J4" s="37" t="s">
        <v>45</v>
      </c>
      <c r="K4" s="37" t="s">
        <v>46</v>
      </c>
      <c r="L4" s="37" t="s">
        <v>47</v>
      </c>
      <c r="M4" s="37" t="s">
        <v>48</v>
      </c>
      <c r="N4" s="37" t="s">
        <v>49</v>
      </c>
      <c r="O4" s="37" t="s">
        <v>50</v>
      </c>
      <c r="P4" s="37" t="s">
        <v>51</v>
      </c>
      <c r="Q4" s="37" t="s">
        <v>52</v>
      </c>
      <c r="R4" s="38" t="s">
        <v>53</v>
      </c>
    </row>
    <row r="5" spans="1:18" s="77" customFormat="1" ht="18" customHeight="1">
      <c r="B5" s="531" t="s">
        <v>54</v>
      </c>
      <c r="C5" s="532"/>
      <c r="D5" s="39" t="s">
        <v>39</v>
      </c>
      <c r="E5" s="78">
        <f>SUM(F5:R5)</f>
        <v>13859</v>
      </c>
      <c r="F5" s="79">
        <f t="shared" ref="F5:R5" si="0">+F9+F12+F15+F18</f>
        <v>460</v>
      </c>
      <c r="G5" s="79">
        <f t="shared" si="0"/>
        <v>626</v>
      </c>
      <c r="H5" s="79">
        <f t="shared" si="0"/>
        <v>710</v>
      </c>
      <c r="I5" s="79">
        <f t="shared" si="0"/>
        <v>676</v>
      </c>
      <c r="J5" s="79">
        <f t="shared" si="0"/>
        <v>945</v>
      </c>
      <c r="K5" s="79">
        <f t="shared" si="0"/>
        <v>1285</v>
      </c>
      <c r="L5" s="79">
        <f t="shared" si="0"/>
        <v>1388</v>
      </c>
      <c r="M5" s="79">
        <f t="shared" si="0"/>
        <v>1253</v>
      </c>
      <c r="N5" s="79">
        <f t="shared" si="0"/>
        <v>1147</v>
      </c>
      <c r="O5" s="79">
        <f t="shared" si="0"/>
        <v>1175</v>
      </c>
      <c r="P5" s="79">
        <f t="shared" si="0"/>
        <v>1472</v>
      </c>
      <c r="Q5" s="79">
        <f t="shared" si="0"/>
        <v>1387</v>
      </c>
      <c r="R5" s="80">
        <f t="shared" si="0"/>
        <v>1335</v>
      </c>
    </row>
    <row r="6" spans="1:18" s="77" customFormat="1" ht="18" customHeight="1">
      <c r="B6" s="44"/>
      <c r="C6" s="51"/>
      <c r="D6" s="52" t="s">
        <v>56</v>
      </c>
      <c r="E6" s="81">
        <f t="shared" ref="E6:R7" si="1">+E10+E13+E16+E19</f>
        <v>7255</v>
      </c>
      <c r="F6" s="82">
        <f t="shared" si="1"/>
        <v>282</v>
      </c>
      <c r="G6" s="82">
        <f t="shared" si="1"/>
        <v>363</v>
      </c>
      <c r="H6" s="82">
        <f t="shared" si="1"/>
        <v>458</v>
      </c>
      <c r="I6" s="82">
        <f t="shared" si="1"/>
        <v>406</v>
      </c>
      <c r="J6" s="82">
        <f t="shared" si="1"/>
        <v>489</v>
      </c>
      <c r="K6" s="82">
        <f t="shared" si="1"/>
        <v>695</v>
      </c>
      <c r="L6" s="82">
        <f t="shared" si="1"/>
        <v>756</v>
      </c>
      <c r="M6" s="82">
        <f t="shared" si="1"/>
        <v>680</v>
      </c>
      <c r="N6" s="82">
        <f t="shared" si="1"/>
        <v>584</v>
      </c>
      <c r="O6" s="82">
        <f t="shared" si="1"/>
        <v>536</v>
      </c>
      <c r="P6" s="82">
        <f t="shared" si="1"/>
        <v>693</v>
      </c>
      <c r="Q6" s="82">
        <f t="shared" si="1"/>
        <v>708</v>
      </c>
      <c r="R6" s="83">
        <f t="shared" si="1"/>
        <v>605</v>
      </c>
    </row>
    <row r="7" spans="1:18" ht="18" customHeight="1">
      <c r="B7" s="44"/>
      <c r="C7" s="51"/>
      <c r="D7" s="52" t="s">
        <v>57</v>
      </c>
      <c r="E7" s="81">
        <f t="shared" si="1"/>
        <v>6604</v>
      </c>
      <c r="F7" s="82">
        <f t="shared" si="1"/>
        <v>178</v>
      </c>
      <c r="G7" s="82">
        <f t="shared" si="1"/>
        <v>263</v>
      </c>
      <c r="H7" s="82">
        <f t="shared" si="1"/>
        <v>252</v>
      </c>
      <c r="I7" s="82">
        <f t="shared" si="1"/>
        <v>270</v>
      </c>
      <c r="J7" s="82">
        <f t="shared" si="1"/>
        <v>456</v>
      </c>
      <c r="K7" s="82">
        <f t="shared" si="1"/>
        <v>590</v>
      </c>
      <c r="L7" s="82">
        <f t="shared" si="1"/>
        <v>632</v>
      </c>
      <c r="M7" s="82">
        <f t="shared" si="1"/>
        <v>573</v>
      </c>
      <c r="N7" s="82">
        <f t="shared" si="1"/>
        <v>563</v>
      </c>
      <c r="O7" s="82">
        <f t="shared" si="1"/>
        <v>639</v>
      </c>
      <c r="P7" s="82">
        <f t="shared" si="1"/>
        <v>779</v>
      </c>
      <c r="Q7" s="82">
        <f t="shared" si="1"/>
        <v>679</v>
      </c>
      <c r="R7" s="83">
        <f t="shared" si="1"/>
        <v>730</v>
      </c>
    </row>
    <row r="8" spans="1:18" ht="18" customHeight="1">
      <c r="B8" s="44"/>
      <c r="C8" s="71"/>
      <c r="D8" s="46" t="s">
        <v>55</v>
      </c>
      <c r="E8" s="84">
        <f>SUM(F8:R8)</f>
        <v>100</v>
      </c>
      <c r="F8" s="85">
        <f>ROUND(F5/$E5*100,1)</f>
        <v>3.3</v>
      </c>
      <c r="G8" s="85">
        <f>ROUND(G5/$E5*100,1)</f>
        <v>4.5</v>
      </c>
      <c r="H8" s="85">
        <f>ROUND(H5/$E5*100,1)</f>
        <v>5.0999999999999996</v>
      </c>
      <c r="I8" s="85">
        <f>ROUND(I5/$E5*100,1)</f>
        <v>4.9000000000000004</v>
      </c>
      <c r="J8" s="85">
        <f t="shared" ref="J8:R8" si="2">ROUND(J5/$E5*100,1)</f>
        <v>6.8</v>
      </c>
      <c r="K8" s="85">
        <f t="shared" si="2"/>
        <v>9.3000000000000007</v>
      </c>
      <c r="L8" s="85">
        <f t="shared" si="2"/>
        <v>10</v>
      </c>
      <c r="M8" s="85">
        <f t="shared" si="2"/>
        <v>9</v>
      </c>
      <c r="N8" s="85">
        <f t="shared" si="2"/>
        <v>8.3000000000000007</v>
      </c>
      <c r="O8" s="85">
        <f t="shared" si="2"/>
        <v>8.5</v>
      </c>
      <c r="P8" s="85">
        <f>ROUND(P5/$E5*100,1)+0.1</f>
        <v>10.7</v>
      </c>
      <c r="Q8" s="85">
        <f t="shared" si="2"/>
        <v>10</v>
      </c>
      <c r="R8" s="86">
        <f t="shared" si="2"/>
        <v>9.6</v>
      </c>
    </row>
    <row r="9" spans="1:18" ht="18" hidden="1" customHeight="1">
      <c r="B9" s="44"/>
      <c r="C9" s="57" t="s">
        <v>58</v>
      </c>
      <c r="D9" s="39" t="s">
        <v>39</v>
      </c>
      <c r="E9" s="40">
        <f>SUM(F9:R9)</f>
        <v>2710</v>
      </c>
      <c r="F9" s="42">
        <f>SUM(F10:F11)</f>
        <v>76</v>
      </c>
      <c r="G9" s="42">
        <f t="shared" ref="G9:R9" si="3">SUM(G10:G11)</f>
        <v>110</v>
      </c>
      <c r="H9" s="42">
        <f t="shared" si="3"/>
        <v>117</v>
      </c>
      <c r="I9" s="42">
        <f t="shared" si="3"/>
        <v>135</v>
      </c>
      <c r="J9" s="42">
        <f t="shared" si="3"/>
        <v>189</v>
      </c>
      <c r="K9" s="42">
        <f t="shared" si="3"/>
        <v>258</v>
      </c>
      <c r="L9" s="42">
        <f t="shared" si="3"/>
        <v>273</v>
      </c>
      <c r="M9" s="42">
        <f t="shared" si="3"/>
        <v>262</v>
      </c>
      <c r="N9" s="42">
        <f t="shared" si="3"/>
        <v>208</v>
      </c>
      <c r="O9" s="42">
        <f t="shared" si="3"/>
        <v>229</v>
      </c>
      <c r="P9" s="42">
        <f t="shared" si="3"/>
        <v>292</v>
      </c>
      <c r="Q9" s="42">
        <f t="shared" si="3"/>
        <v>277</v>
      </c>
      <c r="R9" s="43">
        <f t="shared" si="3"/>
        <v>284</v>
      </c>
    </row>
    <row r="10" spans="1:18" ht="18" hidden="1" customHeight="1">
      <c r="B10" s="44"/>
      <c r="C10" s="44"/>
      <c r="D10" s="52" t="s">
        <v>56</v>
      </c>
      <c r="E10" s="53">
        <f t="shared" ref="E10:E20" si="4">SUM(F10:R10)</f>
        <v>1397</v>
      </c>
      <c r="F10" s="55">
        <v>48</v>
      </c>
      <c r="G10" s="55">
        <v>66</v>
      </c>
      <c r="H10" s="55">
        <v>71</v>
      </c>
      <c r="I10" s="55">
        <v>84</v>
      </c>
      <c r="J10" s="55">
        <v>100</v>
      </c>
      <c r="K10" s="55">
        <v>137</v>
      </c>
      <c r="L10" s="55">
        <v>151</v>
      </c>
      <c r="M10" s="55">
        <v>133</v>
      </c>
      <c r="N10" s="55">
        <v>111</v>
      </c>
      <c r="O10" s="55">
        <v>98</v>
      </c>
      <c r="P10" s="55">
        <v>130</v>
      </c>
      <c r="Q10" s="55">
        <v>137</v>
      </c>
      <c r="R10" s="56">
        <v>131</v>
      </c>
    </row>
    <row r="11" spans="1:18" ht="18" hidden="1" customHeight="1">
      <c r="B11" s="44"/>
      <c r="C11" s="66"/>
      <c r="D11" s="46" t="s">
        <v>57</v>
      </c>
      <c r="E11" s="72">
        <f t="shared" si="4"/>
        <v>1313</v>
      </c>
      <c r="F11" s="74">
        <v>28</v>
      </c>
      <c r="G11" s="74">
        <v>44</v>
      </c>
      <c r="H11" s="74">
        <v>46</v>
      </c>
      <c r="I11" s="74">
        <v>51</v>
      </c>
      <c r="J11" s="74">
        <v>89</v>
      </c>
      <c r="K11" s="74">
        <v>121</v>
      </c>
      <c r="L11" s="74">
        <v>122</v>
      </c>
      <c r="M11" s="74">
        <v>129</v>
      </c>
      <c r="N11" s="74">
        <v>97</v>
      </c>
      <c r="O11" s="74">
        <v>131</v>
      </c>
      <c r="P11" s="74">
        <v>162</v>
      </c>
      <c r="Q11" s="74">
        <v>140</v>
      </c>
      <c r="R11" s="75">
        <v>153</v>
      </c>
    </row>
    <row r="12" spans="1:18" ht="18" hidden="1" customHeight="1">
      <c r="B12" s="44"/>
      <c r="C12" s="57" t="s">
        <v>59</v>
      </c>
      <c r="D12" s="39" t="s">
        <v>39</v>
      </c>
      <c r="E12" s="40">
        <f t="shared" si="4"/>
        <v>4639</v>
      </c>
      <c r="F12" s="42">
        <f t="shared" ref="F12:R12" si="5">SUM(F13:F14)</f>
        <v>180</v>
      </c>
      <c r="G12" s="42">
        <f t="shared" si="5"/>
        <v>207</v>
      </c>
      <c r="H12" s="42">
        <f t="shared" si="5"/>
        <v>256</v>
      </c>
      <c r="I12" s="42">
        <f t="shared" si="5"/>
        <v>244</v>
      </c>
      <c r="J12" s="42">
        <f t="shared" si="5"/>
        <v>337</v>
      </c>
      <c r="K12" s="42">
        <f t="shared" si="5"/>
        <v>427</v>
      </c>
      <c r="L12" s="42">
        <f t="shared" si="5"/>
        <v>443</v>
      </c>
      <c r="M12" s="42">
        <f t="shared" si="5"/>
        <v>399</v>
      </c>
      <c r="N12" s="42">
        <f t="shared" si="5"/>
        <v>372</v>
      </c>
      <c r="O12" s="42">
        <f t="shared" si="5"/>
        <v>379</v>
      </c>
      <c r="P12" s="42">
        <f t="shared" si="5"/>
        <v>475</v>
      </c>
      <c r="Q12" s="42">
        <f t="shared" si="5"/>
        <v>449</v>
      </c>
      <c r="R12" s="43">
        <f t="shared" si="5"/>
        <v>471</v>
      </c>
    </row>
    <row r="13" spans="1:18" ht="18" hidden="1" customHeight="1">
      <c r="B13" s="44"/>
      <c r="C13" s="44"/>
      <c r="D13" s="52" t="s">
        <v>56</v>
      </c>
      <c r="E13" s="53">
        <f t="shared" si="4"/>
        <v>2433</v>
      </c>
      <c r="F13" s="55">
        <v>102</v>
      </c>
      <c r="G13" s="55">
        <v>122</v>
      </c>
      <c r="H13" s="55">
        <v>162</v>
      </c>
      <c r="I13" s="55">
        <v>147</v>
      </c>
      <c r="J13" s="55">
        <v>173</v>
      </c>
      <c r="K13" s="55">
        <v>224</v>
      </c>
      <c r="L13" s="55">
        <v>255</v>
      </c>
      <c r="M13" s="55">
        <v>225</v>
      </c>
      <c r="N13" s="55">
        <v>183</v>
      </c>
      <c r="O13" s="55">
        <v>179</v>
      </c>
      <c r="P13" s="55">
        <v>222</v>
      </c>
      <c r="Q13" s="55">
        <v>233</v>
      </c>
      <c r="R13" s="56">
        <v>206</v>
      </c>
    </row>
    <row r="14" spans="1:18" ht="18" hidden="1" customHeight="1">
      <c r="B14" s="44"/>
      <c r="C14" s="66"/>
      <c r="D14" s="46" t="s">
        <v>57</v>
      </c>
      <c r="E14" s="72">
        <f t="shared" si="4"/>
        <v>2206</v>
      </c>
      <c r="F14" s="74">
        <v>78</v>
      </c>
      <c r="G14" s="74">
        <v>85</v>
      </c>
      <c r="H14" s="74">
        <v>94</v>
      </c>
      <c r="I14" s="74">
        <v>97</v>
      </c>
      <c r="J14" s="74">
        <v>164</v>
      </c>
      <c r="K14" s="74">
        <v>203</v>
      </c>
      <c r="L14" s="74">
        <v>188</v>
      </c>
      <c r="M14" s="74">
        <v>174</v>
      </c>
      <c r="N14" s="74">
        <v>189</v>
      </c>
      <c r="O14" s="74">
        <v>200</v>
      </c>
      <c r="P14" s="74">
        <v>253</v>
      </c>
      <c r="Q14" s="74">
        <v>216</v>
      </c>
      <c r="R14" s="75">
        <v>265</v>
      </c>
    </row>
    <row r="15" spans="1:18" ht="18" hidden="1" customHeight="1">
      <c r="B15" s="44"/>
      <c r="C15" s="57" t="s">
        <v>60</v>
      </c>
      <c r="D15" s="39" t="s">
        <v>39</v>
      </c>
      <c r="E15" s="40">
        <f t="shared" si="4"/>
        <v>2880</v>
      </c>
      <c r="F15" s="42">
        <f t="shared" ref="F15:R15" si="6">SUM(F16:F17)</f>
        <v>77</v>
      </c>
      <c r="G15" s="42">
        <f t="shared" si="6"/>
        <v>148</v>
      </c>
      <c r="H15" s="42">
        <f t="shared" si="6"/>
        <v>159</v>
      </c>
      <c r="I15" s="42">
        <f t="shared" si="6"/>
        <v>148</v>
      </c>
      <c r="J15" s="42">
        <f t="shared" si="6"/>
        <v>189</v>
      </c>
      <c r="K15" s="42">
        <f t="shared" si="6"/>
        <v>245</v>
      </c>
      <c r="L15" s="42">
        <f t="shared" si="6"/>
        <v>276</v>
      </c>
      <c r="M15" s="42">
        <f t="shared" si="6"/>
        <v>258</v>
      </c>
      <c r="N15" s="42">
        <f t="shared" si="6"/>
        <v>279</v>
      </c>
      <c r="O15" s="42">
        <f t="shared" si="6"/>
        <v>274</v>
      </c>
      <c r="P15" s="42">
        <f t="shared" si="6"/>
        <v>322</v>
      </c>
      <c r="Q15" s="42">
        <f t="shared" si="6"/>
        <v>254</v>
      </c>
      <c r="R15" s="43">
        <f t="shared" si="6"/>
        <v>251</v>
      </c>
    </row>
    <row r="16" spans="1:18" ht="18" hidden="1" customHeight="1">
      <c r="B16" s="44"/>
      <c r="C16" s="44"/>
      <c r="D16" s="52" t="s">
        <v>56</v>
      </c>
      <c r="E16" s="53">
        <f t="shared" si="4"/>
        <v>1531</v>
      </c>
      <c r="F16" s="55">
        <v>55</v>
      </c>
      <c r="G16" s="55">
        <v>79</v>
      </c>
      <c r="H16" s="55">
        <v>110</v>
      </c>
      <c r="I16" s="55">
        <v>87</v>
      </c>
      <c r="J16" s="55">
        <v>96</v>
      </c>
      <c r="K16" s="55">
        <v>138</v>
      </c>
      <c r="L16" s="55">
        <v>145</v>
      </c>
      <c r="M16" s="55">
        <v>134</v>
      </c>
      <c r="N16" s="55">
        <v>146</v>
      </c>
      <c r="O16" s="55">
        <v>128</v>
      </c>
      <c r="P16" s="55">
        <v>166</v>
      </c>
      <c r="Q16" s="55">
        <v>137</v>
      </c>
      <c r="R16" s="56">
        <v>110</v>
      </c>
    </row>
    <row r="17" spans="2:18" ht="18" hidden="1" customHeight="1">
      <c r="B17" s="44"/>
      <c r="C17" s="66"/>
      <c r="D17" s="46" t="s">
        <v>57</v>
      </c>
      <c r="E17" s="72">
        <f t="shared" si="4"/>
        <v>1349</v>
      </c>
      <c r="F17" s="74">
        <v>22</v>
      </c>
      <c r="G17" s="74">
        <v>69</v>
      </c>
      <c r="H17" s="74">
        <v>49</v>
      </c>
      <c r="I17" s="74">
        <v>61</v>
      </c>
      <c r="J17" s="74">
        <v>93</v>
      </c>
      <c r="K17" s="74">
        <v>107</v>
      </c>
      <c r="L17" s="74">
        <v>131</v>
      </c>
      <c r="M17" s="74">
        <v>124</v>
      </c>
      <c r="N17" s="74">
        <v>133</v>
      </c>
      <c r="O17" s="74">
        <v>146</v>
      </c>
      <c r="P17" s="74">
        <v>156</v>
      </c>
      <c r="Q17" s="74">
        <v>117</v>
      </c>
      <c r="R17" s="75">
        <v>141</v>
      </c>
    </row>
    <row r="18" spans="2:18" ht="18" hidden="1" customHeight="1">
      <c r="B18" s="44"/>
      <c r="C18" s="57" t="s">
        <v>61</v>
      </c>
      <c r="D18" s="39" t="s">
        <v>39</v>
      </c>
      <c r="E18" s="40">
        <f t="shared" si="4"/>
        <v>3630</v>
      </c>
      <c r="F18" s="42">
        <f t="shared" ref="F18:R18" si="7">SUM(F19:F20)</f>
        <v>127</v>
      </c>
      <c r="G18" s="42">
        <f t="shared" si="7"/>
        <v>161</v>
      </c>
      <c r="H18" s="42">
        <f t="shared" si="7"/>
        <v>178</v>
      </c>
      <c r="I18" s="42">
        <f t="shared" si="7"/>
        <v>149</v>
      </c>
      <c r="J18" s="42">
        <f t="shared" si="7"/>
        <v>230</v>
      </c>
      <c r="K18" s="42">
        <f t="shared" si="7"/>
        <v>355</v>
      </c>
      <c r="L18" s="42">
        <f t="shared" si="7"/>
        <v>396</v>
      </c>
      <c r="M18" s="42">
        <f t="shared" si="7"/>
        <v>334</v>
      </c>
      <c r="N18" s="42">
        <f t="shared" si="7"/>
        <v>288</v>
      </c>
      <c r="O18" s="42">
        <f t="shared" si="7"/>
        <v>293</v>
      </c>
      <c r="P18" s="42">
        <f t="shared" si="7"/>
        <v>383</v>
      </c>
      <c r="Q18" s="42">
        <f t="shared" si="7"/>
        <v>407</v>
      </c>
      <c r="R18" s="43">
        <f t="shared" si="7"/>
        <v>329</v>
      </c>
    </row>
    <row r="19" spans="2:18" ht="18" hidden="1" customHeight="1">
      <c r="B19" s="44"/>
      <c r="C19" s="44"/>
      <c r="D19" s="52" t="s">
        <v>56</v>
      </c>
      <c r="E19" s="53">
        <f t="shared" si="4"/>
        <v>1894</v>
      </c>
      <c r="F19" s="55">
        <v>77</v>
      </c>
      <c r="G19" s="55">
        <v>96</v>
      </c>
      <c r="H19" s="55">
        <v>115</v>
      </c>
      <c r="I19" s="55">
        <v>88</v>
      </c>
      <c r="J19" s="55">
        <v>120</v>
      </c>
      <c r="K19" s="55">
        <v>196</v>
      </c>
      <c r="L19" s="55">
        <v>205</v>
      </c>
      <c r="M19" s="55">
        <v>188</v>
      </c>
      <c r="N19" s="55">
        <v>144</v>
      </c>
      <c r="O19" s="55">
        <v>131</v>
      </c>
      <c r="P19" s="55">
        <v>175</v>
      </c>
      <c r="Q19" s="55">
        <v>201</v>
      </c>
      <c r="R19" s="56">
        <v>158</v>
      </c>
    </row>
    <row r="20" spans="2:18" ht="18" hidden="1" customHeight="1">
      <c r="B20" s="66"/>
      <c r="C20" s="66"/>
      <c r="D20" s="46" t="s">
        <v>57</v>
      </c>
      <c r="E20" s="72">
        <f t="shared" si="4"/>
        <v>1736</v>
      </c>
      <c r="F20" s="74">
        <v>50</v>
      </c>
      <c r="G20" s="74">
        <v>65</v>
      </c>
      <c r="H20" s="74">
        <v>63</v>
      </c>
      <c r="I20" s="74">
        <v>61</v>
      </c>
      <c r="J20" s="74">
        <v>110</v>
      </c>
      <c r="K20" s="74">
        <v>159</v>
      </c>
      <c r="L20" s="74">
        <v>191</v>
      </c>
      <c r="M20" s="74">
        <v>146</v>
      </c>
      <c r="N20" s="74">
        <v>144</v>
      </c>
      <c r="O20" s="74">
        <v>162</v>
      </c>
      <c r="P20" s="74">
        <v>208</v>
      </c>
      <c r="Q20" s="74">
        <v>206</v>
      </c>
      <c r="R20" s="75">
        <v>171</v>
      </c>
    </row>
    <row r="21" spans="2:18" s="77" customFormat="1" ht="18" customHeight="1">
      <c r="B21" s="531" t="s">
        <v>62</v>
      </c>
      <c r="C21" s="532"/>
      <c r="D21" s="39" t="s">
        <v>39</v>
      </c>
      <c r="E21" s="78">
        <f>SUM(F21:R21)</f>
        <v>11283</v>
      </c>
      <c r="F21" s="79">
        <f>+F25+F28+F31+F34</f>
        <v>371</v>
      </c>
      <c r="G21" s="79">
        <f t="shared" ref="G21:R21" si="8">+G25+G28+G31+G34</f>
        <v>489</v>
      </c>
      <c r="H21" s="79">
        <f t="shared" si="8"/>
        <v>494</v>
      </c>
      <c r="I21" s="79">
        <f t="shared" si="8"/>
        <v>564</v>
      </c>
      <c r="J21" s="79">
        <f t="shared" si="8"/>
        <v>572</v>
      </c>
      <c r="K21" s="79">
        <f t="shared" si="8"/>
        <v>822</v>
      </c>
      <c r="L21" s="79">
        <f t="shared" si="8"/>
        <v>1060</v>
      </c>
      <c r="M21" s="79">
        <f t="shared" si="8"/>
        <v>1147</v>
      </c>
      <c r="N21" s="79">
        <f t="shared" si="8"/>
        <v>1084</v>
      </c>
      <c r="O21" s="79">
        <f t="shared" si="8"/>
        <v>976</v>
      </c>
      <c r="P21" s="79">
        <f t="shared" si="8"/>
        <v>992</v>
      </c>
      <c r="Q21" s="79">
        <f t="shared" si="8"/>
        <v>1142</v>
      </c>
      <c r="R21" s="80">
        <f t="shared" si="8"/>
        <v>1570</v>
      </c>
    </row>
    <row r="22" spans="2:18" s="77" customFormat="1" ht="18" customHeight="1">
      <c r="B22" s="44"/>
      <c r="C22" s="51"/>
      <c r="D22" s="52" t="s">
        <v>56</v>
      </c>
      <c r="E22" s="81">
        <f>SUM(F22:R22)</f>
        <v>5968</v>
      </c>
      <c r="F22" s="82">
        <f t="shared" ref="F22:R23" si="9">+F26+F29+F32+F35</f>
        <v>216</v>
      </c>
      <c r="G22" s="82">
        <f t="shared" si="9"/>
        <v>292</v>
      </c>
      <c r="H22" s="82">
        <f t="shared" si="9"/>
        <v>298</v>
      </c>
      <c r="I22" s="82">
        <f t="shared" si="9"/>
        <v>345</v>
      </c>
      <c r="J22" s="82">
        <f t="shared" si="9"/>
        <v>330</v>
      </c>
      <c r="K22" s="82">
        <f t="shared" si="9"/>
        <v>430</v>
      </c>
      <c r="L22" s="82">
        <f t="shared" si="9"/>
        <v>565</v>
      </c>
      <c r="M22" s="82">
        <f t="shared" si="9"/>
        <v>620</v>
      </c>
      <c r="N22" s="82">
        <f t="shared" si="9"/>
        <v>578</v>
      </c>
      <c r="O22" s="82">
        <f t="shared" si="9"/>
        <v>504</v>
      </c>
      <c r="P22" s="82">
        <f t="shared" si="9"/>
        <v>461</v>
      </c>
      <c r="Q22" s="82">
        <f t="shared" si="9"/>
        <v>558</v>
      </c>
      <c r="R22" s="83">
        <f t="shared" si="9"/>
        <v>771</v>
      </c>
    </row>
    <row r="23" spans="2:18" ht="18" customHeight="1">
      <c r="B23" s="44"/>
      <c r="C23" s="51"/>
      <c r="D23" s="52" t="s">
        <v>57</v>
      </c>
      <c r="E23" s="81">
        <f>SUM(F23:R23)</f>
        <v>5315</v>
      </c>
      <c r="F23" s="82">
        <f t="shared" si="9"/>
        <v>155</v>
      </c>
      <c r="G23" s="82">
        <f t="shared" si="9"/>
        <v>197</v>
      </c>
      <c r="H23" s="82">
        <f t="shared" si="9"/>
        <v>196</v>
      </c>
      <c r="I23" s="82">
        <f t="shared" si="9"/>
        <v>219</v>
      </c>
      <c r="J23" s="82">
        <f t="shared" si="9"/>
        <v>242</v>
      </c>
      <c r="K23" s="82">
        <f t="shared" si="9"/>
        <v>392</v>
      </c>
      <c r="L23" s="82">
        <f t="shared" si="9"/>
        <v>495</v>
      </c>
      <c r="M23" s="82">
        <f t="shared" si="9"/>
        <v>527</v>
      </c>
      <c r="N23" s="82">
        <f t="shared" si="9"/>
        <v>506</v>
      </c>
      <c r="O23" s="82">
        <f t="shared" si="9"/>
        <v>472</v>
      </c>
      <c r="P23" s="82">
        <f t="shared" si="9"/>
        <v>531</v>
      </c>
      <c r="Q23" s="82">
        <f t="shared" si="9"/>
        <v>584</v>
      </c>
      <c r="R23" s="83">
        <f t="shared" si="9"/>
        <v>799</v>
      </c>
    </row>
    <row r="24" spans="2:18" ht="18" customHeight="1">
      <c r="B24" s="44"/>
      <c r="C24" s="71"/>
      <c r="D24" s="46" t="s">
        <v>55</v>
      </c>
      <c r="E24" s="84">
        <f>SUM(F24:R24)</f>
        <v>99.999999999999986</v>
      </c>
      <c r="F24" s="85">
        <f>ROUND(F21/$E21*100,1)</f>
        <v>3.3</v>
      </c>
      <c r="G24" s="85">
        <f>ROUND(G21/$E21*100,1)</f>
        <v>4.3</v>
      </c>
      <c r="H24" s="85">
        <f>ROUND(H21/$E21*100,1)</f>
        <v>4.4000000000000004</v>
      </c>
      <c r="I24" s="85">
        <f>ROUND(I21/$E21*100,1)</f>
        <v>5</v>
      </c>
      <c r="J24" s="85">
        <f t="shared" ref="J24:Q24" si="10">ROUND(J21/$E21*100,1)</f>
        <v>5.0999999999999996</v>
      </c>
      <c r="K24" s="85">
        <f t="shared" si="10"/>
        <v>7.3</v>
      </c>
      <c r="L24" s="85">
        <f t="shared" si="10"/>
        <v>9.4</v>
      </c>
      <c r="M24" s="85">
        <f t="shared" si="10"/>
        <v>10.199999999999999</v>
      </c>
      <c r="N24" s="85">
        <f t="shared" si="10"/>
        <v>9.6</v>
      </c>
      <c r="O24" s="85">
        <f t="shared" si="10"/>
        <v>8.6999999999999993</v>
      </c>
      <c r="P24" s="85">
        <f>ROUND(P21/$E21*100,1)</f>
        <v>8.8000000000000007</v>
      </c>
      <c r="Q24" s="85">
        <f t="shared" si="10"/>
        <v>10.1</v>
      </c>
      <c r="R24" s="86">
        <f>ROUND(R21/$E21*100,1)-0.1</f>
        <v>13.8</v>
      </c>
    </row>
    <row r="25" spans="2:18" ht="18" hidden="1" customHeight="1">
      <c r="B25" s="44"/>
      <c r="C25" s="57" t="s">
        <v>58</v>
      </c>
      <c r="D25" s="39" t="s">
        <v>39</v>
      </c>
      <c r="E25" s="40">
        <v>2367</v>
      </c>
      <c r="F25" s="42">
        <v>78</v>
      </c>
      <c r="G25" s="42">
        <v>90</v>
      </c>
      <c r="H25" s="42">
        <v>94</v>
      </c>
      <c r="I25" s="42">
        <v>111</v>
      </c>
      <c r="J25" s="42">
        <v>137</v>
      </c>
      <c r="K25" s="42">
        <v>179</v>
      </c>
      <c r="L25" s="42">
        <v>231</v>
      </c>
      <c r="M25" s="42">
        <v>230</v>
      </c>
      <c r="N25" s="42">
        <v>246</v>
      </c>
      <c r="O25" s="42">
        <v>178</v>
      </c>
      <c r="P25" s="42">
        <v>206</v>
      </c>
      <c r="Q25" s="42">
        <v>240</v>
      </c>
      <c r="R25" s="43">
        <v>347</v>
      </c>
    </row>
    <row r="26" spans="2:18" ht="18" hidden="1" customHeight="1">
      <c r="B26" s="44"/>
      <c r="C26" s="44"/>
      <c r="D26" s="52" t="s">
        <v>56</v>
      </c>
      <c r="E26" s="53">
        <v>1233</v>
      </c>
      <c r="F26" s="55">
        <v>48</v>
      </c>
      <c r="G26" s="55">
        <v>57</v>
      </c>
      <c r="H26" s="55">
        <v>56</v>
      </c>
      <c r="I26" s="55">
        <v>69</v>
      </c>
      <c r="J26" s="55">
        <v>78</v>
      </c>
      <c r="K26" s="55">
        <v>95</v>
      </c>
      <c r="L26" s="55">
        <v>119</v>
      </c>
      <c r="M26" s="55">
        <v>121</v>
      </c>
      <c r="N26" s="55">
        <v>124</v>
      </c>
      <c r="O26" s="55">
        <v>96</v>
      </c>
      <c r="P26" s="55">
        <v>88</v>
      </c>
      <c r="Q26" s="55">
        <v>114</v>
      </c>
      <c r="R26" s="56">
        <v>168</v>
      </c>
    </row>
    <row r="27" spans="2:18" ht="18" hidden="1" customHeight="1">
      <c r="B27" s="44"/>
      <c r="C27" s="66"/>
      <c r="D27" s="46" t="s">
        <v>57</v>
      </c>
      <c r="E27" s="53">
        <v>1134</v>
      </c>
      <c r="F27" s="55">
        <v>30</v>
      </c>
      <c r="G27" s="55">
        <v>33</v>
      </c>
      <c r="H27" s="55">
        <v>38</v>
      </c>
      <c r="I27" s="55">
        <v>42</v>
      </c>
      <c r="J27" s="55">
        <v>59</v>
      </c>
      <c r="K27" s="55">
        <v>84</v>
      </c>
      <c r="L27" s="55">
        <v>112</v>
      </c>
      <c r="M27" s="55">
        <v>109</v>
      </c>
      <c r="N27" s="55">
        <v>122</v>
      </c>
      <c r="O27" s="55">
        <v>82</v>
      </c>
      <c r="P27" s="55">
        <v>118</v>
      </c>
      <c r="Q27" s="55">
        <v>126</v>
      </c>
      <c r="R27" s="56">
        <v>179</v>
      </c>
    </row>
    <row r="28" spans="2:18" ht="18" hidden="1" customHeight="1">
      <c r="B28" s="44"/>
      <c r="C28" s="57" t="s">
        <v>59</v>
      </c>
      <c r="D28" s="39" t="s">
        <v>39</v>
      </c>
      <c r="E28" s="40">
        <v>3763</v>
      </c>
      <c r="F28" s="42">
        <v>124</v>
      </c>
      <c r="G28" s="42">
        <v>181</v>
      </c>
      <c r="H28" s="42">
        <v>158</v>
      </c>
      <c r="I28" s="42">
        <v>196</v>
      </c>
      <c r="J28" s="42">
        <v>190</v>
      </c>
      <c r="K28" s="42">
        <v>279</v>
      </c>
      <c r="L28" s="42">
        <v>356</v>
      </c>
      <c r="M28" s="42">
        <v>388</v>
      </c>
      <c r="N28" s="42">
        <v>354</v>
      </c>
      <c r="O28" s="42">
        <v>323</v>
      </c>
      <c r="P28" s="42">
        <v>320</v>
      </c>
      <c r="Q28" s="42">
        <v>376</v>
      </c>
      <c r="R28" s="43">
        <v>518</v>
      </c>
    </row>
    <row r="29" spans="2:18" ht="18" hidden="1" customHeight="1">
      <c r="B29" s="44"/>
      <c r="C29" s="44"/>
      <c r="D29" s="52" t="s">
        <v>56</v>
      </c>
      <c r="E29" s="53">
        <v>2003</v>
      </c>
      <c r="F29" s="55">
        <v>73</v>
      </c>
      <c r="G29" s="55">
        <v>101</v>
      </c>
      <c r="H29" s="55">
        <v>99</v>
      </c>
      <c r="I29" s="55">
        <v>120</v>
      </c>
      <c r="J29" s="55">
        <v>110</v>
      </c>
      <c r="K29" s="55">
        <v>146</v>
      </c>
      <c r="L29" s="55">
        <v>187</v>
      </c>
      <c r="M29" s="55">
        <v>215</v>
      </c>
      <c r="N29" s="55">
        <v>194</v>
      </c>
      <c r="O29" s="55">
        <v>166</v>
      </c>
      <c r="P29" s="55">
        <v>160</v>
      </c>
      <c r="Q29" s="55">
        <v>179</v>
      </c>
      <c r="R29" s="56">
        <v>253</v>
      </c>
    </row>
    <row r="30" spans="2:18" ht="18" hidden="1" customHeight="1">
      <c r="B30" s="44"/>
      <c r="C30" s="66"/>
      <c r="D30" s="46" t="s">
        <v>57</v>
      </c>
      <c r="E30" s="53">
        <v>1760</v>
      </c>
      <c r="F30" s="55">
        <v>51</v>
      </c>
      <c r="G30" s="55">
        <v>80</v>
      </c>
      <c r="H30" s="55">
        <v>59</v>
      </c>
      <c r="I30" s="55">
        <v>76</v>
      </c>
      <c r="J30" s="55">
        <v>80</v>
      </c>
      <c r="K30" s="55">
        <v>133</v>
      </c>
      <c r="L30" s="55">
        <v>169</v>
      </c>
      <c r="M30" s="55">
        <v>173</v>
      </c>
      <c r="N30" s="55">
        <v>160</v>
      </c>
      <c r="O30" s="55">
        <v>157</v>
      </c>
      <c r="P30" s="55">
        <v>160</v>
      </c>
      <c r="Q30" s="55">
        <v>197</v>
      </c>
      <c r="R30" s="56">
        <v>265</v>
      </c>
    </row>
    <row r="31" spans="2:18" ht="18" hidden="1" customHeight="1">
      <c r="B31" s="44"/>
      <c r="C31" s="57" t="s">
        <v>60</v>
      </c>
      <c r="D31" s="39" t="s">
        <v>39</v>
      </c>
      <c r="E31" s="40">
        <v>2438</v>
      </c>
      <c r="F31" s="42">
        <v>83</v>
      </c>
      <c r="G31" s="42">
        <v>105</v>
      </c>
      <c r="H31" s="42">
        <v>118</v>
      </c>
      <c r="I31" s="42">
        <v>130</v>
      </c>
      <c r="J31" s="42">
        <v>126</v>
      </c>
      <c r="K31" s="42">
        <v>173</v>
      </c>
      <c r="L31" s="42">
        <v>203</v>
      </c>
      <c r="M31" s="42">
        <v>233</v>
      </c>
      <c r="N31" s="42">
        <v>222</v>
      </c>
      <c r="O31" s="42">
        <v>240</v>
      </c>
      <c r="P31" s="42">
        <v>228</v>
      </c>
      <c r="Q31" s="42">
        <v>249</v>
      </c>
      <c r="R31" s="43">
        <v>328</v>
      </c>
    </row>
    <row r="32" spans="2:18" ht="18" hidden="1" customHeight="1">
      <c r="B32" s="44"/>
      <c r="C32" s="44"/>
      <c r="D32" s="52" t="s">
        <v>56</v>
      </c>
      <c r="E32" s="53">
        <v>1313</v>
      </c>
      <c r="F32" s="55">
        <v>55</v>
      </c>
      <c r="G32" s="55">
        <v>67</v>
      </c>
      <c r="H32" s="55">
        <v>67</v>
      </c>
      <c r="I32" s="55">
        <v>81</v>
      </c>
      <c r="J32" s="55">
        <v>72</v>
      </c>
      <c r="K32" s="55">
        <v>87</v>
      </c>
      <c r="L32" s="55">
        <v>117</v>
      </c>
      <c r="M32" s="55">
        <v>124</v>
      </c>
      <c r="N32" s="55">
        <v>115</v>
      </c>
      <c r="O32" s="55">
        <v>122</v>
      </c>
      <c r="P32" s="55">
        <v>109</v>
      </c>
      <c r="Q32" s="55">
        <v>132</v>
      </c>
      <c r="R32" s="56">
        <v>165</v>
      </c>
    </row>
    <row r="33" spans="2:18" ht="18" hidden="1" customHeight="1">
      <c r="B33" s="44"/>
      <c r="C33" s="66"/>
      <c r="D33" s="46" t="s">
        <v>57</v>
      </c>
      <c r="E33" s="53">
        <v>1125</v>
      </c>
      <c r="F33" s="55">
        <v>28</v>
      </c>
      <c r="G33" s="55">
        <v>38</v>
      </c>
      <c r="H33" s="55">
        <v>51</v>
      </c>
      <c r="I33" s="55">
        <v>49</v>
      </c>
      <c r="J33" s="55">
        <v>54</v>
      </c>
      <c r="K33" s="55">
        <v>86</v>
      </c>
      <c r="L33" s="55">
        <v>86</v>
      </c>
      <c r="M33" s="55">
        <v>109</v>
      </c>
      <c r="N33" s="55">
        <v>107</v>
      </c>
      <c r="O33" s="55">
        <v>118</v>
      </c>
      <c r="P33" s="55">
        <v>119</v>
      </c>
      <c r="Q33" s="55">
        <v>117</v>
      </c>
      <c r="R33" s="56">
        <v>163</v>
      </c>
    </row>
    <row r="34" spans="2:18" ht="18" hidden="1" customHeight="1">
      <c r="B34" s="44"/>
      <c r="C34" s="57" t="s">
        <v>61</v>
      </c>
      <c r="D34" s="39" t="s">
        <v>39</v>
      </c>
      <c r="E34" s="40">
        <v>2715</v>
      </c>
      <c r="F34" s="42">
        <v>86</v>
      </c>
      <c r="G34" s="42">
        <v>113</v>
      </c>
      <c r="H34" s="42">
        <v>124</v>
      </c>
      <c r="I34" s="42">
        <v>127</v>
      </c>
      <c r="J34" s="42">
        <v>119</v>
      </c>
      <c r="K34" s="42">
        <v>191</v>
      </c>
      <c r="L34" s="42">
        <v>270</v>
      </c>
      <c r="M34" s="42">
        <v>296</v>
      </c>
      <c r="N34" s="42">
        <v>262</v>
      </c>
      <c r="O34" s="42">
        <v>235</v>
      </c>
      <c r="P34" s="42">
        <v>238</v>
      </c>
      <c r="Q34" s="42">
        <v>277</v>
      </c>
      <c r="R34" s="43">
        <v>377</v>
      </c>
    </row>
    <row r="35" spans="2:18" ht="18" hidden="1" customHeight="1">
      <c r="B35" s="44"/>
      <c r="C35" s="44"/>
      <c r="D35" s="52" t="s">
        <v>56</v>
      </c>
      <c r="E35" s="53">
        <v>1419</v>
      </c>
      <c r="F35" s="55">
        <v>40</v>
      </c>
      <c r="G35" s="55">
        <v>67</v>
      </c>
      <c r="H35" s="55">
        <v>76</v>
      </c>
      <c r="I35" s="55">
        <v>75</v>
      </c>
      <c r="J35" s="55">
        <v>70</v>
      </c>
      <c r="K35" s="55">
        <v>102</v>
      </c>
      <c r="L35" s="55">
        <v>142</v>
      </c>
      <c r="M35" s="55">
        <v>160</v>
      </c>
      <c r="N35" s="55">
        <v>145</v>
      </c>
      <c r="O35" s="55">
        <v>120</v>
      </c>
      <c r="P35" s="55">
        <v>104</v>
      </c>
      <c r="Q35" s="55">
        <v>133</v>
      </c>
      <c r="R35" s="56">
        <v>185</v>
      </c>
    </row>
    <row r="36" spans="2:18" ht="18" hidden="1" customHeight="1">
      <c r="B36" s="66"/>
      <c r="C36" s="66"/>
      <c r="D36" s="46" t="s">
        <v>57</v>
      </c>
      <c r="E36" s="72">
        <v>1296</v>
      </c>
      <c r="F36" s="74">
        <v>46</v>
      </c>
      <c r="G36" s="74">
        <v>46</v>
      </c>
      <c r="H36" s="74">
        <v>48</v>
      </c>
      <c r="I36" s="74">
        <v>52</v>
      </c>
      <c r="J36" s="74">
        <v>49</v>
      </c>
      <c r="K36" s="74">
        <v>89</v>
      </c>
      <c r="L36" s="74">
        <v>128</v>
      </c>
      <c r="M36" s="74">
        <v>136</v>
      </c>
      <c r="N36" s="74">
        <v>117</v>
      </c>
      <c r="O36" s="74">
        <v>115</v>
      </c>
      <c r="P36" s="74">
        <v>134</v>
      </c>
      <c r="Q36" s="74">
        <v>144</v>
      </c>
      <c r="R36" s="75">
        <v>192</v>
      </c>
    </row>
    <row r="37" spans="2:18" s="77" customFormat="1" ht="18" customHeight="1">
      <c r="B37" s="531" t="s">
        <v>63</v>
      </c>
      <c r="C37" s="532"/>
      <c r="D37" s="39" t="s">
        <v>39</v>
      </c>
      <c r="E37" s="78">
        <f t="shared" ref="E37:E68" si="11">SUM(F37:R37)</f>
        <v>8403</v>
      </c>
      <c r="F37" s="79">
        <f>SUM(F38:F39)</f>
        <v>236</v>
      </c>
      <c r="G37" s="79">
        <f t="shared" ref="G37:R37" si="12">SUM(G38:G39)</f>
        <v>356</v>
      </c>
      <c r="H37" s="79">
        <f t="shared" si="12"/>
        <v>392</v>
      </c>
      <c r="I37" s="79">
        <f t="shared" si="12"/>
        <v>374</v>
      </c>
      <c r="J37" s="79">
        <f t="shared" si="12"/>
        <v>464</v>
      </c>
      <c r="K37" s="79">
        <f t="shared" si="12"/>
        <v>479</v>
      </c>
      <c r="L37" s="79">
        <f t="shared" si="12"/>
        <v>638</v>
      </c>
      <c r="M37" s="79">
        <f t="shared" si="12"/>
        <v>768</v>
      </c>
      <c r="N37" s="79">
        <f t="shared" si="12"/>
        <v>879</v>
      </c>
      <c r="O37" s="79">
        <f t="shared" si="12"/>
        <v>870</v>
      </c>
      <c r="P37" s="79">
        <f t="shared" si="12"/>
        <v>772</v>
      </c>
      <c r="Q37" s="79">
        <f t="shared" si="12"/>
        <v>743</v>
      </c>
      <c r="R37" s="80">
        <f t="shared" si="12"/>
        <v>1432</v>
      </c>
    </row>
    <row r="38" spans="2:18" s="77" customFormat="1" ht="18" customHeight="1">
      <c r="B38" s="44"/>
      <c r="C38" s="51"/>
      <c r="D38" s="52" t="s">
        <v>56</v>
      </c>
      <c r="E38" s="81">
        <f t="shared" si="11"/>
        <v>4450</v>
      </c>
      <c r="F38" s="82">
        <f t="shared" ref="F38:R39" si="13">F42+F45+F48+F51</f>
        <v>140</v>
      </c>
      <c r="G38" s="82">
        <f t="shared" si="13"/>
        <v>201</v>
      </c>
      <c r="H38" s="82">
        <f t="shared" si="13"/>
        <v>241</v>
      </c>
      <c r="I38" s="82">
        <f t="shared" si="13"/>
        <v>235</v>
      </c>
      <c r="J38" s="82">
        <f t="shared" si="13"/>
        <v>258</v>
      </c>
      <c r="K38" s="82">
        <f t="shared" si="13"/>
        <v>282</v>
      </c>
      <c r="L38" s="82">
        <f t="shared" si="13"/>
        <v>320</v>
      </c>
      <c r="M38" s="82">
        <f t="shared" si="13"/>
        <v>407</v>
      </c>
      <c r="N38" s="82">
        <f t="shared" si="13"/>
        <v>449</v>
      </c>
      <c r="O38" s="82">
        <f t="shared" si="13"/>
        <v>475</v>
      </c>
      <c r="P38" s="82">
        <f t="shared" si="13"/>
        <v>399</v>
      </c>
      <c r="Q38" s="82">
        <f t="shared" si="13"/>
        <v>346</v>
      </c>
      <c r="R38" s="83">
        <f t="shared" si="13"/>
        <v>697</v>
      </c>
    </row>
    <row r="39" spans="2:18" ht="18" customHeight="1">
      <c r="B39" s="44"/>
      <c r="C39" s="51"/>
      <c r="D39" s="52" t="s">
        <v>57</v>
      </c>
      <c r="E39" s="81">
        <f t="shared" si="11"/>
        <v>3953</v>
      </c>
      <c r="F39" s="82">
        <f t="shared" si="13"/>
        <v>96</v>
      </c>
      <c r="G39" s="82">
        <f t="shared" si="13"/>
        <v>155</v>
      </c>
      <c r="H39" s="82">
        <f t="shared" si="13"/>
        <v>151</v>
      </c>
      <c r="I39" s="82">
        <f t="shared" si="13"/>
        <v>139</v>
      </c>
      <c r="J39" s="82">
        <f t="shared" si="13"/>
        <v>206</v>
      </c>
      <c r="K39" s="82">
        <f t="shared" si="13"/>
        <v>197</v>
      </c>
      <c r="L39" s="82">
        <f t="shared" si="13"/>
        <v>318</v>
      </c>
      <c r="M39" s="82">
        <f t="shared" si="13"/>
        <v>361</v>
      </c>
      <c r="N39" s="82">
        <f t="shared" si="13"/>
        <v>430</v>
      </c>
      <c r="O39" s="82">
        <f t="shared" si="13"/>
        <v>395</v>
      </c>
      <c r="P39" s="82">
        <f t="shared" si="13"/>
        <v>373</v>
      </c>
      <c r="Q39" s="82">
        <f t="shared" si="13"/>
        <v>397</v>
      </c>
      <c r="R39" s="83">
        <f t="shared" si="13"/>
        <v>735</v>
      </c>
    </row>
    <row r="40" spans="2:18" ht="18" customHeight="1">
      <c r="B40" s="44"/>
      <c r="C40" s="71"/>
      <c r="D40" s="46" t="s">
        <v>55</v>
      </c>
      <c r="E40" s="84">
        <f t="shared" si="11"/>
        <v>100</v>
      </c>
      <c r="F40" s="85">
        <f t="shared" ref="F40:R40" si="14">ROUND(F37/$E37*100,1)</f>
        <v>2.8</v>
      </c>
      <c r="G40" s="85">
        <f t="shared" si="14"/>
        <v>4.2</v>
      </c>
      <c r="H40" s="85">
        <f t="shared" si="14"/>
        <v>4.7</v>
      </c>
      <c r="I40" s="85">
        <f t="shared" si="14"/>
        <v>4.5</v>
      </c>
      <c r="J40" s="85">
        <f t="shared" si="14"/>
        <v>5.5</v>
      </c>
      <c r="K40" s="85">
        <f t="shared" si="14"/>
        <v>5.7</v>
      </c>
      <c r="L40" s="85">
        <f t="shared" si="14"/>
        <v>7.6</v>
      </c>
      <c r="M40" s="85">
        <f t="shared" si="14"/>
        <v>9.1</v>
      </c>
      <c r="N40" s="85">
        <f t="shared" si="14"/>
        <v>10.5</v>
      </c>
      <c r="O40" s="85">
        <f t="shared" si="14"/>
        <v>10.4</v>
      </c>
      <c r="P40" s="85">
        <f t="shared" si="14"/>
        <v>9.1999999999999993</v>
      </c>
      <c r="Q40" s="85">
        <f t="shared" si="14"/>
        <v>8.8000000000000007</v>
      </c>
      <c r="R40" s="86">
        <f t="shared" si="14"/>
        <v>17</v>
      </c>
    </row>
    <row r="41" spans="2:18" ht="18" customHeight="1">
      <c r="B41" s="44"/>
      <c r="C41" s="57" t="s">
        <v>58</v>
      </c>
      <c r="D41" s="39" t="s">
        <v>39</v>
      </c>
      <c r="E41" s="40">
        <f t="shared" si="11"/>
        <v>1738</v>
      </c>
      <c r="F41" s="42">
        <f t="shared" ref="F41:R41" si="15">F42+F43</f>
        <v>39</v>
      </c>
      <c r="G41" s="42">
        <f t="shared" si="15"/>
        <v>71</v>
      </c>
      <c r="H41" s="42">
        <f t="shared" si="15"/>
        <v>77</v>
      </c>
      <c r="I41" s="42">
        <f t="shared" si="15"/>
        <v>67</v>
      </c>
      <c r="J41" s="42">
        <f t="shared" si="15"/>
        <v>87</v>
      </c>
      <c r="K41" s="42">
        <f t="shared" si="15"/>
        <v>109</v>
      </c>
      <c r="L41" s="42">
        <f t="shared" si="15"/>
        <v>140</v>
      </c>
      <c r="M41" s="42">
        <f t="shared" si="15"/>
        <v>161</v>
      </c>
      <c r="N41" s="42">
        <f t="shared" si="15"/>
        <v>179</v>
      </c>
      <c r="O41" s="42">
        <f t="shared" si="15"/>
        <v>209</v>
      </c>
      <c r="P41" s="42">
        <f t="shared" si="15"/>
        <v>148</v>
      </c>
      <c r="Q41" s="42">
        <f t="shared" si="15"/>
        <v>147</v>
      </c>
      <c r="R41" s="43">
        <f t="shared" si="15"/>
        <v>304</v>
      </c>
    </row>
    <row r="42" spans="2:18" ht="18" customHeight="1">
      <c r="B42" s="44"/>
      <c r="C42" s="44"/>
      <c r="D42" s="52" t="s">
        <v>56</v>
      </c>
      <c r="E42" s="53">
        <f t="shared" si="11"/>
        <v>901</v>
      </c>
      <c r="F42" s="55">
        <v>22</v>
      </c>
      <c r="G42" s="55">
        <v>43</v>
      </c>
      <c r="H42" s="55">
        <v>46</v>
      </c>
      <c r="I42" s="55">
        <v>43</v>
      </c>
      <c r="J42" s="55">
        <v>50</v>
      </c>
      <c r="K42" s="55">
        <v>66</v>
      </c>
      <c r="L42" s="55">
        <v>71</v>
      </c>
      <c r="M42" s="55">
        <v>84</v>
      </c>
      <c r="N42" s="55">
        <v>86</v>
      </c>
      <c r="O42" s="55">
        <v>108</v>
      </c>
      <c r="P42" s="55">
        <v>78</v>
      </c>
      <c r="Q42" s="55">
        <v>65</v>
      </c>
      <c r="R42" s="56">
        <v>139</v>
      </c>
    </row>
    <row r="43" spans="2:18" ht="18" customHeight="1">
      <c r="B43" s="44"/>
      <c r="C43" s="66"/>
      <c r="D43" s="46" t="s">
        <v>57</v>
      </c>
      <c r="E43" s="53">
        <f t="shared" si="11"/>
        <v>837</v>
      </c>
      <c r="F43" s="55">
        <v>17</v>
      </c>
      <c r="G43" s="55">
        <v>28</v>
      </c>
      <c r="H43" s="55">
        <v>31</v>
      </c>
      <c r="I43" s="55">
        <v>24</v>
      </c>
      <c r="J43" s="55">
        <v>37</v>
      </c>
      <c r="K43" s="55">
        <v>43</v>
      </c>
      <c r="L43" s="55">
        <v>69</v>
      </c>
      <c r="M43" s="55">
        <v>77</v>
      </c>
      <c r="N43" s="55">
        <v>93</v>
      </c>
      <c r="O43" s="55">
        <v>101</v>
      </c>
      <c r="P43" s="55">
        <v>70</v>
      </c>
      <c r="Q43" s="55">
        <v>82</v>
      </c>
      <c r="R43" s="56">
        <v>165</v>
      </c>
    </row>
    <row r="44" spans="2:18" ht="18" customHeight="1">
      <c r="B44" s="44"/>
      <c r="C44" s="57" t="s">
        <v>59</v>
      </c>
      <c r="D44" s="39" t="s">
        <v>39</v>
      </c>
      <c r="E44" s="40">
        <f t="shared" si="11"/>
        <v>2991</v>
      </c>
      <c r="F44" s="42">
        <f t="shared" ref="F44:R44" si="16">F45+F46</f>
        <v>95</v>
      </c>
      <c r="G44" s="42">
        <f t="shared" si="16"/>
        <v>123</v>
      </c>
      <c r="H44" s="42">
        <f t="shared" si="16"/>
        <v>148</v>
      </c>
      <c r="I44" s="42">
        <f t="shared" si="16"/>
        <v>138</v>
      </c>
      <c r="J44" s="42">
        <f t="shared" si="16"/>
        <v>163</v>
      </c>
      <c r="K44" s="42">
        <f t="shared" si="16"/>
        <v>156</v>
      </c>
      <c r="L44" s="42">
        <f t="shared" si="16"/>
        <v>234</v>
      </c>
      <c r="M44" s="42">
        <f t="shared" si="16"/>
        <v>290</v>
      </c>
      <c r="N44" s="42">
        <f t="shared" si="16"/>
        <v>325</v>
      </c>
      <c r="O44" s="42">
        <f t="shared" si="16"/>
        <v>294</v>
      </c>
      <c r="P44" s="42">
        <f t="shared" si="16"/>
        <v>266</v>
      </c>
      <c r="Q44" s="42">
        <f t="shared" si="16"/>
        <v>258</v>
      </c>
      <c r="R44" s="43">
        <f t="shared" si="16"/>
        <v>501</v>
      </c>
    </row>
    <row r="45" spans="2:18" ht="18" customHeight="1">
      <c r="B45" s="44"/>
      <c r="C45" s="44"/>
      <c r="D45" s="52" t="s">
        <v>56</v>
      </c>
      <c r="E45" s="53">
        <f t="shared" si="11"/>
        <v>1595</v>
      </c>
      <c r="F45" s="55">
        <v>59</v>
      </c>
      <c r="G45" s="55">
        <v>66</v>
      </c>
      <c r="H45" s="55">
        <v>92</v>
      </c>
      <c r="I45" s="55">
        <v>82</v>
      </c>
      <c r="J45" s="55">
        <v>89</v>
      </c>
      <c r="K45" s="55">
        <v>100</v>
      </c>
      <c r="L45" s="55">
        <v>113</v>
      </c>
      <c r="M45" s="55">
        <v>150</v>
      </c>
      <c r="N45" s="55">
        <v>174</v>
      </c>
      <c r="O45" s="55">
        <v>171</v>
      </c>
      <c r="P45" s="55">
        <v>139</v>
      </c>
      <c r="Q45" s="55">
        <v>124</v>
      </c>
      <c r="R45" s="56">
        <v>236</v>
      </c>
    </row>
    <row r="46" spans="2:18" ht="18" customHeight="1">
      <c r="B46" s="44"/>
      <c r="C46" s="66"/>
      <c r="D46" s="46" t="s">
        <v>57</v>
      </c>
      <c r="E46" s="53">
        <f t="shared" si="11"/>
        <v>1396</v>
      </c>
      <c r="F46" s="55">
        <v>36</v>
      </c>
      <c r="G46" s="55">
        <v>57</v>
      </c>
      <c r="H46" s="55">
        <v>56</v>
      </c>
      <c r="I46" s="55">
        <v>56</v>
      </c>
      <c r="J46" s="55">
        <v>74</v>
      </c>
      <c r="K46" s="55">
        <v>56</v>
      </c>
      <c r="L46" s="55">
        <v>121</v>
      </c>
      <c r="M46" s="55">
        <v>140</v>
      </c>
      <c r="N46" s="55">
        <v>151</v>
      </c>
      <c r="O46" s="55">
        <v>123</v>
      </c>
      <c r="P46" s="55">
        <v>127</v>
      </c>
      <c r="Q46" s="55">
        <v>134</v>
      </c>
      <c r="R46" s="56">
        <v>265</v>
      </c>
    </row>
    <row r="47" spans="2:18" ht="18" customHeight="1">
      <c r="B47" s="44"/>
      <c r="C47" s="57" t="s">
        <v>60</v>
      </c>
      <c r="D47" s="39" t="s">
        <v>39</v>
      </c>
      <c r="E47" s="40">
        <f t="shared" si="11"/>
        <v>2041</v>
      </c>
      <c r="F47" s="42">
        <f t="shared" ref="F47:R47" si="17">F48+F49</f>
        <v>60</v>
      </c>
      <c r="G47" s="42">
        <f t="shared" si="17"/>
        <v>81</v>
      </c>
      <c r="H47" s="42">
        <f t="shared" si="17"/>
        <v>99</v>
      </c>
      <c r="I47" s="42">
        <f t="shared" si="17"/>
        <v>109</v>
      </c>
      <c r="J47" s="42">
        <f t="shared" si="17"/>
        <v>115</v>
      </c>
      <c r="K47" s="42">
        <f t="shared" si="17"/>
        <v>114</v>
      </c>
      <c r="L47" s="42">
        <f t="shared" si="17"/>
        <v>149</v>
      </c>
      <c r="M47" s="42">
        <f t="shared" si="17"/>
        <v>161</v>
      </c>
      <c r="N47" s="42">
        <f t="shared" si="17"/>
        <v>197</v>
      </c>
      <c r="O47" s="42">
        <f t="shared" si="17"/>
        <v>197</v>
      </c>
      <c r="P47" s="42">
        <f t="shared" si="17"/>
        <v>215</v>
      </c>
      <c r="Q47" s="42">
        <f t="shared" si="17"/>
        <v>182</v>
      </c>
      <c r="R47" s="43">
        <f t="shared" si="17"/>
        <v>362</v>
      </c>
    </row>
    <row r="48" spans="2:18" ht="18" customHeight="1">
      <c r="B48" s="44"/>
      <c r="C48" s="44"/>
      <c r="D48" s="52" t="s">
        <v>56</v>
      </c>
      <c r="E48" s="53">
        <f t="shared" si="11"/>
        <v>1091</v>
      </c>
      <c r="F48" s="55">
        <v>35</v>
      </c>
      <c r="G48" s="55">
        <v>56</v>
      </c>
      <c r="H48" s="55">
        <v>64</v>
      </c>
      <c r="I48" s="55">
        <v>64</v>
      </c>
      <c r="J48" s="55">
        <v>68</v>
      </c>
      <c r="K48" s="55">
        <v>59</v>
      </c>
      <c r="L48" s="55">
        <v>76</v>
      </c>
      <c r="M48" s="55">
        <v>84</v>
      </c>
      <c r="N48" s="55">
        <v>104</v>
      </c>
      <c r="O48" s="55">
        <v>97</v>
      </c>
      <c r="P48" s="55">
        <v>112</v>
      </c>
      <c r="Q48" s="55">
        <v>86</v>
      </c>
      <c r="R48" s="56">
        <v>186</v>
      </c>
    </row>
    <row r="49" spans="2:18" ht="18" customHeight="1">
      <c r="B49" s="44"/>
      <c r="C49" s="66"/>
      <c r="D49" s="46" t="s">
        <v>57</v>
      </c>
      <c r="E49" s="53">
        <f t="shared" si="11"/>
        <v>950</v>
      </c>
      <c r="F49" s="55">
        <v>25</v>
      </c>
      <c r="G49" s="55">
        <v>25</v>
      </c>
      <c r="H49" s="55">
        <v>35</v>
      </c>
      <c r="I49" s="55">
        <v>45</v>
      </c>
      <c r="J49" s="55">
        <v>47</v>
      </c>
      <c r="K49" s="55">
        <v>55</v>
      </c>
      <c r="L49" s="55">
        <v>73</v>
      </c>
      <c r="M49" s="55">
        <v>77</v>
      </c>
      <c r="N49" s="55">
        <v>93</v>
      </c>
      <c r="O49" s="55">
        <v>100</v>
      </c>
      <c r="P49" s="55">
        <v>103</v>
      </c>
      <c r="Q49" s="55">
        <v>96</v>
      </c>
      <c r="R49" s="56">
        <v>176</v>
      </c>
    </row>
    <row r="50" spans="2:18" ht="18" customHeight="1">
      <c r="B50" s="44"/>
      <c r="C50" s="57" t="s">
        <v>61</v>
      </c>
      <c r="D50" s="39" t="s">
        <v>39</v>
      </c>
      <c r="E50" s="40">
        <f t="shared" si="11"/>
        <v>1633</v>
      </c>
      <c r="F50" s="42">
        <f t="shared" ref="F50:R50" si="18">F51+F52</f>
        <v>42</v>
      </c>
      <c r="G50" s="42">
        <f t="shared" si="18"/>
        <v>81</v>
      </c>
      <c r="H50" s="42">
        <f t="shared" si="18"/>
        <v>68</v>
      </c>
      <c r="I50" s="42">
        <f t="shared" si="18"/>
        <v>60</v>
      </c>
      <c r="J50" s="42">
        <f t="shared" si="18"/>
        <v>99</v>
      </c>
      <c r="K50" s="42">
        <f t="shared" si="18"/>
        <v>100</v>
      </c>
      <c r="L50" s="42">
        <f t="shared" si="18"/>
        <v>115</v>
      </c>
      <c r="M50" s="42">
        <f t="shared" si="18"/>
        <v>156</v>
      </c>
      <c r="N50" s="42">
        <f t="shared" si="18"/>
        <v>178</v>
      </c>
      <c r="O50" s="42">
        <f t="shared" si="18"/>
        <v>170</v>
      </c>
      <c r="P50" s="42">
        <f t="shared" si="18"/>
        <v>143</v>
      </c>
      <c r="Q50" s="42">
        <f t="shared" si="18"/>
        <v>156</v>
      </c>
      <c r="R50" s="43">
        <f t="shared" si="18"/>
        <v>265</v>
      </c>
    </row>
    <row r="51" spans="2:18" ht="18" customHeight="1">
      <c r="B51" s="44"/>
      <c r="C51" s="44"/>
      <c r="D51" s="52" t="s">
        <v>56</v>
      </c>
      <c r="E51" s="53">
        <f t="shared" si="11"/>
        <v>863</v>
      </c>
      <c r="F51" s="55">
        <v>24</v>
      </c>
      <c r="G51" s="55">
        <v>36</v>
      </c>
      <c r="H51" s="55">
        <v>39</v>
      </c>
      <c r="I51" s="55">
        <v>46</v>
      </c>
      <c r="J51" s="55">
        <v>51</v>
      </c>
      <c r="K51" s="55">
        <v>57</v>
      </c>
      <c r="L51" s="55">
        <v>60</v>
      </c>
      <c r="M51" s="55">
        <v>89</v>
      </c>
      <c r="N51" s="55">
        <v>85</v>
      </c>
      <c r="O51" s="55">
        <v>99</v>
      </c>
      <c r="P51" s="55">
        <v>70</v>
      </c>
      <c r="Q51" s="55">
        <v>71</v>
      </c>
      <c r="R51" s="56">
        <v>136</v>
      </c>
    </row>
    <row r="52" spans="2:18" ht="18" customHeight="1">
      <c r="B52" s="66"/>
      <c r="C52" s="66"/>
      <c r="D52" s="46" t="s">
        <v>57</v>
      </c>
      <c r="E52" s="72">
        <f t="shared" si="11"/>
        <v>770</v>
      </c>
      <c r="F52" s="74">
        <v>18</v>
      </c>
      <c r="G52" s="74">
        <v>45</v>
      </c>
      <c r="H52" s="74">
        <v>29</v>
      </c>
      <c r="I52" s="74">
        <v>14</v>
      </c>
      <c r="J52" s="74">
        <v>48</v>
      </c>
      <c r="K52" s="74">
        <v>43</v>
      </c>
      <c r="L52" s="74">
        <v>55</v>
      </c>
      <c r="M52" s="74">
        <v>67</v>
      </c>
      <c r="N52" s="74">
        <v>93</v>
      </c>
      <c r="O52" s="74">
        <v>71</v>
      </c>
      <c r="P52" s="74">
        <v>73</v>
      </c>
      <c r="Q52" s="74">
        <v>85</v>
      </c>
      <c r="R52" s="75">
        <v>129</v>
      </c>
    </row>
    <row r="53" spans="2:18" ht="18" customHeight="1">
      <c r="B53" s="531" t="s">
        <v>64</v>
      </c>
      <c r="C53" s="532"/>
      <c r="D53" s="39" t="s">
        <v>39</v>
      </c>
      <c r="E53" s="78">
        <f t="shared" si="11"/>
        <v>5780</v>
      </c>
      <c r="F53" s="79">
        <f>SUM(F54:F55)</f>
        <v>97</v>
      </c>
      <c r="G53" s="79">
        <f t="shared" ref="G53:R53" si="19">SUM(G54:G55)</f>
        <v>168</v>
      </c>
      <c r="H53" s="79">
        <f t="shared" si="19"/>
        <v>261</v>
      </c>
      <c r="I53" s="79">
        <f t="shared" si="19"/>
        <v>259</v>
      </c>
      <c r="J53" s="79">
        <f t="shared" si="19"/>
        <v>264</v>
      </c>
      <c r="K53" s="79">
        <f t="shared" si="19"/>
        <v>351</v>
      </c>
      <c r="L53" s="79">
        <f t="shared" si="19"/>
        <v>321</v>
      </c>
      <c r="M53" s="79">
        <f t="shared" si="19"/>
        <v>493</v>
      </c>
      <c r="N53" s="79">
        <f t="shared" si="19"/>
        <v>600</v>
      </c>
      <c r="O53" s="79">
        <f t="shared" si="19"/>
        <v>715</v>
      </c>
      <c r="P53" s="79">
        <f t="shared" si="19"/>
        <v>692</v>
      </c>
      <c r="Q53" s="79">
        <f t="shared" si="19"/>
        <v>563</v>
      </c>
      <c r="R53" s="80">
        <f t="shared" si="19"/>
        <v>996</v>
      </c>
    </row>
    <row r="54" spans="2:18" ht="18" customHeight="1">
      <c r="B54" s="44"/>
      <c r="C54" s="51"/>
      <c r="D54" s="52" t="s">
        <v>56</v>
      </c>
      <c r="E54" s="81">
        <f t="shared" si="11"/>
        <v>3227</v>
      </c>
      <c r="F54" s="82">
        <f t="shared" ref="F54:R55" si="20">F58+F61+F64+F67</f>
        <v>52</v>
      </c>
      <c r="G54" s="82">
        <f t="shared" si="20"/>
        <v>108</v>
      </c>
      <c r="H54" s="82">
        <f t="shared" si="20"/>
        <v>159</v>
      </c>
      <c r="I54" s="82">
        <f t="shared" si="20"/>
        <v>176</v>
      </c>
      <c r="J54" s="82">
        <f t="shared" si="20"/>
        <v>175</v>
      </c>
      <c r="K54" s="82">
        <f t="shared" si="20"/>
        <v>205</v>
      </c>
      <c r="L54" s="82">
        <f t="shared" si="20"/>
        <v>193</v>
      </c>
      <c r="M54" s="82">
        <f t="shared" si="20"/>
        <v>263</v>
      </c>
      <c r="N54" s="82">
        <f t="shared" si="20"/>
        <v>324</v>
      </c>
      <c r="O54" s="82">
        <f t="shared" si="20"/>
        <v>380</v>
      </c>
      <c r="P54" s="82">
        <f t="shared" si="20"/>
        <v>390</v>
      </c>
      <c r="Q54" s="82">
        <f t="shared" si="20"/>
        <v>297</v>
      </c>
      <c r="R54" s="83">
        <f t="shared" si="20"/>
        <v>505</v>
      </c>
    </row>
    <row r="55" spans="2:18" ht="18" customHeight="1">
      <c r="B55" s="44"/>
      <c r="C55" s="51"/>
      <c r="D55" s="52" t="s">
        <v>57</v>
      </c>
      <c r="E55" s="81">
        <f t="shared" si="11"/>
        <v>2553</v>
      </c>
      <c r="F55" s="82">
        <f t="shared" si="20"/>
        <v>45</v>
      </c>
      <c r="G55" s="82">
        <f t="shared" si="20"/>
        <v>60</v>
      </c>
      <c r="H55" s="82">
        <f t="shared" si="20"/>
        <v>102</v>
      </c>
      <c r="I55" s="82">
        <f t="shared" si="20"/>
        <v>83</v>
      </c>
      <c r="J55" s="82">
        <f t="shared" si="20"/>
        <v>89</v>
      </c>
      <c r="K55" s="82">
        <f t="shared" si="20"/>
        <v>146</v>
      </c>
      <c r="L55" s="82">
        <f t="shared" si="20"/>
        <v>128</v>
      </c>
      <c r="M55" s="82">
        <f t="shared" si="20"/>
        <v>230</v>
      </c>
      <c r="N55" s="82">
        <f t="shared" si="20"/>
        <v>276</v>
      </c>
      <c r="O55" s="82">
        <f t="shared" si="20"/>
        <v>335</v>
      </c>
      <c r="P55" s="82">
        <f t="shared" si="20"/>
        <v>302</v>
      </c>
      <c r="Q55" s="82">
        <f t="shared" si="20"/>
        <v>266</v>
      </c>
      <c r="R55" s="83">
        <f t="shared" si="20"/>
        <v>491</v>
      </c>
    </row>
    <row r="56" spans="2:18" ht="18" customHeight="1">
      <c r="B56" s="44"/>
      <c r="C56" s="71"/>
      <c r="D56" s="46" t="s">
        <v>55</v>
      </c>
      <c r="E56" s="84">
        <f t="shared" si="11"/>
        <v>100.1</v>
      </c>
      <c r="F56" s="85">
        <f t="shared" ref="F56:R56" si="21">ROUND(F53/$E53*100,1)</f>
        <v>1.7</v>
      </c>
      <c r="G56" s="85">
        <f t="shared" si="21"/>
        <v>2.9</v>
      </c>
      <c r="H56" s="85">
        <f t="shared" si="21"/>
        <v>4.5</v>
      </c>
      <c r="I56" s="85">
        <f t="shared" si="21"/>
        <v>4.5</v>
      </c>
      <c r="J56" s="85">
        <f t="shared" si="21"/>
        <v>4.5999999999999996</v>
      </c>
      <c r="K56" s="85">
        <f t="shared" si="21"/>
        <v>6.1</v>
      </c>
      <c r="L56" s="85">
        <f t="shared" si="21"/>
        <v>5.6</v>
      </c>
      <c r="M56" s="85">
        <f t="shared" si="21"/>
        <v>8.5</v>
      </c>
      <c r="N56" s="85">
        <f t="shared" si="21"/>
        <v>10.4</v>
      </c>
      <c r="O56" s="85">
        <f t="shared" si="21"/>
        <v>12.4</v>
      </c>
      <c r="P56" s="85">
        <f t="shared" si="21"/>
        <v>12</v>
      </c>
      <c r="Q56" s="85">
        <f t="shared" si="21"/>
        <v>9.6999999999999993</v>
      </c>
      <c r="R56" s="86">
        <f t="shared" si="21"/>
        <v>17.2</v>
      </c>
    </row>
    <row r="57" spans="2:18" ht="18" customHeight="1">
      <c r="B57" s="44"/>
      <c r="C57" s="57" t="s">
        <v>58</v>
      </c>
      <c r="D57" s="39" t="s">
        <v>39</v>
      </c>
      <c r="E57" s="40">
        <f t="shared" si="11"/>
        <v>1208</v>
      </c>
      <c r="F57" s="42">
        <f t="shared" ref="F57:R57" si="22">F58+F59</f>
        <v>17</v>
      </c>
      <c r="G57" s="42">
        <f t="shared" si="22"/>
        <v>28</v>
      </c>
      <c r="H57" s="42">
        <f t="shared" si="22"/>
        <v>51</v>
      </c>
      <c r="I57" s="42">
        <f t="shared" si="22"/>
        <v>40</v>
      </c>
      <c r="J57" s="42">
        <f t="shared" si="22"/>
        <v>48</v>
      </c>
      <c r="K57" s="42">
        <f t="shared" si="22"/>
        <v>72</v>
      </c>
      <c r="L57" s="42">
        <f t="shared" si="22"/>
        <v>78</v>
      </c>
      <c r="M57" s="42">
        <f t="shared" si="22"/>
        <v>113</v>
      </c>
      <c r="N57" s="42">
        <f t="shared" si="22"/>
        <v>122</v>
      </c>
      <c r="O57" s="42">
        <f t="shared" si="22"/>
        <v>133</v>
      </c>
      <c r="P57" s="42">
        <f t="shared" si="22"/>
        <v>175</v>
      </c>
      <c r="Q57" s="42">
        <f t="shared" si="22"/>
        <v>113</v>
      </c>
      <c r="R57" s="43">
        <f t="shared" si="22"/>
        <v>218</v>
      </c>
    </row>
    <row r="58" spans="2:18" ht="18" customHeight="1">
      <c r="B58" s="44"/>
      <c r="C58" s="44"/>
      <c r="D58" s="52" t="s">
        <v>56</v>
      </c>
      <c r="E58" s="53">
        <f t="shared" si="11"/>
        <v>665</v>
      </c>
      <c r="F58" s="55">
        <v>11</v>
      </c>
      <c r="G58" s="55">
        <v>19</v>
      </c>
      <c r="H58" s="55">
        <v>28</v>
      </c>
      <c r="I58" s="55">
        <v>27</v>
      </c>
      <c r="J58" s="55">
        <v>38</v>
      </c>
      <c r="K58" s="55">
        <v>38</v>
      </c>
      <c r="L58" s="55">
        <v>52</v>
      </c>
      <c r="M58" s="55">
        <v>58</v>
      </c>
      <c r="N58" s="55">
        <v>66</v>
      </c>
      <c r="O58" s="55">
        <v>67</v>
      </c>
      <c r="P58" s="55">
        <v>90</v>
      </c>
      <c r="Q58" s="55">
        <v>62</v>
      </c>
      <c r="R58" s="56">
        <v>109</v>
      </c>
    </row>
    <row r="59" spans="2:18" ht="18" customHeight="1">
      <c r="B59" s="44"/>
      <c r="C59" s="66"/>
      <c r="D59" s="46" t="s">
        <v>57</v>
      </c>
      <c r="E59" s="53">
        <f t="shared" si="11"/>
        <v>543</v>
      </c>
      <c r="F59" s="55">
        <v>6</v>
      </c>
      <c r="G59" s="55">
        <v>9</v>
      </c>
      <c r="H59" s="55">
        <v>23</v>
      </c>
      <c r="I59" s="55">
        <v>13</v>
      </c>
      <c r="J59" s="55">
        <v>10</v>
      </c>
      <c r="K59" s="55">
        <v>34</v>
      </c>
      <c r="L59" s="55">
        <v>26</v>
      </c>
      <c r="M59" s="55">
        <v>55</v>
      </c>
      <c r="N59" s="55">
        <v>56</v>
      </c>
      <c r="O59" s="55">
        <v>66</v>
      </c>
      <c r="P59" s="55">
        <v>85</v>
      </c>
      <c r="Q59" s="55">
        <v>51</v>
      </c>
      <c r="R59" s="56">
        <v>109</v>
      </c>
    </row>
    <row r="60" spans="2:18" ht="18" customHeight="1">
      <c r="B60" s="44"/>
      <c r="C60" s="57" t="s">
        <v>59</v>
      </c>
      <c r="D60" s="39" t="s">
        <v>39</v>
      </c>
      <c r="E60" s="40">
        <f t="shared" si="11"/>
        <v>2117</v>
      </c>
      <c r="F60" s="42">
        <f t="shared" ref="F60:R60" si="23">F61+F62</f>
        <v>39</v>
      </c>
      <c r="G60" s="42">
        <f t="shared" si="23"/>
        <v>71</v>
      </c>
      <c r="H60" s="42">
        <f t="shared" si="23"/>
        <v>97</v>
      </c>
      <c r="I60" s="42">
        <f t="shared" si="23"/>
        <v>106</v>
      </c>
      <c r="J60" s="42">
        <f t="shared" si="23"/>
        <v>107</v>
      </c>
      <c r="K60" s="42">
        <f t="shared" si="23"/>
        <v>114</v>
      </c>
      <c r="L60" s="42">
        <f t="shared" si="23"/>
        <v>102</v>
      </c>
      <c r="M60" s="42">
        <f t="shared" si="23"/>
        <v>186</v>
      </c>
      <c r="N60" s="42">
        <f t="shared" si="23"/>
        <v>239</v>
      </c>
      <c r="O60" s="42">
        <f t="shared" si="23"/>
        <v>276</v>
      </c>
      <c r="P60" s="42">
        <f t="shared" si="23"/>
        <v>226</v>
      </c>
      <c r="Q60" s="42">
        <f t="shared" si="23"/>
        <v>202</v>
      </c>
      <c r="R60" s="43">
        <f t="shared" si="23"/>
        <v>352</v>
      </c>
    </row>
    <row r="61" spans="2:18" ht="18" customHeight="1">
      <c r="B61" s="44"/>
      <c r="C61" s="44"/>
      <c r="D61" s="52" t="s">
        <v>56</v>
      </c>
      <c r="E61" s="53">
        <f t="shared" si="11"/>
        <v>1183</v>
      </c>
      <c r="F61" s="55">
        <v>18</v>
      </c>
      <c r="G61" s="55">
        <v>40</v>
      </c>
      <c r="H61" s="55">
        <v>59</v>
      </c>
      <c r="I61" s="55">
        <v>73</v>
      </c>
      <c r="J61" s="55">
        <v>70</v>
      </c>
      <c r="K61" s="55">
        <v>71</v>
      </c>
      <c r="L61" s="55">
        <v>60</v>
      </c>
      <c r="M61" s="55">
        <v>100</v>
      </c>
      <c r="N61" s="55">
        <v>127</v>
      </c>
      <c r="O61" s="55">
        <v>148</v>
      </c>
      <c r="P61" s="55">
        <v>139</v>
      </c>
      <c r="Q61" s="55">
        <v>101</v>
      </c>
      <c r="R61" s="56">
        <v>177</v>
      </c>
    </row>
    <row r="62" spans="2:18" ht="18" customHeight="1">
      <c r="B62" s="44"/>
      <c r="C62" s="66"/>
      <c r="D62" s="46" t="s">
        <v>57</v>
      </c>
      <c r="E62" s="53">
        <f t="shared" si="11"/>
        <v>934</v>
      </c>
      <c r="F62" s="55">
        <v>21</v>
      </c>
      <c r="G62" s="55">
        <v>31</v>
      </c>
      <c r="H62" s="55">
        <v>38</v>
      </c>
      <c r="I62" s="55">
        <v>33</v>
      </c>
      <c r="J62" s="55">
        <v>37</v>
      </c>
      <c r="K62" s="55">
        <v>43</v>
      </c>
      <c r="L62" s="55">
        <v>42</v>
      </c>
      <c r="M62" s="55">
        <v>86</v>
      </c>
      <c r="N62" s="55">
        <v>112</v>
      </c>
      <c r="O62" s="55">
        <v>128</v>
      </c>
      <c r="P62" s="55">
        <v>87</v>
      </c>
      <c r="Q62" s="55">
        <v>101</v>
      </c>
      <c r="R62" s="56">
        <v>175</v>
      </c>
    </row>
    <row r="63" spans="2:18" ht="18" customHeight="1">
      <c r="B63" s="44"/>
      <c r="C63" s="57" t="s">
        <v>60</v>
      </c>
      <c r="D63" s="39" t="s">
        <v>39</v>
      </c>
      <c r="E63" s="40">
        <f t="shared" si="11"/>
        <v>1389</v>
      </c>
      <c r="F63" s="42">
        <f t="shared" ref="F63:R63" si="24">F64+F65</f>
        <v>22</v>
      </c>
      <c r="G63" s="42">
        <f t="shared" si="24"/>
        <v>40</v>
      </c>
      <c r="H63" s="42">
        <f t="shared" si="24"/>
        <v>59</v>
      </c>
      <c r="I63" s="42">
        <f t="shared" si="24"/>
        <v>64</v>
      </c>
      <c r="J63" s="42">
        <f t="shared" si="24"/>
        <v>67</v>
      </c>
      <c r="K63" s="42">
        <f t="shared" si="24"/>
        <v>94</v>
      </c>
      <c r="L63" s="42">
        <f t="shared" si="24"/>
        <v>77</v>
      </c>
      <c r="M63" s="42">
        <f t="shared" si="24"/>
        <v>110</v>
      </c>
      <c r="N63" s="42">
        <f t="shared" si="24"/>
        <v>128</v>
      </c>
      <c r="O63" s="42">
        <f t="shared" si="24"/>
        <v>171</v>
      </c>
      <c r="P63" s="42">
        <f t="shared" si="24"/>
        <v>161</v>
      </c>
      <c r="Q63" s="42">
        <f t="shared" si="24"/>
        <v>157</v>
      </c>
      <c r="R63" s="43">
        <f t="shared" si="24"/>
        <v>239</v>
      </c>
    </row>
    <row r="64" spans="2:18" ht="18" customHeight="1">
      <c r="B64" s="44"/>
      <c r="C64" s="44"/>
      <c r="D64" s="52" t="s">
        <v>56</v>
      </c>
      <c r="E64" s="53">
        <f t="shared" si="11"/>
        <v>757</v>
      </c>
      <c r="F64" s="55">
        <v>13</v>
      </c>
      <c r="G64" s="55">
        <v>29</v>
      </c>
      <c r="H64" s="55">
        <v>36</v>
      </c>
      <c r="I64" s="55">
        <v>40</v>
      </c>
      <c r="J64" s="55">
        <v>37</v>
      </c>
      <c r="K64" s="55">
        <v>55</v>
      </c>
      <c r="L64" s="55">
        <v>46</v>
      </c>
      <c r="M64" s="55">
        <v>54</v>
      </c>
      <c r="N64" s="55">
        <v>67</v>
      </c>
      <c r="O64" s="55">
        <v>91</v>
      </c>
      <c r="P64" s="55">
        <v>82</v>
      </c>
      <c r="Q64" s="55">
        <v>87</v>
      </c>
      <c r="R64" s="56">
        <v>120</v>
      </c>
    </row>
    <row r="65" spans="2:18" ht="18" customHeight="1">
      <c r="B65" s="44"/>
      <c r="C65" s="66"/>
      <c r="D65" s="46" t="s">
        <v>57</v>
      </c>
      <c r="E65" s="53">
        <f t="shared" si="11"/>
        <v>632</v>
      </c>
      <c r="F65" s="55">
        <v>9</v>
      </c>
      <c r="G65" s="55">
        <v>11</v>
      </c>
      <c r="H65" s="55">
        <v>23</v>
      </c>
      <c r="I65" s="55">
        <v>24</v>
      </c>
      <c r="J65" s="55">
        <v>30</v>
      </c>
      <c r="K65" s="55">
        <v>39</v>
      </c>
      <c r="L65" s="55">
        <v>31</v>
      </c>
      <c r="M65" s="55">
        <v>56</v>
      </c>
      <c r="N65" s="55">
        <v>61</v>
      </c>
      <c r="O65" s="55">
        <v>80</v>
      </c>
      <c r="P65" s="55">
        <v>79</v>
      </c>
      <c r="Q65" s="55">
        <v>70</v>
      </c>
      <c r="R65" s="56">
        <v>119</v>
      </c>
    </row>
    <row r="66" spans="2:18" ht="18" customHeight="1">
      <c r="B66" s="44"/>
      <c r="C66" s="57" t="s">
        <v>61</v>
      </c>
      <c r="D66" s="39" t="s">
        <v>39</v>
      </c>
      <c r="E66" s="40">
        <f t="shared" si="11"/>
        <v>1066</v>
      </c>
      <c r="F66" s="42">
        <f t="shared" ref="F66:R66" si="25">F67+F68</f>
        <v>19</v>
      </c>
      <c r="G66" s="42">
        <f t="shared" si="25"/>
        <v>29</v>
      </c>
      <c r="H66" s="42">
        <f t="shared" si="25"/>
        <v>54</v>
      </c>
      <c r="I66" s="42">
        <f t="shared" si="25"/>
        <v>49</v>
      </c>
      <c r="J66" s="42">
        <f t="shared" si="25"/>
        <v>42</v>
      </c>
      <c r="K66" s="42">
        <f t="shared" si="25"/>
        <v>71</v>
      </c>
      <c r="L66" s="42">
        <f t="shared" si="25"/>
        <v>64</v>
      </c>
      <c r="M66" s="42">
        <f t="shared" si="25"/>
        <v>84</v>
      </c>
      <c r="N66" s="42">
        <f t="shared" si="25"/>
        <v>111</v>
      </c>
      <c r="O66" s="42">
        <f t="shared" si="25"/>
        <v>135</v>
      </c>
      <c r="P66" s="42">
        <f t="shared" si="25"/>
        <v>130</v>
      </c>
      <c r="Q66" s="42">
        <f t="shared" si="25"/>
        <v>91</v>
      </c>
      <c r="R66" s="43">
        <f t="shared" si="25"/>
        <v>187</v>
      </c>
    </row>
    <row r="67" spans="2:18" ht="18" customHeight="1">
      <c r="B67" s="44"/>
      <c r="C67" s="44"/>
      <c r="D67" s="52" t="s">
        <v>56</v>
      </c>
      <c r="E67" s="53">
        <f t="shared" si="11"/>
        <v>622</v>
      </c>
      <c r="F67" s="55">
        <v>10</v>
      </c>
      <c r="G67" s="55">
        <v>20</v>
      </c>
      <c r="H67" s="55">
        <v>36</v>
      </c>
      <c r="I67" s="55">
        <v>36</v>
      </c>
      <c r="J67" s="55">
        <v>30</v>
      </c>
      <c r="K67" s="55">
        <v>41</v>
      </c>
      <c r="L67" s="55">
        <v>35</v>
      </c>
      <c r="M67" s="55">
        <v>51</v>
      </c>
      <c r="N67" s="55">
        <v>64</v>
      </c>
      <c r="O67" s="55">
        <v>74</v>
      </c>
      <c r="P67" s="55">
        <v>79</v>
      </c>
      <c r="Q67" s="55">
        <v>47</v>
      </c>
      <c r="R67" s="56">
        <v>99</v>
      </c>
    </row>
    <row r="68" spans="2:18" ht="18" customHeight="1">
      <c r="B68" s="66"/>
      <c r="C68" s="66"/>
      <c r="D68" s="46" t="s">
        <v>57</v>
      </c>
      <c r="E68" s="72">
        <f t="shared" si="11"/>
        <v>444</v>
      </c>
      <c r="F68" s="74">
        <v>9</v>
      </c>
      <c r="G68" s="74">
        <v>9</v>
      </c>
      <c r="H68" s="74">
        <v>18</v>
      </c>
      <c r="I68" s="74">
        <v>13</v>
      </c>
      <c r="J68" s="74">
        <v>12</v>
      </c>
      <c r="K68" s="74">
        <v>30</v>
      </c>
      <c r="L68" s="74">
        <v>29</v>
      </c>
      <c r="M68" s="74">
        <v>33</v>
      </c>
      <c r="N68" s="74">
        <v>47</v>
      </c>
      <c r="O68" s="74">
        <v>61</v>
      </c>
      <c r="P68" s="74">
        <v>51</v>
      </c>
      <c r="Q68" s="74">
        <v>44</v>
      </c>
      <c r="R68" s="75">
        <v>88</v>
      </c>
    </row>
    <row r="69" spans="2:18" ht="15" customHeight="1">
      <c r="R69" s="87" t="s">
        <v>65</v>
      </c>
    </row>
  </sheetData>
  <mergeCells count="7">
    <mergeCell ref="B53:C53"/>
    <mergeCell ref="B3:C4"/>
    <mergeCell ref="D3:D4"/>
    <mergeCell ref="E3:R3"/>
    <mergeCell ref="B5:C5"/>
    <mergeCell ref="B21:C21"/>
    <mergeCell ref="B37:C37"/>
  </mergeCells>
  <phoneticPr fontId="2"/>
  <pageMargins left="0.59055118110236227" right="0.59055118110236227" top="0.78740157480314965" bottom="0.78740157480314965" header="0.39370078740157483" footer="0.39370078740157483"/>
  <pageSetup paperSize="9" scale="96" orientation="portrait" r:id="rId1"/>
  <headerFooter alignWithMargins="0">
    <oddHeader>&amp;R4.農      業</oddHeader>
    <oddFooter>&amp;C-33-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zoomScaleNormal="100" zoomScaleSheetLayoutView="100" workbookViewId="0"/>
  </sheetViews>
  <sheetFormatPr defaultRowHeight="11.25"/>
  <cols>
    <col min="1" max="1" width="4.140625" style="88" customWidth="1"/>
    <col min="2" max="2" width="3" style="88" customWidth="1"/>
    <col min="3" max="3" width="6.42578125" style="88" customWidth="1"/>
    <col min="4" max="4" width="7.5703125" style="88" customWidth="1"/>
    <col min="5" max="16" width="7" style="88" customWidth="1"/>
    <col min="17" max="16384" width="9.140625" style="88"/>
  </cols>
  <sheetData>
    <row r="1" spans="1:16" ht="30" customHeight="1">
      <c r="A1" s="30" t="s">
        <v>69</v>
      </c>
    </row>
    <row r="2" spans="1:16" ht="18" customHeight="1">
      <c r="B2" s="89" t="s">
        <v>35</v>
      </c>
      <c r="P2" s="90" t="s">
        <v>70</v>
      </c>
    </row>
    <row r="3" spans="1:16" ht="15" customHeight="1">
      <c r="B3" s="541" t="s">
        <v>71</v>
      </c>
      <c r="C3" s="542"/>
      <c r="D3" s="545" t="s">
        <v>72</v>
      </c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7"/>
    </row>
    <row r="4" spans="1:16" ht="18" customHeight="1">
      <c r="B4" s="543"/>
      <c r="C4" s="544"/>
      <c r="D4" s="91" t="s">
        <v>39</v>
      </c>
      <c r="E4" s="92" t="s">
        <v>73</v>
      </c>
      <c r="F4" s="93" t="s">
        <v>74</v>
      </c>
      <c r="G4" s="93" t="s">
        <v>75</v>
      </c>
      <c r="H4" s="93" t="s">
        <v>76</v>
      </c>
      <c r="I4" s="93" t="s">
        <v>77</v>
      </c>
      <c r="J4" s="93" t="s">
        <v>78</v>
      </c>
      <c r="K4" s="93" t="s">
        <v>79</v>
      </c>
      <c r="L4" s="93" t="s">
        <v>80</v>
      </c>
      <c r="M4" s="93" t="s">
        <v>81</v>
      </c>
      <c r="N4" s="93" t="s">
        <v>82</v>
      </c>
      <c r="O4" s="93" t="s">
        <v>83</v>
      </c>
      <c r="P4" s="94" t="s">
        <v>84</v>
      </c>
    </row>
    <row r="5" spans="1:16" ht="21.75" customHeight="1">
      <c r="B5" s="531" t="s">
        <v>54</v>
      </c>
      <c r="C5" s="532"/>
      <c r="D5" s="95">
        <f t="shared" ref="D5:P5" si="0">+D7+D8+D9+D10</f>
        <v>4659</v>
      </c>
      <c r="E5" s="96">
        <f t="shared" si="0"/>
        <v>445</v>
      </c>
      <c r="F5" s="97">
        <f t="shared" si="0"/>
        <v>442</v>
      </c>
      <c r="G5" s="97">
        <f t="shared" si="0"/>
        <v>1004</v>
      </c>
      <c r="H5" s="97">
        <f t="shared" si="0"/>
        <v>1102</v>
      </c>
      <c r="I5" s="97">
        <f t="shared" si="0"/>
        <v>841</v>
      </c>
      <c r="J5" s="97">
        <f t="shared" si="0"/>
        <v>628</v>
      </c>
      <c r="K5" s="97">
        <f t="shared" si="0"/>
        <v>145</v>
      </c>
      <c r="L5" s="97">
        <f t="shared" si="0"/>
        <v>43</v>
      </c>
      <c r="M5" s="97">
        <f t="shared" si="0"/>
        <v>9</v>
      </c>
      <c r="N5" s="97">
        <f t="shared" si="0"/>
        <v>0</v>
      </c>
      <c r="O5" s="97">
        <f t="shared" si="0"/>
        <v>0</v>
      </c>
      <c r="P5" s="98">
        <f t="shared" si="0"/>
        <v>0</v>
      </c>
    </row>
    <row r="6" spans="1:16">
      <c r="B6" s="99"/>
      <c r="C6" s="100" t="s">
        <v>85</v>
      </c>
      <c r="D6" s="101">
        <f>SUM(E6:P6)</f>
        <v>100.00000000000001</v>
      </c>
      <c r="E6" s="102">
        <f>ROUND(E5/$D5*100,1)</f>
        <v>9.6</v>
      </c>
      <c r="F6" s="103">
        <f>ROUND(F5/$D5*100,1)</f>
        <v>9.5</v>
      </c>
      <c r="G6" s="103">
        <f>ROUND(G5/$D5*100,1)-0.1</f>
        <v>21.4</v>
      </c>
      <c r="H6" s="103">
        <f t="shared" ref="H6:P6" si="1">ROUND(H5/$D5*100,1)</f>
        <v>23.7</v>
      </c>
      <c r="I6" s="103">
        <f t="shared" si="1"/>
        <v>18.100000000000001</v>
      </c>
      <c r="J6" s="103">
        <f t="shared" si="1"/>
        <v>13.5</v>
      </c>
      <c r="K6" s="103">
        <f t="shared" si="1"/>
        <v>3.1</v>
      </c>
      <c r="L6" s="103">
        <f t="shared" si="1"/>
        <v>0.9</v>
      </c>
      <c r="M6" s="103">
        <f t="shared" si="1"/>
        <v>0.2</v>
      </c>
      <c r="N6" s="103">
        <f t="shared" si="1"/>
        <v>0</v>
      </c>
      <c r="O6" s="103">
        <f t="shared" si="1"/>
        <v>0</v>
      </c>
      <c r="P6" s="104">
        <f t="shared" si="1"/>
        <v>0</v>
      </c>
    </row>
    <row r="7" spans="1:16" ht="21.75" hidden="1" customHeight="1">
      <c r="B7" s="105"/>
      <c r="C7" s="106" t="s">
        <v>58</v>
      </c>
      <c r="D7" s="107">
        <f>SUM(E7:P7)</f>
        <v>904</v>
      </c>
      <c r="E7" s="108">
        <v>70</v>
      </c>
      <c r="F7" s="109">
        <v>79</v>
      </c>
      <c r="G7" s="109">
        <v>174</v>
      </c>
      <c r="H7" s="109">
        <v>227</v>
      </c>
      <c r="I7" s="109">
        <v>151</v>
      </c>
      <c r="J7" s="109">
        <v>148</v>
      </c>
      <c r="K7" s="109">
        <v>47</v>
      </c>
      <c r="L7" s="109">
        <v>7</v>
      </c>
      <c r="M7" s="109">
        <v>1</v>
      </c>
      <c r="N7" s="109">
        <v>0</v>
      </c>
      <c r="O7" s="109">
        <v>0</v>
      </c>
      <c r="P7" s="110">
        <v>0</v>
      </c>
    </row>
    <row r="8" spans="1:16" ht="21.75" hidden="1" customHeight="1">
      <c r="B8" s="105"/>
      <c r="C8" s="111" t="s">
        <v>59</v>
      </c>
      <c r="D8" s="107">
        <f>SUM(E8:P8)</f>
        <v>1614</v>
      </c>
      <c r="E8" s="112">
        <v>234</v>
      </c>
      <c r="F8" s="113">
        <v>217</v>
      </c>
      <c r="G8" s="113">
        <v>443</v>
      </c>
      <c r="H8" s="113">
        <v>341</v>
      </c>
      <c r="I8" s="113">
        <v>199</v>
      </c>
      <c r="J8" s="113">
        <v>122</v>
      </c>
      <c r="K8" s="113">
        <v>40</v>
      </c>
      <c r="L8" s="113">
        <v>13</v>
      </c>
      <c r="M8" s="113">
        <v>5</v>
      </c>
      <c r="N8" s="113">
        <v>0</v>
      </c>
      <c r="O8" s="113">
        <v>0</v>
      </c>
      <c r="P8" s="114">
        <v>0</v>
      </c>
    </row>
    <row r="9" spans="1:16" ht="21.75" hidden="1" customHeight="1">
      <c r="B9" s="105"/>
      <c r="C9" s="111" t="s">
        <v>60</v>
      </c>
      <c r="D9" s="107">
        <f>SUM(E9:P9)</f>
        <v>984</v>
      </c>
      <c r="E9" s="112">
        <v>89</v>
      </c>
      <c r="F9" s="113">
        <v>89</v>
      </c>
      <c r="G9" s="113">
        <v>225</v>
      </c>
      <c r="H9" s="113">
        <v>222</v>
      </c>
      <c r="I9" s="113">
        <v>196</v>
      </c>
      <c r="J9" s="113">
        <v>135</v>
      </c>
      <c r="K9" s="113">
        <v>21</v>
      </c>
      <c r="L9" s="113">
        <v>7</v>
      </c>
      <c r="M9" s="113">
        <v>0</v>
      </c>
      <c r="N9" s="113">
        <v>0</v>
      </c>
      <c r="O9" s="113">
        <v>0</v>
      </c>
      <c r="P9" s="114">
        <v>0</v>
      </c>
    </row>
    <row r="10" spans="1:16" ht="21.75" hidden="1" customHeight="1">
      <c r="B10" s="115"/>
      <c r="C10" s="116" t="s">
        <v>61</v>
      </c>
      <c r="D10" s="107">
        <f>SUM(E10:P10)</f>
        <v>1157</v>
      </c>
      <c r="E10" s="117">
        <v>52</v>
      </c>
      <c r="F10" s="118">
        <v>57</v>
      </c>
      <c r="G10" s="118">
        <v>162</v>
      </c>
      <c r="H10" s="118">
        <v>312</v>
      </c>
      <c r="I10" s="118">
        <v>295</v>
      </c>
      <c r="J10" s="118">
        <v>223</v>
      </c>
      <c r="K10" s="118">
        <v>37</v>
      </c>
      <c r="L10" s="118">
        <v>16</v>
      </c>
      <c r="M10" s="118">
        <v>3</v>
      </c>
      <c r="N10" s="118">
        <v>0</v>
      </c>
      <c r="O10" s="118">
        <v>0</v>
      </c>
      <c r="P10" s="119">
        <v>0</v>
      </c>
    </row>
    <row r="11" spans="1:16" ht="21.75" customHeight="1">
      <c r="B11" s="531" t="s">
        <v>62</v>
      </c>
      <c r="C11" s="532"/>
      <c r="D11" s="95">
        <f t="shared" ref="D11:P11" si="2">+D13+D14+D15+D16</f>
        <v>3667</v>
      </c>
      <c r="E11" s="96">
        <f t="shared" si="2"/>
        <v>105</v>
      </c>
      <c r="F11" s="97">
        <f t="shared" si="2"/>
        <v>390</v>
      </c>
      <c r="G11" s="97">
        <f t="shared" si="2"/>
        <v>912</v>
      </c>
      <c r="H11" s="97">
        <f t="shared" si="2"/>
        <v>880</v>
      </c>
      <c r="I11" s="97">
        <f t="shared" si="2"/>
        <v>606</v>
      </c>
      <c r="J11" s="97">
        <f t="shared" si="2"/>
        <v>497</v>
      </c>
      <c r="K11" s="97">
        <f t="shared" si="2"/>
        <v>151</v>
      </c>
      <c r="L11" s="97">
        <f t="shared" si="2"/>
        <v>72</v>
      </c>
      <c r="M11" s="97">
        <f t="shared" si="2"/>
        <v>33</v>
      </c>
      <c r="N11" s="97">
        <f t="shared" si="2"/>
        <v>13</v>
      </c>
      <c r="O11" s="97">
        <f t="shared" si="2"/>
        <v>6</v>
      </c>
      <c r="P11" s="98">
        <f t="shared" si="2"/>
        <v>2</v>
      </c>
    </row>
    <row r="12" spans="1:16">
      <c r="B12" s="99"/>
      <c r="C12" s="100" t="s">
        <v>85</v>
      </c>
      <c r="D12" s="101">
        <f t="shared" ref="D12:D18" si="3">SUM(E12:P12)</f>
        <v>99.999999999999986</v>
      </c>
      <c r="E12" s="102">
        <f>ROUND(E11/$D11*100,1)</f>
        <v>2.9</v>
      </c>
      <c r="F12" s="103">
        <f>ROUND(F11/$D11*100,1)</f>
        <v>10.6</v>
      </c>
      <c r="G12" s="103">
        <f>ROUND(G11/$D11*100,1)-0.1</f>
        <v>24.799999999999997</v>
      </c>
      <c r="H12" s="103">
        <f>ROUND(H11/$D11*100,1)-0.1</f>
        <v>23.9</v>
      </c>
      <c r="I12" s="103">
        <f t="shared" ref="I12:P12" si="4">ROUND(I11/$D11*100,1)</f>
        <v>16.5</v>
      </c>
      <c r="J12" s="103">
        <f t="shared" si="4"/>
        <v>13.6</v>
      </c>
      <c r="K12" s="103">
        <f t="shared" si="4"/>
        <v>4.0999999999999996</v>
      </c>
      <c r="L12" s="103">
        <f t="shared" si="4"/>
        <v>2</v>
      </c>
      <c r="M12" s="103">
        <f t="shared" si="4"/>
        <v>0.9</v>
      </c>
      <c r="N12" s="103">
        <f t="shared" si="4"/>
        <v>0.4</v>
      </c>
      <c r="O12" s="103">
        <f t="shared" si="4"/>
        <v>0.2</v>
      </c>
      <c r="P12" s="104">
        <f t="shared" si="4"/>
        <v>0.1</v>
      </c>
    </row>
    <row r="13" spans="1:16" ht="21.75" customHeight="1">
      <c r="B13" s="105"/>
      <c r="C13" s="106" t="s">
        <v>58</v>
      </c>
      <c r="D13" s="107">
        <f t="shared" si="3"/>
        <v>793</v>
      </c>
      <c r="E13" s="108">
        <v>31</v>
      </c>
      <c r="F13" s="109">
        <v>75</v>
      </c>
      <c r="G13" s="109">
        <v>193</v>
      </c>
      <c r="H13" s="109">
        <v>189</v>
      </c>
      <c r="I13" s="109">
        <v>125</v>
      </c>
      <c r="J13" s="109">
        <v>119</v>
      </c>
      <c r="K13" s="109">
        <v>45</v>
      </c>
      <c r="L13" s="109">
        <v>12</v>
      </c>
      <c r="M13" s="109">
        <v>2</v>
      </c>
      <c r="N13" s="109">
        <v>0</v>
      </c>
      <c r="O13" s="109">
        <v>2</v>
      </c>
      <c r="P13" s="110">
        <v>0</v>
      </c>
    </row>
    <row r="14" spans="1:16" ht="21.75" customHeight="1">
      <c r="B14" s="105"/>
      <c r="C14" s="111" t="s">
        <v>59</v>
      </c>
      <c r="D14" s="120">
        <f t="shared" si="3"/>
        <v>1178</v>
      </c>
      <c r="E14" s="112">
        <v>8</v>
      </c>
      <c r="F14" s="113">
        <v>192</v>
      </c>
      <c r="G14" s="113">
        <v>396</v>
      </c>
      <c r="H14" s="113">
        <v>265</v>
      </c>
      <c r="I14" s="113">
        <v>146</v>
      </c>
      <c r="J14" s="113">
        <v>90</v>
      </c>
      <c r="K14" s="113">
        <v>43</v>
      </c>
      <c r="L14" s="113">
        <v>26</v>
      </c>
      <c r="M14" s="113">
        <v>10</v>
      </c>
      <c r="N14" s="113">
        <v>2</v>
      </c>
      <c r="O14" s="113">
        <v>0</v>
      </c>
      <c r="P14" s="114">
        <v>0</v>
      </c>
    </row>
    <row r="15" spans="1:16" ht="21.75" customHeight="1">
      <c r="B15" s="105"/>
      <c r="C15" s="111" t="s">
        <v>60</v>
      </c>
      <c r="D15" s="120">
        <f t="shared" si="3"/>
        <v>797</v>
      </c>
      <c r="E15" s="112">
        <v>8</v>
      </c>
      <c r="F15" s="113">
        <v>72</v>
      </c>
      <c r="G15" s="113">
        <v>187</v>
      </c>
      <c r="H15" s="113">
        <v>204</v>
      </c>
      <c r="I15" s="113">
        <v>155</v>
      </c>
      <c r="J15" s="113">
        <v>124</v>
      </c>
      <c r="K15" s="113">
        <v>26</v>
      </c>
      <c r="L15" s="113">
        <v>15</v>
      </c>
      <c r="M15" s="113">
        <v>3</v>
      </c>
      <c r="N15" s="113">
        <v>2</v>
      </c>
      <c r="O15" s="113">
        <v>1</v>
      </c>
      <c r="P15" s="114">
        <v>0</v>
      </c>
    </row>
    <row r="16" spans="1:16" ht="21.75" customHeight="1">
      <c r="B16" s="115"/>
      <c r="C16" s="116" t="s">
        <v>61</v>
      </c>
      <c r="D16" s="121">
        <f t="shared" si="3"/>
        <v>899</v>
      </c>
      <c r="E16" s="117">
        <v>58</v>
      </c>
      <c r="F16" s="118">
        <v>51</v>
      </c>
      <c r="G16" s="118">
        <v>136</v>
      </c>
      <c r="H16" s="118">
        <v>222</v>
      </c>
      <c r="I16" s="118">
        <v>180</v>
      </c>
      <c r="J16" s="118">
        <v>164</v>
      </c>
      <c r="K16" s="118">
        <v>37</v>
      </c>
      <c r="L16" s="118">
        <v>19</v>
      </c>
      <c r="M16" s="118">
        <v>18</v>
      </c>
      <c r="N16" s="118">
        <v>9</v>
      </c>
      <c r="O16" s="118">
        <v>3</v>
      </c>
      <c r="P16" s="119">
        <v>2</v>
      </c>
    </row>
    <row r="17" spans="2:16" ht="21.75" customHeight="1">
      <c r="B17" s="122" t="s">
        <v>63</v>
      </c>
      <c r="C17" s="123"/>
      <c r="D17" s="95">
        <f>SUM(E17:P17)</f>
        <v>2797</v>
      </c>
      <c r="E17" s="96">
        <f t="shared" ref="E17:P17" si="5">E19+E20+E21+E22</f>
        <v>41</v>
      </c>
      <c r="F17" s="97">
        <f t="shared" si="5"/>
        <v>288</v>
      </c>
      <c r="G17" s="97">
        <f t="shared" si="5"/>
        <v>635</v>
      </c>
      <c r="H17" s="97">
        <f t="shared" si="5"/>
        <v>666</v>
      </c>
      <c r="I17" s="97">
        <f t="shared" si="5"/>
        <v>480</v>
      </c>
      <c r="J17" s="97">
        <f t="shared" si="5"/>
        <v>407</v>
      </c>
      <c r="K17" s="97">
        <f t="shared" si="5"/>
        <v>122</v>
      </c>
      <c r="L17" s="97">
        <f t="shared" si="5"/>
        <v>73</v>
      </c>
      <c r="M17" s="97">
        <f t="shared" si="5"/>
        <v>46</v>
      </c>
      <c r="N17" s="97">
        <f t="shared" si="5"/>
        <v>22</v>
      </c>
      <c r="O17" s="97">
        <f t="shared" si="5"/>
        <v>11</v>
      </c>
      <c r="P17" s="98">
        <f t="shared" si="5"/>
        <v>6</v>
      </c>
    </row>
    <row r="18" spans="2:16">
      <c r="B18" s="99"/>
      <c r="C18" s="100" t="s">
        <v>85</v>
      </c>
      <c r="D18" s="101">
        <f t="shared" si="3"/>
        <v>100</v>
      </c>
      <c r="E18" s="102">
        <f>ROUND(E17/$D17*100,1)</f>
        <v>1.5</v>
      </c>
      <c r="F18" s="103">
        <f>ROUND(F17/$D17*100,1)</f>
        <v>10.3</v>
      </c>
      <c r="G18" s="103">
        <f>ROUND(G17/$D17*100,1)</f>
        <v>22.7</v>
      </c>
      <c r="H18" s="103">
        <f>ROUND(H17/$D17*100,1)-0.1</f>
        <v>23.7</v>
      </c>
      <c r="I18" s="103">
        <f t="shared" ref="I18:P18" si="6">ROUND(I17/$D17*100,1)</f>
        <v>17.2</v>
      </c>
      <c r="J18" s="103">
        <f t="shared" si="6"/>
        <v>14.6</v>
      </c>
      <c r="K18" s="103">
        <f t="shared" si="6"/>
        <v>4.4000000000000004</v>
      </c>
      <c r="L18" s="103">
        <f t="shared" si="6"/>
        <v>2.6</v>
      </c>
      <c r="M18" s="103">
        <f t="shared" si="6"/>
        <v>1.6</v>
      </c>
      <c r="N18" s="103">
        <f t="shared" si="6"/>
        <v>0.8</v>
      </c>
      <c r="O18" s="103">
        <f t="shared" si="6"/>
        <v>0.4</v>
      </c>
      <c r="P18" s="104">
        <f t="shared" si="6"/>
        <v>0.2</v>
      </c>
    </row>
    <row r="19" spans="2:16" ht="21.75" customHeight="1">
      <c r="B19" s="105"/>
      <c r="C19" s="106" t="s">
        <v>58</v>
      </c>
      <c r="D19" s="107">
        <f t="shared" ref="D19:D24" si="7">SUM(E19:P19)</f>
        <v>600</v>
      </c>
      <c r="E19" s="108">
        <v>16</v>
      </c>
      <c r="F19" s="109">
        <v>52</v>
      </c>
      <c r="G19" s="109">
        <v>126</v>
      </c>
      <c r="H19" s="109">
        <v>130</v>
      </c>
      <c r="I19" s="109">
        <v>107</v>
      </c>
      <c r="J19" s="109">
        <v>113</v>
      </c>
      <c r="K19" s="109">
        <v>31</v>
      </c>
      <c r="L19" s="109">
        <v>13</v>
      </c>
      <c r="M19" s="109">
        <v>7</v>
      </c>
      <c r="N19" s="109">
        <v>1</v>
      </c>
      <c r="O19" s="109">
        <v>3</v>
      </c>
      <c r="P19" s="110">
        <v>1</v>
      </c>
    </row>
    <row r="20" spans="2:16" ht="21.75" customHeight="1">
      <c r="B20" s="105"/>
      <c r="C20" s="111" t="s">
        <v>59</v>
      </c>
      <c r="D20" s="120">
        <f t="shared" si="7"/>
        <v>986</v>
      </c>
      <c r="E20" s="112">
        <v>8</v>
      </c>
      <c r="F20" s="113">
        <v>155</v>
      </c>
      <c r="G20" s="113">
        <v>285</v>
      </c>
      <c r="H20" s="113">
        <v>243</v>
      </c>
      <c r="I20" s="113">
        <v>123</v>
      </c>
      <c r="J20" s="113">
        <v>79</v>
      </c>
      <c r="K20" s="113">
        <v>41</v>
      </c>
      <c r="L20" s="113">
        <v>31</v>
      </c>
      <c r="M20" s="113">
        <v>15</v>
      </c>
      <c r="N20" s="113">
        <v>4</v>
      </c>
      <c r="O20" s="113">
        <v>2</v>
      </c>
      <c r="P20" s="114">
        <v>0</v>
      </c>
    </row>
    <row r="21" spans="2:16" ht="21.75" customHeight="1">
      <c r="B21" s="105"/>
      <c r="C21" s="111" t="s">
        <v>60</v>
      </c>
      <c r="D21" s="120">
        <f t="shared" si="7"/>
        <v>655</v>
      </c>
      <c r="E21" s="112">
        <v>8</v>
      </c>
      <c r="F21" s="113">
        <v>47</v>
      </c>
      <c r="G21" s="113">
        <v>148</v>
      </c>
      <c r="H21" s="113">
        <v>168</v>
      </c>
      <c r="I21" s="113">
        <v>125</v>
      </c>
      <c r="J21" s="113">
        <v>104</v>
      </c>
      <c r="K21" s="113">
        <v>26</v>
      </c>
      <c r="L21" s="113">
        <v>13</v>
      </c>
      <c r="M21" s="113">
        <v>11</v>
      </c>
      <c r="N21" s="113">
        <v>5</v>
      </c>
      <c r="O21" s="113">
        <v>0</v>
      </c>
      <c r="P21" s="114">
        <v>0</v>
      </c>
    </row>
    <row r="22" spans="2:16" ht="21.75" customHeight="1">
      <c r="B22" s="115"/>
      <c r="C22" s="116" t="s">
        <v>61</v>
      </c>
      <c r="D22" s="121">
        <f t="shared" si="7"/>
        <v>556</v>
      </c>
      <c r="E22" s="117">
        <v>9</v>
      </c>
      <c r="F22" s="118">
        <v>34</v>
      </c>
      <c r="G22" s="118">
        <v>76</v>
      </c>
      <c r="H22" s="118">
        <v>125</v>
      </c>
      <c r="I22" s="118">
        <v>125</v>
      </c>
      <c r="J22" s="118">
        <v>111</v>
      </c>
      <c r="K22" s="118">
        <v>24</v>
      </c>
      <c r="L22" s="118">
        <v>16</v>
      </c>
      <c r="M22" s="118">
        <v>13</v>
      </c>
      <c r="N22" s="118">
        <v>12</v>
      </c>
      <c r="O22" s="118">
        <v>6</v>
      </c>
      <c r="P22" s="119">
        <v>5</v>
      </c>
    </row>
    <row r="23" spans="2:16" ht="21.75" customHeight="1">
      <c r="B23" s="122" t="s">
        <v>64</v>
      </c>
      <c r="C23" s="123"/>
      <c r="D23" s="95">
        <f t="shared" si="7"/>
        <v>2165</v>
      </c>
      <c r="E23" s="96">
        <f t="shared" ref="E23:P23" si="8">E25+E26+E27+E28</f>
        <v>28</v>
      </c>
      <c r="F23" s="97">
        <f t="shared" si="8"/>
        <v>220</v>
      </c>
      <c r="G23" s="97">
        <f t="shared" si="8"/>
        <v>502</v>
      </c>
      <c r="H23" s="97">
        <f t="shared" si="8"/>
        <v>474</v>
      </c>
      <c r="I23" s="97">
        <f t="shared" si="8"/>
        <v>357</v>
      </c>
      <c r="J23" s="97">
        <f t="shared" si="8"/>
        <v>265</v>
      </c>
      <c r="K23" s="97">
        <f t="shared" si="8"/>
        <v>113</v>
      </c>
      <c r="L23" s="97">
        <f t="shared" si="8"/>
        <v>87</v>
      </c>
      <c r="M23" s="97">
        <f t="shared" si="8"/>
        <v>59</v>
      </c>
      <c r="N23" s="97">
        <f t="shared" si="8"/>
        <v>27</v>
      </c>
      <c r="O23" s="97">
        <f t="shared" si="8"/>
        <v>25</v>
      </c>
      <c r="P23" s="98">
        <f t="shared" si="8"/>
        <v>8</v>
      </c>
    </row>
    <row r="24" spans="2:16" ht="11.25" customHeight="1">
      <c r="B24" s="99"/>
      <c r="C24" s="124" t="s">
        <v>85</v>
      </c>
      <c r="D24" s="125">
        <f t="shared" si="7"/>
        <v>100.00000000000001</v>
      </c>
      <c r="E24" s="126">
        <f>ROUND(E23/$D23*100,1)</f>
        <v>1.3</v>
      </c>
      <c r="F24" s="127">
        <f>ROUND(F23/$D23*100,1)</f>
        <v>10.199999999999999</v>
      </c>
      <c r="G24" s="127">
        <f>ROUND(G23/$D23*100,1)</f>
        <v>23.2</v>
      </c>
      <c r="H24" s="127">
        <f>ROUND(H23/$D23*100,1)</f>
        <v>21.9</v>
      </c>
      <c r="I24" s="127">
        <f t="shared" ref="I24:P24" si="9">ROUND(I23/$D23*100,1)</f>
        <v>16.5</v>
      </c>
      <c r="J24" s="127">
        <f t="shared" si="9"/>
        <v>12.2</v>
      </c>
      <c r="K24" s="127">
        <f t="shared" si="9"/>
        <v>5.2</v>
      </c>
      <c r="L24" s="127">
        <f t="shared" si="9"/>
        <v>4</v>
      </c>
      <c r="M24" s="127">
        <f t="shared" si="9"/>
        <v>2.7</v>
      </c>
      <c r="N24" s="127">
        <f t="shared" si="9"/>
        <v>1.2</v>
      </c>
      <c r="O24" s="127">
        <f t="shared" si="9"/>
        <v>1.2</v>
      </c>
      <c r="P24" s="128">
        <f t="shared" si="9"/>
        <v>0.4</v>
      </c>
    </row>
    <row r="25" spans="2:16" ht="21.75" customHeight="1">
      <c r="B25" s="105"/>
      <c r="C25" s="111" t="s">
        <v>58</v>
      </c>
      <c r="D25" s="120">
        <f>SUM(E25:P25)</f>
        <v>469</v>
      </c>
      <c r="E25" s="112">
        <v>14</v>
      </c>
      <c r="F25" s="113">
        <v>45</v>
      </c>
      <c r="G25" s="113">
        <v>108</v>
      </c>
      <c r="H25" s="113">
        <v>101</v>
      </c>
      <c r="I25" s="113">
        <v>69</v>
      </c>
      <c r="J25" s="113">
        <v>72</v>
      </c>
      <c r="K25" s="113">
        <v>30</v>
      </c>
      <c r="L25" s="113">
        <v>12</v>
      </c>
      <c r="M25" s="113">
        <v>9</v>
      </c>
      <c r="N25" s="113">
        <v>4</v>
      </c>
      <c r="O25" s="113">
        <v>3</v>
      </c>
      <c r="P25" s="114">
        <v>2</v>
      </c>
    </row>
    <row r="26" spans="2:16" ht="21.75" customHeight="1">
      <c r="B26" s="105"/>
      <c r="C26" s="111" t="s">
        <v>59</v>
      </c>
      <c r="D26" s="120">
        <f>SUM(E26:P26)</f>
        <v>772</v>
      </c>
      <c r="E26" s="112">
        <v>1</v>
      </c>
      <c r="F26" s="113">
        <v>99</v>
      </c>
      <c r="G26" s="113">
        <v>217</v>
      </c>
      <c r="H26" s="113">
        <v>173</v>
      </c>
      <c r="I26" s="113">
        <v>106</v>
      </c>
      <c r="J26" s="113">
        <v>73</v>
      </c>
      <c r="K26" s="113">
        <v>33</v>
      </c>
      <c r="L26" s="113">
        <v>41</v>
      </c>
      <c r="M26" s="113">
        <v>18</v>
      </c>
      <c r="N26" s="113">
        <v>7</v>
      </c>
      <c r="O26" s="113">
        <v>3</v>
      </c>
      <c r="P26" s="114">
        <v>1</v>
      </c>
    </row>
    <row r="27" spans="2:16" ht="21.75" customHeight="1">
      <c r="B27" s="105"/>
      <c r="C27" s="111" t="s">
        <v>60</v>
      </c>
      <c r="D27" s="120">
        <f>SUM(E27:P27)</f>
        <v>503</v>
      </c>
      <c r="E27" s="112">
        <v>6</v>
      </c>
      <c r="F27" s="113">
        <v>45</v>
      </c>
      <c r="G27" s="113">
        <v>117</v>
      </c>
      <c r="H27" s="113">
        <v>114</v>
      </c>
      <c r="I27" s="113">
        <v>87</v>
      </c>
      <c r="J27" s="113">
        <v>64</v>
      </c>
      <c r="K27" s="113">
        <v>27</v>
      </c>
      <c r="L27" s="113">
        <v>18</v>
      </c>
      <c r="M27" s="113">
        <v>14</v>
      </c>
      <c r="N27" s="113">
        <v>5</v>
      </c>
      <c r="O27" s="113">
        <v>5</v>
      </c>
      <c r="P27" s="114">
        <v>1</v>
      </c>
    </row>
    <row r="28" spans="2:16" ht="21.75" customHeight="1">
      <c r="B28" s="115"/>
      <c r="C28" s="116" t="s">
        <v>61</v>
      </c>
      <c r="D28" s="121">
        <f>SUM(E28:P28)</f>
        <v>421</v>
      </c>
      <c r="E28" s="117">
        <v>7</v>
      </c>
      <c r="F28" s="118">
        <v>31</v>
      </c>
      <c r="G28" s="118">
        <v>60</v>
      </c>
      <c r="H28" s="118">
        <v>86</v>
      </c>
      <c r="I28" s="118">
        <v>95</v>
      </c>
      <c r="J28" s="118">
        <v>56</v>
      </c>
      <c r="K28" s="118">
        <v>23</v>
      </c>
      <c r="L28" s="118">
        <v>16</v>
      </c>
      <c r="M28" s="118">
        <v>18</v>
      </c>
      <c r="N28" s="118">
        <v>11</v>
      </c>
      <c r="O28" s="118">
        <v>14</v>
      </c>
      <c r="P28" s="119">
        <v>4</v>
      </c>
    </row>
    <row r="29" spans="2:16" ht="15" customHeight="1">
      <c r="B29" s="129"/>
      <c r="P29" s="87" t="s">
        <v>86</v>
      </c>
    </row>
    <row r="30" spans="2:16" ht="15" customHeight="1"/>
    <row r="31" spans="2:16" ht="15" customHeight="1">
      <c r="P31" s="87"/>
    </row>
    <row r="32" spans="2:16" ht="15" customHeight="1">
      <c r="P32" s="87"/>
    </row>
    <row r="34" ht="12.75" customHeight="1"/>
    <row r="35" ht="12.75" customHeight="1"/>
    <row r="36" ht="12.75" customHeight="1"/>
  </sheetData>
  <mergeCells count="4">
    <mergeCell ref="B3:C4"/>
    <mergeCell ref="D3:P3"/>
    <mergeCell ref="B5:C5"/>
    <mergeCell ref="B11:C11"/>
  </mergeCells>
  <phoneticPr fontId="2"/>
  <pageMargins left="0.59055118110236227" right="0.59055118110236227" top="0.78740157480314965" bottom="0.78740157480314965" header="0.39370078740157483" footer="0.39370078740157483"/>
  <pageSetup paperSize="9" scale="96" orientation="portrait" r:id="rId1"/>
  <headerFooter alignWithMargins="0">
    <oddHeader>&amp;R4.農      業</oddHeader>
    <oddFooter>&amp;C-34-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zoomScaleNormal="100" zoomScaleSheetLayoutView="100" workbookViewId="0"/>
  </sheetViews>
  <sheetFormatPr defaultRowHeight="13.5"/>
  <cols>
    <col min="1" max="1" width="4.140625" style="31" customWidth="1"/>
    <col min="2" max="2" width="12.140625" style="31" customWidth="1"/>
    <col min="3" max="8" width="6.42578125" style="31" hidden="1" customWidth="1"/>
    <col min="9" max="9" width="6.42578125" style="31" customWidth="1"/>
    <col min="10" max="10" width="6.42578125" style="130" customWidth="1"/>
    <col min="11" max="14" width="6.42578125" style="31" hidden="1" customWidth="1"/>
    <col min="15" max="26" width="6.42578125" style="31" customWidth="1"/>
    <col min="27" max="16384" width="9.140625" style="31"/>
  </cols>
  <sheetData>
    <row r="1" spans="1:26" ht="30" customHeight="1">
      <c r="A1" s="30" t="s">
        <v>87</v>
      </c>
    </row>
    <row r="2" spans="1:26" ht="18" customHeight="1">
      <c r="B2" s="131" t="s">
        <v>88</v>
      </c>
      <c r="C2" s="131"/>
      <c r="D2" s="131"/>
      <c r="E2" s="131"/>
      <c r="F2" s="131"/>
      <c r="G2" s="131"/>
      <c r="H2" s="131"/>
      <c r="Z2" s="90" t="s">
        <v>89</v>
      </c>
    </row>
    <row r="3" spans="1:26" ht="23.25" customHeight="1">
      <c r="B3" s="533" t="s">
        <v>36</v>
      </c>
      <c r="C3" s="548" t="s">
        <v>90</v>
      </c>
      <c r="D3" s="548"/>
      <c r="E3" s="548"/>
      <c r="F3" s="548"/>
      <c r="G3" s="548"/>
      <c r="H3" s="548"/>
      <c r="I3" s="548" t="s">
        <v>91</v>
      </c>
      <c r="J3" s="548"/>
      <c r="K3" s="548"/>
      <c r="L3" s="548"/>
      <c r="M3" s="548"/>
      <c r="N3" s="548"/>
      <c r="O3" s="549" t="s">
        <v>92</v>
      </c>
      <c r="P3" s="550"/>
      <c r="Q3" s="550"/>
      <c r="R3" s="550"/>
      <c r="S3" s="550"/>
      <c r="T3" s="551"/>
      <c r="U3" s="549" t="s">
        <v>93</v>
      </c>
      <c r="V3" s="550"/>
      <c r="W3" s="550"/>
      <c r="X3" s="550"/>
      <c r="Y3" s="550"/>
      <c r="Z3" s="551"/>
    </row>
    <row r="4" spans="1:26" ht="28.5" customHeight="1">
      <c r="B4" s="533"/>
      <c r="C4" s="132" t="s">
        <v>39</v>
      </c>
      <c r="D4" s="133" t="s">
        <v>94</v>
      </c>
      <c r="E4" s="134" t="s">
        <v>58</v>
      </c>
      <c r="F4" s="135" t="s">
        <v>59</v>
      </c>
      <c r="G4" s="135" t="s">
        <v>60</v>
      </c>
      <c r="H4" s="136" t="s">
        <v>61</v>
      </c>
      <c r="I4" s="132" t="s">
        <v>39</v>
      </c>
      <c r="J4" s="133" t="s">
        <v>94</v>
      </c>
      <c r="K4" s="134" t="s">
        <v>58</v>
      </c>
      <c r="L4" s="135" t="s">
        <v>59</v>
      </c>
      <c r="M4" s="135" t="s">
        <v>60</v>
      </c>
      <c r="N4" s="136" t="s">
        <v>61</v>
      </c>
      <c r="O4" s="132" t="s">
        <v>39</v>
      </c>
      <c r="P4" s="137" t="s">
        <v>94</v>
      </c>
      <c r="Q4" s="134" t="s">
        <v>58</v>
      </c>
      <c r="R4" s="135" t="s">
        <v>59</v>
      </c>
      <c r="S4" s="135" t="s">
        <v>60</v>
      </c>
      <c r="T4" s="136" t="s">
        <v>61</v>
      </c>
      <c r="U4" s="132" t="s">
        <v>39</v>
      </c>
      <c r="V4" s="137" t="s">
        <v>94</v>
      </c>
      <c r="W4" s="134" t="s">
        <v>58</v>
      </c>
      <c r="X4" s="135" t="s">
        <v>59</v>
      </c>
      <c r="Y4" s="135" t="s">
        <v>60</v>
      </c>
      <c r="Z4" s="136" t="s">
        <v>61</v>
      </c>
    </row>
    <row r="5" spans="1:26" ht="23.25" customHeight="1">
      <c r="B5" s="138" t="s">
        <v>39</v>
      </c>
      <c r="C5" s="139">
        <f>+E5+F5+G5+H5</f>
        <v>4659</v>
      </c>
      <c r="D5" s="140">
        <f>SUM(D6:D21)</f>
        <v>99.999999999999986</v>
      </c>
      <c r="E5" s="141">
        <f>SUM(E6:E21)</f>
        <v>904</v>
      </c>
      <c r="F5" s="142">
        <f>SUM(F6:F21)</f>
        <v>1614</v>
      </c>
      <c r="G5" s="142">
        <f>SUM(G6:G21)</f>
        <v>984</v>
      </c>
      <c r="H5" s="143">
        <f>SUM(H6:H21)</f>
        <v>1157</v>
      </c>
      <c r="I5" s="139">
        <f>+K5+L5+M5+N5</f>
        <v>3667</v>
      </c>
      <c r="J5" s="140">
        <f t="shared" ref="J5:Z5" si="0">SUM(J6:J21)</f>
        <v>99.999999999999986</v>
      </c>
      <c r="K5" s="141">
        <f t="shared" si="0"/>
        <v>793</v>
      </c>
      <c r="L5" s="142">
        <f t="shared" si="0"/>
        <v>1178</v>
      </c>
      <c r="M5" s="142">
        <f t="shared" si="0"/>
        <v>797</v>
      </c>
      <c r="N5" s="143">
        <f t="shared" si="0"/>
        <v>899</v>
      </c>
      <c r="O5" s="139">
        <f t="shared" si="0"/>
        <v>2797</v>
      </c>
      <c r="P5" s="144">
        <f t="shared" si="0"/>
        <v>99.999999999999986</v>
      </c>
      <c r="Q5" s="141">
        <f t="shared" si="0"/>
        <v>600</v>
      </c>
      <c r="R5" s="142">
        <f t="shared" si="0"/>
        <v>986</v>
      </c>
      <c r="S5" s="142">
        <f t="shared" si="0"/>
        <v>655</v>
      </c>
      <c r="T5" s="143">
        <f t="shared" si="0"/>
        <v>556</v>
      </c>
      <c r="U5" s="139">
        <f t="shared" si="0"/>
        <v>2165</v>
      </c>
      <c r="V5" s="144">
        <f t="shared" si="0"/>
        <v>100</v>
      </c>
      <c r="W5" s="141">
        <f t="shared" si="0"/>
        <v>469</v>
      </c>
      <c r="X5" s="142">
        <f t="shared" si="0"/>
        <v>772</v>
      </c>
      <c r="Y5" s="142">
        <f t="shared" si="0"/>
        <v>503</v>
      </c>
      <c r="Z5" s="143">
        <f t="shared" si="0"/>
        <v>421</v>
      </c>
    </row>
    <row r="6" spans="1:26" ht="23.25" customHeight="1">
      <c r="B6" s="39" t="s">
        <v>95</v>
      </c>
      <c r="C6" s="145">
        <f t="shared" ref="C6:C21" si="1">SUM(E6:H6)</f>
        <v>34</v>
      </c>
      <c r="D6" s="146">
        <f t="shared" ref="D6:D21" si="2">ROUND(C6/C$5*100,1)</f>
        <v>0.7</v>
      </c>
      <c r="E6" s="147">
        <v>9</v>
      </c>
      <c r="F6" s="148">
        <v>14</v>
      </c>
      <c r="G6" s="148">
        <v>10</v>
      </c>
      <c r="H6" s="149">
        <v>1</v>
      </c>
      <c r="I6" s="145">
        <f t="shared" ref="I6:I21" si="3">SUM(K6:N6)</f>
        <v>141</v>
      </c>
      <c r="J6" s="146">
        <f t="shared" ref="J6:J21" si="4">ROUND(I6/I$5*100,1)</f>
        <v>3.8</v>
      </c>
      <c r="K6" s="147">
        <v>50</v>
      </c>
      <c r="L6" s="148">
        <v>20</v>
      </c>
      <c r="M6" s="148">
        <v>23</v>
      </c>
      <c r="N6" s="149">
        <v>48</v>
      </c>
      <c r="O6" s="145">
        <f t="shared" ref="O6:O21" si="5">SUM(Q6:T6)</f>
        <v>120</v>
      </c>
      <c r="P6" s="150">
        <f t="shared" ref="P6:P21" si="6">ROUND(O6/O$5*100,1)</f>
        <v>4.3</v>
      </c>
      <c r="Q6" s="147">
        <v>39</v>
      </c>
      <c r="R6" s="148">
        <v>24</v>
      </c>
      <c r="S6" s="148">
        <v>26</v>
      </c>
      <c r="T6" s="149">
        <v>31</v>
      </c>
      <c r="U6" s="145">
        <f t="shared" ref="U6:U21" si="7">SUM(W6:Z6)</f>
        <v>109</v>
      </c>
      <c r="V6" s="150">
        <f t="shared" ref="V6:V21" si="8">ROUND(U6/U$5*100,1)</f>
        <v>5</v>
      </c>
      <c r="W6" s="147">
        <v>30</v>
      </c>
      <c r="X6" s="148">
        <v>23</v>
      </c>
      <c r="Y6" s="148">
        <v>24</v>
      </c>
      <c r="Z6" s="149">
        <v>32</v>
      </c>
    </row>
    <row r="7" spans="1:26" ht="23.25" customHeight="1">
      <c r="B7" s="151" t="s">
        <v>96</v>
      </c>
      <c r="C7" s="145">
        <f t="shared" si="1"/>
        <v>42</v>
      </c>
      <c r="D7" s="146">
        <f t="shared" si="2"/>
        <v>0.9</v>
      </c>
      <c r="E7" s="152">
        <v>6</v>
      </c>
      <c r="F7" s="153">
        <v>17</v>
      </c>
      <c r="G7" s="153">
        <v>14</v>
      </c>
      <c r="H7" s="154">
        <v>5</v>
      </c>
      <c r="I7" s="145">
        <f t="shared" si="3"/>
        <v>13</v>
      </c>
      <c r="J7" s="146">
        <f t="shared" si="4"/>
        <v>0.4</v>
      </c>
      <c r="K7" s="152">
        <v>2</v>
      </c>
      <c r="L7" s="153">
        <v>5</v>
      </c>
      <c r="M7" s="153">
        <v>2</v>
      </c>
      <c r="N7" s="154">
        <v>4</v>
      </c>
      <c r="O7" s="145">
        <f t="shared" si="5"/>
        <v>14</v>
      </c>
      <c r="P7" s="150">
        <f t="shared" si="6"/>
        <v>0.5</v>
      </c>
      <c r="Q7" s="152">
        <v>1</v>
      </c>
      <c r="R7" s="153">
        <v>4</v>
      </c>
      <c r="S7" s="153">
        <v>6</v>
      </c>
      <c r="T7" s="154">
        <v>3</v>
      </c>
      <c r="U7" s="145">
        <f t="shared" si="7"/>
        <v>7</v>
      </c>
      <c r="V7" s="150">
        <f t="shared" si="8"/>
        <v>0.3</v>
      </c>
      <c r="W7" s="152">
        <v>2</v>
      </c>
      <c r="X7" s="153">
        <v>1</v>
      </c>
      <c r="Y7" s="153">
        <v>3</v>
      </c>
      <c r="Z7" s="154">
        <v>1</v>
      </c>
    </row>
    <row r="8" spans="1:26" ht="23.25" customHeight="1">
      <c r="B8" s="52" t="s">
        <v>97</v>
      </c>
      <c r="C8" s="145">
        <f t="shared" si="1"/>
        <v>414</v>
      </c>
      <c r="D8" s="146">
        <f t="shared" si="2"/>
        <v>8.9</v>
      </c>
      <c r="E8" s="152">
        <v>55</v>
      </c>
      <c r="F8" s="153">
        <v>233</v>
      </c>
      <c r="G8" s="153">
        <v>87</v>
      </c>
      <c r="H8" s="154">
        <v>39</v>
      </c>
      <c r="I8" s="145">
        <f t="shared" si="3"/>
        <v>64</v>
      </c>
      <c r="J8" s="146">
        <f t="shared" si="4"/>
        <v>1.7</v>
      </c>
      <c r="K8" s="152">
        <v>10</v>
      </c>
      <c r="L8" s="153">
        <v>26</v>
      </c>
      <c r="M8" s="153">
        <v>15</v>
      </c>
      <c r="N8" s="154">
        <v>13</v>
      </c>
      <c r="O8" s="145">
        <f t="shared" si="5"/>
        <v>53</v>
      </c>
      <c r="P8" s="150">
        <f t="shared" si="6"/>
        <v>1.9</v>
      </c>
      <c r="Q8" s="152">
        <v>10</v>
      </c>
      <c r="R8" s="153">
        <v>25</v>
      </c>
      <c r="S8" s="153">
        <v>14</v>
      </c>
      <c r="T8" s="154">
        <v>4</v>
      </c>
      <c r="U8" s="145">
        <f t="shared" si="7"/>
        <v>36</v>
      </c>
      <c r="V8" s="150">
        <f t="shared" si="8"/>
        <v>1.7</v>
      </c>
      <c r="W8" s="152">
        <v>13</v>
      </c>
      <c r="X8" s="153">
        <v>12</v>
      </c>
      <c r="Y8" s="153">
        <v>7</v>
      </c>
      <c r="Z8" s="154">
        <v>4</v>
      </c>
    </row>
    <row r="9" spans="1:26" ht="23.25" customHeight="1">
      <c r="B9" s="52" t="s">
        <v>98</v>
      </c>
      <c r="C9" s="145">
        <f t="shared" si="1"/>
        <v>431</v>
      </c>
      <c r="D9" s="155">
        <f t="shared" si="2"/>
        <v>9.3000000000000007</v>
      </c>
      <c r="E9" s="152">
        <v>69</v>
      </c>
      <c r="F9" s="153">
        <v>211</v>
      </c>
      <c r="G9" s="153">
        <v>110</v>
      </c>
      <c r="H9" s="154">
        <v>41</v>
      </c>
      <c r="I9" s="145">
        <f t="shared" si="3"/>
        <v>342</v>
      </c>
      <c r="J9" s="155">
        <f t="shared" si="4"/>
        <v>9.3000000000000007</v>
      </c>
      <c r="K9" s="152">
        <v>56</v>
      </c>
      <c r="L9" s="153">
        <v>178</v>
      </c>
      <c r="M9" s="153">
        <v>78</v>
      </c>
      <c r="N9" s="154">
        <v>30</v>
      </c>
      <c r="O9" s="145">
        <f t="shared" si="5"/>
        <v>249</v>
      </c>
      <c r="P9" s="156">
        <f t="shared" si="6"/>
        <v>8.9</v>
      </c>
      <c r="Q9" s="152">
        <v>30</v>
      </c>
      <c r="R9" s="153">
        <v>152</v>
      </c>
      <c r="S9" s="153">
        <v>51</v>
      </c>
      <c r="T9" s="154">
        <v>16</v>
      </c>
      <c r="U9" s="145">
        <f t="shared" si="7"/>
        <v>152</v>
      </c>
      <c r="V9" s="156">
        <f t="shared" si="8"/>
        <v>7</v>
      </c>
      <c r="W9" s="152">
        <v>19</v>
      </c>
      <c r="X9" s="153">
        <v>84</v>
      </c>
      <c r="Y9" s="153">
        <v>42</v>
      </c>
      <c r="Z9" s="154">
        <v>7</v>
      </c>
    </row>
    <row r="10" spans="1:26" ht="23.25" customHeight="1">
      <c r="B10" s="52" t="s">
        <v>99</v>
      </c>
      <c r="C10" s="145">
        <f t="shared" si="1"/>
        <v>1064</v>
      </c>
      <c r="D10" s="155">
        <f t="shared" si="2"/>
        <v>22.8</v>
      </c>
      <c r="E10" s="152">
        <v>190</v>
      </c>
      <c r="F10" s="153">
        <v>448</v>
      </c>
      <c r="G10" s="153">
        <v>228</v>
      </c>
      <c r="H10" s="154">
        <v>198</v>
      </c>
      <c r="I10" s="145">
        <f t="shared" si="3"/>
        <v>861</v>
      </c>
      <c r="J10" s="155">
        <f t="shared" si="4"/>
        <v>23.5</v>
      </c>
      <c r="K10" s="152">
        <v>169</v>
      </c>
      <c r="L10" s="153">
        <v>358</v>
      </c>
      <c r="M10" s="153">
        <v>196</v>
      </c>
      <c r="N10" s="154">
        <v>138</v>
      </c>
      <c r="O10" s="145">
        <f t="shared" si="5"/>
        <v>647</v>
      </c>
      <c r="P10" s="156">
        <f t="shared" si="6"/>
        <v>23.1</v>
      </c>
      <c r="Q10" s="152">
        <v>112</v>
      </c>
      <c r="R10" s="153">
        <v>282</v>
      </c>
      <c r="S10" s="153">
        <v>162</v>
      </c>
      <c r="T10" s="154">
        <v>91</v>
      </c>
      <c r="U10" s="145">
        <f t="shared" si="7"/>
        <v>483</v>
      </c>
      <c r="V10" s="156">
        <f t="shared" si="8"/>
        <v>22.3</v>
      </c>
      <c r="W10" s="152">
        <v>82</v>
      </c>
      <c r="X10" s="153">
        <v>227</v>
      </c>
      <c r="Y10" s="153">
        <v>110</v>
      </c>
      <c r="Z10" s="154">
        <v>64</v>
      </c>
    </row>
    <row r="11" spans="1:26" ht="23.25" customHeight="1">
      <c r="B11" s="52" t="s">
        <v>100</v>
      </c>
      <c r="C11" s="145">
        <f t="shared" si="1"/>
        <v>1193</v>
      </c>
      <c r="D11" s="155">
        <f t="shared" si="2"/>
        <v>25.6</v>
      </c>
      <c r="E11" s="152">
        <v>245</v>
      </c>
      <c r="F11" s="153">
        <v>361</v>
      </c>
      <c r="G11" s="153">
        <v>225</v>
      </c>
      <c r="H11" s="154">
        <v>362</v>
      </c>
      <c r="I11" s="145">
        <f t="shared" si="3"/>
        <v>967</v>
      </c>
      <c r="J11" s="155">
        <f t="shared" si="4"/>
        <v>26.4</v>
      </c>
      <c r="K11" s="152">
        <v>210</v>
      </c>
      <c r="L11" s="153">
        <v>306</v>
      </c>
      <c r="M11" s="153">
        <v>193</v>
      </c>
      <c r="N11" s="154">
        <v>258</v>
      </c>
      <c r="O11" s="145">
        <f t="shared" si="5"/>
        <v>710</v>
      </c>
      <c r="P11" s="156">
        <f t="shared" si="6"/>
        <v>25.4</v>
      </c>
      <c r="Q11" s="152">
        <v>155</v>
      </c>
      <c r="R11" s="153">
        <v>251</v>
      </c>
      <c r="S11" s="153">
        <v>159</v>
      </c>
      <c r="T11" s="154">
        <v>145</v>
      </c>
      <c r="U11" s="145">
        <f t="shared" si="7"/>
        <v>534</v>
      </c>
      <c r="V11" s="156">
        <f t="shared" si="8"/>
        <v>24.7</v>
      </c>
      <c r="W11" s="152">
        <v>121</v>
      </c>
      <c r="X11" s="153">
        <v>195</v>
      </c>
      <c r="Y11" s="153">
        <v>115</v>
      </c>
      <c r="Z11" s="154">
        <v>103</v>
      </c>
    </row>
    <row r="12" spans="1:26" ht="23.25" customHeight="1">
      <c r="B12" s="52" t="s">
        <v>101</v>
      </c>
      <c r="C12" s="145">
        <f t="shared" si="1"/>
        <v>846</v>
      </c>
      <c r="D12" s="155">
        <f t="shared" si="2"/>
        <v>18.2</v>
      </c>
      <c r="E12" s="152">
        <v>155</v>
      </c>
      <c r="F12" s="153">
        <v>199</v>
      </c>
      <c r="G12" s="153">
        <v>184</v>
      </c>
      <c r="H12" s="154">
        <v>308</v>
      </c>
      <c r="I12" s="145">
        <f t="shared" si="3"/>
        <v>738</v>
      </c>
      <c r="J12" s="155">
        <f t="shared" si="4"/>
        <v>20.100000000000001</v>
      </c>
      <c r="K12" s="152">
        <v>148</v>
      </c>
      <c r="L12" s="153">
        <v>174</v>
      </c>
      <c r="M12" s="153">
        <v>173</v>
      </c>
      <c r="N12" s="154">
        <v>243</v>
      </c>
      <c r="O12" s="145">
        <f t="shared" si="5"/>
        <v>543</v>
      </c>
      <c r="P12" s="156">
        <f t="shared" si="6"/>
        <v>19.399999999999999</v>
      </c>
      <c r="Q12" s="152">
        <v>113</v>
      </c>
      <c r="R12" s="153">
        <v>151</v>
      </c>
      <c r="S12" s="153">
        <v>128</v>
      </c>
      <c r="T12" s="154">
        <v>151</v>
      </c>
      <c r="U12" s="145">
        <f t="shared" si="7"/>
        <v>435</v>
      </c>
      <c r="V12" s="156">
        <f t="shared" si="8"/>
        <v>20.100000000000001</v>
      </c>
      <c r="W12" s="152">
        <v>82</v>
      </c>
      <c r="X12" s="153">
        <v>137</v>
      </c>
      <c r="Y12" s="153">
        <v>105</v>
      </c>
      <c r="Z12" s="154">
        <v>111</v>
      </c>
    </row>
    <row r="13" spans="1:26" ht="23.25" customHeight="1">
      <c r="B13" s="52" t="s">
        <v>102</v>
      </c>
      <c r="C13" s="145">
        <f t="shared" si="1"/>
        <v>424</v>
      </c>
      <c r="D13" s="155">
        <f t="shared" si="2"/>
        <v>9.1</v>
      </c>
      <c r="E13" s="152">
        <v>88</v>
      </c>
      <c r="F13" s="153">
        <v>95</v>
      </c>
      <c r="G13" s="153">
        <v>84</v>
      </c>
      <c r="H13" s="154">
        <v>157</v>
      </c>
      <c r="I13" s="145">
        <f t="shared" si="3"/>
        <v>355</v>
      </c>
      <c r="J13" s="155">
        <f t="shared" si="4"/>
        <v>9.6999999999999993</v>
      </c>
      <c r="K13" s="152">
        <v>81</v>
      </c>
      <c r="L13" s="153">
        <v>76</v>
      </c>
      <c r="M13" s="153">
        <v>75</v>
      </c>
      <c r="N13" s="154">
        <v>123</v>
      </c>
      <c r="O13" s="145">
        <f t="shared" si="5"/>
        <v>291</v>
      </c>
      <c r="P13" s="156">
        <f t="shared" si="6"/>
        <v>10.4</v>
      </c>
      <c r="Q13" s="152">
        <v>72</v>
      </c>
      <c r="R13" s="153">
        <v>67</v>
      </c>
      <c r="S13" s="153">
        <v>72</v>
      </c>
      <c r="T13" s="154">
        <v>80</v>
      </c>
      <c r="U13" s="145">
        <f t="shared" si="7"/>
        <v>235</v>
      </c>
      <c r="V13" s="156">
        <f t="shared" si="8"/>
        <v>10.9</v>
      </c>
      <c r="W13" s="152">
        <v>61</v>
      </c>
      <c r="X13" s="153">
        <v>58</v>
      </c>
      <c r="Y13" s="153">
        <v>57</v>
      </c>
      <c r="Z13" s="154">
        <v>59</v>
      </c>
    </row>
    <row r="14" spans="1:26" ht="23.25" customHeight="1">
      <c r="B14" s="52" t="s">
        <v>103</v>
      </c>
      <c r="C14" s="145">
        <f t="shared" si="1"/>
        <v>150</v>
      </c>
      <c r="D14" s="155">
        <f t="shared" si="2"/>
        <v>3.2</v>
      </c>
      <c r="E14" s="152">
        <v>48</v>
      </c>
      <c r="F14" s="153">
        <v>25</v>
      </c>
      <c r="G14" s="153">
        <v>34</v>
      </c>
      <c r="H14" s="154">
        <v>43</v>
      </c>
      <c r="I14" s="145">
        <f t="shared" si="3"/>
        <v>131</v>
      </c>
      <c r="J14" s="155">
        <f t="shared" si="4"/>
        <v>3.6</v>
      </c>
      <c r="K14" s="152">
        <v>37</v>
      </c>
      <c r="L14" s="153">
        <v>24</v>
      </c>
      <c r="M14" s="153">
        <v>34</v>
      </c>
      <c r="N14" s="154">
        <v>36</v>
      </c>
      <c r="O14" s="145">
        <f t="shared" si="5"/>
        <v>107</v>
      </c>
      <c r="P14" s="156">
        <f t="shared" si="6"/>
        <v>3.8</v>
      </c>
      <c r="Q14" s="152">
        <v>38</v>
      </c>
      <c r="R14" s="153">
        <v>20</v>
      </c>
      <c r="S14" s="153">
        <v>25</v>
      </c>
      <c r="T14" s="154">
        <v>24</v>
      </c>
      <c r="U14" s="145">
        <f t="shared" si="7"/>
        <v>96</v>
      </c>
      <c r="V14" s="156">
        <f t="shared" si="8"/>
        <v>4.4000000000000004</v>
      </c>
      <c r="W14" s="152">
        <v>33</v>
      </c>
      <c r="X14" s="153">
        <v>21</v>
      </c>
      <c r="Y14" s="153">
        <v>22</v>
      </c>
      <c r="Z14" s="154">
        <v>20</v>
      </c>
    </row>
    <row r="15" spans="1:26" ht="23.25" customHeight="1">
      <c r="B15" s="52" t="s">
        <v>104</v>
      </c>
      <c r="C15" s="145">
        <f t="shared" si="1"/>
        <v>49</v>
      </c>
      <c r="D15" s="155">
        <f t="shared" si="2"/>
        <v>1.1000000000000001</v>
      </c>
      <c r="E15" s="152">
        <v>30</v>
      </c>
      <c r="F15" s="153">
        <v>9</v>
      </c>
      <c r="G15" s="153">
        <v>7</v>
      </c>
      <c r="H15" s="154">
        <v>3</v>
      </c>
      <c r="I15" s="145">
        <f t="shared" si="3"/>
        <v>43</v>
      </c>
      <c r="J15" s="155">
        <f t="shared" si="4"/>
        <v>1.2</v>
      </c>
      <c r="K15" s="152">
        <v>24</v>
      </c>
      <c r="L15" s="153">
        <v>9</v>
      </c>
      <c r="M15" s="153">
        <v>7</v>
      </c>
      <c r="N15" s="154">
        <v>3</v>
      </c>
      <c r="O15" s="145">
        <f t="shared" si="5"/>
        <v>41</v>
      </c>
      <c r="P15" s="156">
        <f t="shared" si="6"/>
        <v>1.5</v>
      </c>
      <c r="Q15" s="152">
        <v>19</v>
      </c>
      <c r="R15" s="153">
        <v>8</v>
      </c>
      <c r="S15" s="153">
        <v>8</v>
      </c>
      <c r="T15" s="154">
        <v>6</v>
      </c>
      <c r="U15" s="145">
        <f t="shared" si="7"/>
        <v>37</v>
      </c>
      <c r="V15" s="156">
        <f t="shared" si="8"/>
        <v>1.7</v>
      </c>
      <c r="W15" s="152">
        <v>16</v>
      </c>
      <c r="X15" s="153">
        <v>8</v>
      </c>
      <c r="Y15" s="153">
        <v>8</v>
      </c>
      <c r="Z15" s="154">
        <v>5</v>
      </c>
    </row>
    <row r="16" spans="1:26" ht="23.25" customHeight="1">
      <c r="B16" s="52" t="s">
        <v>105</v>
      </c>
      <c r="C16" s="145">
        <f t="shared" si="1"/>
        <v>6</v>
      </c>
      <c r="D16" s="155">
        <f t="shared" si="2"/>
        <v>0.1</v>
      </c>
      <c r="E16" s="152">
        <v>4</v>
      </c>
      <c r="F16" s="157">
        <v>1</v>
      </c>
      <c r="G16" s="153">
        <v>1</v>
      </c>
      <c r="H16" s="154">
        <v>0</v>
      </c>
      <c r="I16" s="145">
        <f t="shared" si="3"/>
        <v>6</v>
      </c>
      <c r="J16" s="155">
        <f t="shared" si="4"/>
        <v>0.2</v>
      </c>
      <c r="K16" s="152">
        <v>2</v>
      </c>
      <c r="L16" s="157">
        <v>0</v>
      </c>
      <c r="M16" s="153">
        <v>1</v>
      </c>
      <c r="N16" s="154">
        <v>3</v>
      </c>
      <c r="O16" s="145">
        <f t="shared" si="5"/>
        <v>8</v>
      </c>
      <c r="P16" s="156">
        <f t="shared" si="6"/>
        <v>0.3</v>
      </c>
      <c r="Q16" s="152">
        <v>5</v>
      </c>
      <c r="R16" s="157">
        <v>1</v>
      </c>
      <c r="S16" s="153">
        <v>1</v>
      </c>
      <c r="T16" s="154">
        <v>1</v>
      </c>
      <c r="U16" s="145">
        <f t="shared" si="7"/>
        <v>11</v>
      </c>
      <c r="V16" s="156">
        <f t="shared" si="8"/>
        <v>0.5</v>
      </c>
      <c r="W16" s="152">
        <v>4</v>
      </c>
      <c r="X16" s="157">
        <v>2</v>
      </c>
      <c r="Y16" s="153">
        <v>2</v>
      </c>
      <c r="Z16" s="154">
        <v>3</v>
      </c>
    </row>
    <row r="17" spans="2:26" ht="23.25" customHeight="1">
      <c r="B17" s="52" t="s">
        <v>106</v>
      </c>
      <c r="C17" s="145">
        <f t="shared" si="1"/>
        <v>4</v>
      </c>
      <c r="D17" s="155">
        <f t="shared" si="2"/>
        <v>0.1</v>
      </c>
      <c r="E17" s="152">
        <v>3</v>
      </c>
      <c r="F17" s="153">
        <v>1</v>
      </c>
      <c r="G17" s="157">
        <v>0</v>
      </c>
      <c r="H17" s="158">
        <v>0</v>
      </c>
      <c r="I17" s="145">
        <f t="shared" si="3"/>
        <v>4</v>
      </c>
      <c r="J17" s="155">
        <f t="shared" si="4"/>
        <v>0.1</v>
      </c>
      <c r="K17" s="152">
        <v>3</v>
      </c>
      <c r="L17" s="153">
        <v>1</v>
      </c>
      <c r="M17" s="157">
        <v>0</v>
      </c>
      <c r="N17" s="158">
        <v>0</v>
      </c>
      <c r="O17" s="145">
        <f t="shared" si="5"/>
        <v>3</v>
      </c>
      <c r="P17" s="156">
        <f t="shared" si="6"/>
        <v>0.1</v>
      </c>
      <c r="Q17" s="152">
        <v>1</v>
      </c>
      <c r="R17" s="153">
        <v>1</v>
      </c>
      <c r="S17" s="157">
        <v>1</v>
      </c>
      <c r="T17" s="158">
        <v>0</v>
      </c>
      <c r="U17" s="145">
        <f t="shared" si="7"/>
        <v>12</v>
      </c>
      <c r="V17" s="156">
        <f t="shared" si="8"/>
        <v>0.6</v>
      </c>
      <c r="W17" s="152">
        <v>2</v>
      </c>
      <c r="X17" s="153">
        <v>4</v>
      </c>
      <c r="Y17" s="157">
        <v>2</v>
      </c>
      <c r="Z17" s="158">
        <v>4</v>
      </c>
    </row>
    <row r="18" spans="2:26" ht="23.25" customHeight="1">
      <c r="B18" s="52" t="s">
        <v>107</v>
      </c>
      <c r="C18" s="145">
        <f t="shared" si="1"/>
        <v>1</v>
      </c>
      <c r="D18" s="155">
        <f t="shared" si="2"/>
        <v>0</v>
      </c>
      <c r="E18" s="159">
        <v>1</v>
      </c>
      <c r="F18" s="153">
        <v>0</v>
      </c>
      <c r="G18" s="157">
        <v>0</v>
      </c>
      <c r="H18" s="158">
        <v>0</v>
      </c>
      <c r="I18" s="145">
        <f t="shared" si="3"/>
        <v>1</v>
      </c>
      <c r="J18" s="155">
        <f t="shared" si="4"/>
        <v>0</v>
      </c>
      <c r="K18" s="159">
        <v>0</v>
      </c>
      <c r="L18" s="153">
        <v>1</v>
      </c>
      <c r="M18" s="157">
        <v>0</v>
      </c>
      <c r="N18" s="158">
        <v>0</v>
      </c>
      <c r="O18" s="145">
        <f t="shared" si="5"/>
        <v>2</v>
      </c>
      <c r="P18" s="156">
        <f t="shared" si="6"/>
        <v>0.1</v>
      </c>
      <c r="Q18" s="159">
        <v>2</v>
      </c>
      <c r="R18" s="153">
        <v>0</v>
      </c>
      <c r="S18" s="157">
        <v>0</v>
      </c>
      <c r="T18" s="158">
        <v>0</v>
      </c>
      <c r="U18" s="145">
        <f t="shared" si="7"/>
        <v>3</v>
      </c>
      <c r="V18" s="156">
        <f t="shared" si="8"/>
        <v>0.1</v>
      </c>
      <c r="W18" s="159">
        <v>2</v>
      </c>
      <c r="X18" s="153">
        <v>0</v>
      </c>
      <c r="Y18" s="157">
        <v>0</v>
      </c>
      <c r="Z18" s="158">
        <v>1</v>
      </c>
    </row>
    <row r="19" spans="2:26" ht="23.25" customHeight="1">
      <c r="B19" s="52" t="s">
        <v>108</v>
      </c>
      <c r="C19" s="145">
        <f t="shared" si="1"/>
        <v>1</v>
      </c>
      <c r="D19" s="155">
        <f t="shared" si="2"/>
        <v>0</v>
      </c>
      <c r="E19" s="152">
        <v>1</v>
      </c>
      <c r="F19" s="157">
        <v>0</v>
      </c>
      <c r="G19" s="157">
        <v>0</v>
      </c>
      <c r="H19" s="158">
        <v>0</v>
      </c>
      <c r="I19" s="145">
        <f t="shared" si="3"/>
        <v>1</v>
      </c>
      <c r="J19" s="155">
        <f t="shared" si="4"/>
        <v>0</v>
      </c>
      <c r="K19" s="152">
        <v>1</v>
      </c>
      <c r="L19" s="157">
        <v>0</v>
      </c>
      <c r="M19" s="157">
        <v>0</v>
      </c>
      <c r="N19" s="158">
        <v>0</v>
      </c>
      <c r="O19" s="145">
        <f t="shared" si="5"/>
        <v>5</v>
      </c>
      <c r="P19" s="156">
        <f t="shared" si="6"/>
        <v>0.2</v>
      </c>
      <c r="Q19" s="152">
        <v>3</v>
      </c>
      <c r="R19" s="157">
        <v>0</v>
      </c>
      <c r="S19" s="157">
        <v>1</v>
      </c>
      <c r="T19" s="158">
        <v>1</v>
      </c>
      <c r="U19" s="145">
        <f t="shared" si="7"/>
        <v>4</v>
      </c>
      <c r="V19" s="156">
        <f t="shared" si="8"/>
        <v>0.2</v>
      </c>
      <c r="W19" s="152">
        <v>1</v>
      </c>
      <c r="X19" s="157">
        <v>0</v>
      </c>
      <c r="Y19" s="157">
        <v>1</v>
      </c>
      <c r="Z19" s="158">
        <v>2</v>
      </c>
    </row>
    <row r="20" spans="2:26" ht="23.25" customHeight="1">
      <c r="B20" s="52" t="s">
        <v>109</v>
      </c>
      <c r="C20" s="145">
        <f t="shared" si="1"/>
        <v>0</v>
      </c>
      <c r="D20" s="155">
        <f t="shared" si="2"/>
        <v>0</v>
      </c>
      <c r="E20" s="159">
        <v>0</v>
      </c>
      <c r="F20" s="157">
        <v>0</v>
      </c>
      <c r="G20" s="157">
        <v>0</v>
      </c>
      <c r="H20" s="158">
        <v>0</v>
      </c>
      <c r="I20" s="145">
        <f t="shared" si="3"/>
        <v>0</v>
      </c>
      <c r="J20" s="155">
        <f t="shared" si="4"/>
        <v>0</v>
      </c>
      <c r="K20" s="159">
        <v>0</v>
      </c>
      <c r="L20" s="157">
        <v>0</v>
      </c>
      <c r="M20" s="157">
        <v>0</v>
      </c>
      <c r="N20" s="158">
        <v>0</v>
      </c>
      <c r="O20" s="145">
        <f t="shared" si="5"/>
        <v>1</v>
      </c>
      <c r="P20" s="156">
        <f t="shared" si="6"/>
        <v>0</v>
      </c>
      <c r="Q20" s="159">
        <v>0</v>
      </c>
      <c r="R20" s="157">
        <v>0</v>
      </c>
      <c r="S20" s="157">
        <v>0</v>
      </c>
      <c r="T20" s="158">
        <v>1</v>
      </c>
      <c r="U20" s="145">
        <f t="shared" si="7"/>
        <v>3</v>
      </c>
      <c r="V20" s="156">
        <f t="shared" si="8"/>
        <v>0.1</v>
      </c>
      <c r="W20" s="159">
        <v>0</v>
      </c>
      <c r="X20" s="157">
        <v>0</v>
      </c>
      <c r="Y20" s="157">
        <v>1</v>
      </c>
      <c r="Z20" s="158">
        <v>2</v>
      </c>
    </row>
    <row r="21" spans="2:26" ht="23.25" customHeight="1">
      <c r="B21" s="46" t="s">
        <v>110</v>
      </c>
      <c r="C21" s="160">
        <f t="shared" si="1"/>
        <v>0</v>
      </c>
      <c r="D21" s="161">
        <f t="shared" si="2"/>
        <v>0</v>
      </c>
      <c r="E21" s="162">
        <v>0</v>
      </c>
      <c r="F21" s="163">
        <v>0</v>
      </c>
      <c r="G21" s="163">
        <v>0</v>
      </c>
      <c r="H21" s="164">
        <v>0</v>
      </c>
      <c r="I21" s="160">
        <f t="shared" si="3"/>
        <v>0</v>
      </c>
      <c r="J21" s="161">
        <f t="shared" si="4"/>
        <v>0</v>
      </c>
      <c r="K21" s="162">
        <v>0</v>
      </c>
      <c r="L21" s="163">
        <v>0</v>
      </c>
      <c r="M21" s="163">
        <v>0</v>
      </c>
      <c r="N21" s="164">
        <v>0</v>
      </c>
      <c r="O21" s="160">
        <f t="shared" si="5"/>
        <v>3</v>
      </c>
      <c r="P21" s="161">
        <f t="shared" si="6"/>
        <v>0.1</v>
      </c>
      <c r="Q21" s="162">
        <v>0</v>
      </c>
      <c r="R21" s="163">
        <v>0</v>
      </c>
      <c r="S21" s="163">
        <v>1</v>
      </c>
      <c r="T21" s="164">
        <v>2</v>
      </c>
      <c r="U21" s="160">
        <f t="shared" si="7"/>
        <v>8</v>
      </c>
      <c r="V21" s="161">
        <f t="shared" si="8"/>
        <v>0.4</v>
      </c>
      <c r="W21" s="162">
        <v>1</v>
      </c>
      <c r="X21" s="163">
        <v>0</v>
      </c>
      <c r="Y21" s="163">
        <v>4</v>
      </c>
      <c r="Z21" s="164">
        <v>3</v>
      </c>
    </row>
    <row r="22" spans="2:26" ht="15" customHeight="1">
      <c r="B22" s="165"/>
      <c r="C22" s="165"/>
      <c r="D22" s="165"/>
      <c r="E22" s="165"/>
      <c r="F22" s="165"/>
      <c r="G22" s="165"/>
      <c r="H22" s="165"/>
      <c r="Z22" s="87" t="s">
        <v>86</v>
      </c>
    </row>
  </sheetData>
  <mergeCells count="5">
    <mergeCell ref="B3:B4"/>
    <mergeCell ref="C3:H3"/>
    <mergeCell ref="I3:N3"/>
    <mergeCell ref="O3:T3"/>
    <mergeCell ref="U3:Z3"/>
  </mergeCells>
  <phoneticPr fontId="2"/>
  <pageMargins left="0.59055118110236227" right="0.39" top="0.78740157480314965" bottom="0.78740157480314965" header="0.39370078740157483" footer="0.39370078740157483"/>
  <pageSetup paperSize="9" scale="97" orientation="portrait" r:id="rId1"/>
  <headerFooter alignWithMargins="0">
    <oddHeader xml:space="preserve">&amp;R4.農      業
</oddHeader>
    <oddFooter>&amp;C-35-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Normal="100" zoomScaleSheetLayoutView="100" workbookViewId="0"/>
  </sheetViews>
  <sheetFormatPr defaultRowHeight="13.5"/>
  <cols>
    <col min="1" max="1" width="4.140625" style="31" customWidth="1"/>
    <col min="2" max="2" width="3" style="31" customWidth="1"/>
    <col min="3" max="3" width="6.42578125" style="32" customWidth="1"/>
    <col min="4" max="4" width="7.5703125" style="31" customWidth="1"/>
    <col min="5" max="5" width="9.28515625" style="32" customWidth="1"/>
    <col min="6" max="8" width="9.28515625" style="31" customWidth="1"/>
    <col min="9" max="9" width="8.140625" style="31" customWidth="1"/>
    <col min="10" max="13" width="8.7109375" style="31" customWidth="1"/>
    <col min="14" max="16384" width="9.140625" style="31"/>
  </cols>
  <sheetData>
    <row r="1" spans="1:13" ht="30" customHeight="1">
      <c r="A1" s="30" t="s">
        <v>111</v>
      </c>
    </row>
    <row r="2" spans="1:13" ht="18" customHeight="1">
      <c r="B2" s="131" t="s">
        <v>250</v>
      </c>
      <c r="M2" s="166" t="s">
        <v>112</v>
      </c>
    </row>
    <row r="3" spans="1:13" s="77" customFormat="1" ht="15" customHeight="1">
      <c r="B3" s="568" t="s">
        <v>71</v>
      </c>
      <c r="C3" s="568"/>
      <c r="D3" s="569" t="s">
        <v>37</v>
      </c>
      <c r="E3" s="570" t="s">
        <v>113</v>
      </c>
      <c r="F3" s="571"/>
      <c r="G3" s="571"/>
      <c r="H3" s="571"/>
      <c r="I3" s="572" t="s">
        <v>114</v>
      </c>
      <c r="J3" s="574" t="s">
        <v>115</v>
      </c>
      <c r="K3" s="576" t="s">
        <v>116</v>
      </c>
      <c r="L3" s="566" t="s">
        <v>117</v>
      </c>
      <c r="M3" s="566" t="s">
        <v>118</v>
      </c>
    </row>
    <row r="4" spans="1:13" s="77" customFormat="1" ht="18" customHeight="1">
      <c r="B4" s="568"/>
      <c r="C4" s="568"/>
      <c r="D4" s="569"/>
      <c r="E4" s="167" t="s">
        <v>119</v>
      </c>
      <c r="F4" s="168" t="s">
        <v>120</v>
      </c>
      <c r="G4" s="169" t="s">
        <v>121</v>
      </c>
      <c r="H4" s="170" t="s">
        <v>122</v>
      </c>
      <c r="I4" s="573"/>
      <c r="J4" s="575"/>
      <c r="K4" s="577"/>
      <c r="L4" s="567"/>
      <c r="M4" s="567"/>
    </row>
    <row r="5" spans="1:13" s="77" customFormat="1" ht="19.5" customHeight="1">
      <c r="B5" s="556" t="s">
        <v>54</v>
      </c>
      <c r="C5" s="557"/>
      <c r="D5" s="171" t="s">
        <v>123</v>
      </c>
      <c r="E5" s="172">
        <f>+E7+E9+E11+E13</f>
        <v>2938</v>
      </c>
      <c r="F5" s="173">
        <f t="shared" ref="F5:M5" si="0">+F7+F9+F11+F13</f>
        <v>333</v>
      </c>
      <c r="G5" s="174">
        <f t="shared" si="0"/>
        <v>2121</v>
      </c>
      <c r="H5" s="175">
        <f t="shared" si="0"/>
        <v>484</v>
      </c>
      <c r="I5" s="176">
        <f t="shared" si="0"/>
        <v>2111</v>
      </c>
      <c r="J5" s="176">
        <f t="shared" si="0"/>
        <v>13</v>
      </c>
      <c r="K5" s="176">
        <f t="shared" si="0"/>
        <v>2443</v>
      </c>
      <c r="L5" s="176">
        <f t="shared" si="0"/>
        <v>2028</v>
      </c>
      <c r="M5" s="176">
        <f t="shared" si="0"/>
        <v>91</v>
      </c>
    </row>
    <row r="6" spans="1:13" s="77" customFormat="1" ht="19.5" customHeight="1">
      <c r="B6" s="44"/>
      <c r="C6" s="177"/>
      <c r="D6" s="178" t="s">
        <v>124</v>
      </c>
      <c r="E6" s="179">
        <f t="shared" ref="E6:M6" si="1">+E8+E10+E12+E14</f>
        <v>3061</v>
      </c>
      <c r="F6" s="180">
        <f t="shared" si="1"/>
        <v>337</v>
      </c>
      <c r="G6" s="181">
        <f t="shared" si="1"/>
        <v>2179</v>
      </c>
      <c r="H6" s="182">
        <f t="shared" si="1"/>
        <v>545</v>
      </c>
      <c r="I6" s="183">
        <f t="shared" si="1"/>
        <v>2246</v>
      </c>
      <c r="J6" s="183">
        <f t="shared" si="1"/>
        <v>13</v>
      </c>
      <c r="K6" s="183">
        <f t="shared" si="1"/>
        <v>2463</v>
      </c>
      <c r="L6" s="183">
        <f t="shared" si="1"/>
        <v>2060</v>
      </c>
      <c r="M6" s="183">
        <f t="shared" si="1"/>
        <v>91</v>
      </c>
    </row>
    <row r="7" spans="1:13" s="77" customFormat="1" ht="19.5" hidden="1" customHeight="1">
      <c r="B7" s="44"/>
      <c r="C7" s="184" t="s">
        <v>12</v>
      </c>
      <c r="D7" s="171" t="s">
        <v>123</v>
      </c>
      <c r="E7" s="185">
        <f>SUM(F7:H7)</f>
        <v>648</v>
      </c>
      <c r="F7" s="186">
        <v>99</v>
      </c>
      <c r="G7" s="187">
        <v>431</v>
      </c>
      <c r="H7" s="188">
        <v>118</v>
      </c>
      <c r="I7" s="189">
        <v>422</v>
      </c>
      <c r="J7" s="189">
        <v>2</v>
      </c>
      <c r="K7" s="189">
        <v>381</v>
      </c>
      <c r="L7" s="189">
        <v>287</v>
      </c>
      <c r="M7" s="189">
        <v>26</v>
      </c>
    </row>
    <row r="8" spans="1:13" s="77" customFormat="1" ht="19.5" hidden="1" customHeight="1">
      <c r="B8" s="44"/>
      <c r="C8" s="190"/>
      <c r="D8" s="178" t="s">
        <v>124</v>
      </c>
      <c r="E8" s="191">
        <f t="shared" ref="E8:E14" si="2">SUM(F8:H8)</f>
        <v>690</v>
      </c>
      <c r="F8" s="192">
        <v>100</v>
      </c>
      <c r="G8" s="193">
        <v>454</v>
      </c>
      <c r="H8" s="194">
        <v>136</v>
      </c>
      <c r="I8" s="195">
        <v>483</v>
      </c>
      <c r="J8" s="195">
        <v>2</v>
      </c>
      <c r="K8" s="195">
        <v>383</v>
      </c>
      <c r="L8" s="195">
        <v>290</v>
      </c>
      <c r="M8" s="195">
        <v>26</v>
      </c>
    </row>
    <row r="9" spans="1:13" s="77" customFormat="1" ht="19.5" hidden="1" customHeight="1">
      <c r="B9" s="44"/>
      <c r="C9" s="196" t="s">
        <v>125</v>
      </c>
      <c r="D9" s="171" t="s">
        <v>123</v>
      </c>
      <c r="E9" s="185">
        <f t="shared" si="2"/>
        <v>938</v>
      </c>
      <c r="F9" s="186">
        <v>104</v>
      </c>
      <c r="G9" s="187">
        <v>674</v>
      </c>
      <c r="H9" s="188">
        <v>160</v>
      </c>
      <c r="I9" s="189">
        <v>742</v>
      </c>
      <c r="J9" s="189">
        <v>5</v>
      </c>
      <c r="K9" s="189">
        <v>816</v>
      </c>
      <c r="L9" s="189">
        <v>703</v>
      </c>
      <c r="M9" s="189">
        <v>34</v>
      </c>
    </row>
    <row r="10" spans="1:13" s="77" customFormat="1" ht="19.5" hidden="1" customHeight="1">
      <c r="B10" s="44"/>
      <c r="C10" s="196"/>
      <c r="D10" s="178" t="s">
        <v>124</v>
      </c>
      <c r="E10" s="191">
        <f t="shared" si="2"/>
        <v>962</v>
      </c>
      <c r="F10" s="192">
        <v>107</v>
      </c>
      <c r="G10" s="193">
        <v>691</v>
      </c>
      <c r="H10" s="194">
        <v>164</v>
      </c>
      <c r="I10" s="195">
        <v>779</v>
      </c>
      <c r="J10" s="195">
        <v>5</v>
      </c>
      <c r="K10" s="195">
        <v>821</v>
      </c>
      <c r="L10" s="195">
        <v>715</v>
      </c>
      <c r="M10" s="195">
        <v>34</v>
      </c>
    </row>
    <row r="11" spans="1:13" s="77" customFormat="1" ht="19.5" hidden="1" customHeight="1">
      <c r="B11" s="44"/>
      <c r="C11" s="184" t="s">
        <v>126</v>
      </c>
      <c r="D11" s="171" t="s">
        <v>123</v>
      </c>
      <c r="E11" s="185">
        <f t="shared" si="2"/>
        <v>682</v>
      </c>
      <c r="F11" s="186">
        <v>71</v>
      </c>
      <c r="G11" s="187">
        <v>509</v>
      </c>
      <c r="H11" s="188">
        <v>102</v>
      </c>
      <c r="I11" s="189">
        <v>450</v>
      </c>
      <c r="J11" s="189">
        <v>0</v>
      </c>
      <c r="K11" s="189">
        <v>619</v>
      </c>
      <c r="L11" s="189">
        <v>539</v>
      </c>
      <c r="M11" s="189">
        <v>14</v>
      </c>
    </row>
    <row r="12" spans="1:13" s="77" customFormat="1" ht="19.5" hidden="1" customHeight="1">
      <c r="B12" s="44"/>
      <c r="C12" s="190"/>
      <c r="D12" s="178" t="s">
        <v>124</v>
      </c>
      <c r="E12" s="191">
        <f t="shared" si="2"/>
        <v>698</v>
      </c>
      <c r="F12" s="192">
        <v>71</v>
      </c>
      <c r="G12" s="193">
        <v>513</v>
      </c>
      <c r="H12" s="194">
        <v>114</v>
      </c>
      <c r="I12" s="195">
        <v>471</v>
      </c>
      <c r="J12" s="195">
        <v>0</v>
      </c>
      <c r="K12" s="195">
        <v>625</v>
      </c>
      <c r="L12" s="195">
        <v>545</v>
      </c>
      <c r="M12" s="195">
        <v>14</v>
      </c>
    </row>
    <row r="13" spans="1:13" s="77" customFormat="1" ht="19.5" hidden="1" customHeight="1">
      <c r="B13" s="44"/>
      <c r="C13" s="184" t="s">
        <v>127</v>
      </c>
      <c r="D13" s="171" t="s">
        <v>123</v>
      </c>
      <c r="E13" s="185">
        <f t="shared" si="2"/>
        <v>670</v>
      </c>
      <c r="F13" s="186">
        <v>59</v>
      </c>
      <c r="G13" s="187">
        <v>507</v>
      </c>
      <c r="H13" s="188">
        <v>104</v>
      </c>
      <c r="I13" s="189">
        <v>497</v>
      </c>
      <c r="J13" s="189">
        <v>6</v>
      </c>
      <c r="K13" s="189">
        <v>627</v>
      </c>
      <c r="L13" s="189">
        <v>499</v>
      </c>
      <c r="M13" s="189">
        <v>17</v>
      </c>
    </row>
    <row r="14" spans="1:13" s="77" customFormat="1" ht="19.5" hidden="1" customHeight="1">
      <c r="B14" s="197"/>
      <c r="C14" s="190"/>
      <c r="D14" s="178" t="s">
        <v>124</v>
      </c>
      <c r="E14" s="191">
        <f t="shared" si="2"/>
        <v>711</v>
      </c>
      <c r="F14" s="192">
        <v>59</v>
      </c>
      <c r="G14" s="193">
        <v>521</v>
      </c>
      <c r="H14" s="194">
        <v>131</v>
      </c>
      <c r="I14" s="195">
        <v>513</v>
      </c>
      <c r="J14" s="195">
        <v>6</v>
      </c>
      <c r="K14" s="195">
        <v>634</v>
      </c>
      <c r="L14" s="195">
        <v>510</v>
      </c>
      <c r="M14" s="195">
        <v>17</v>
      </c>
    </row>
    <row r="15" spans="1:13" s="77" customFormat="1" ht="19.5" customHeight="1">
      <c r="B15" s="556" t="s">
        <v>62</v>
      </c>
      <c r="C15" s="557"/>
      <c r="D15" s="171" t="s">
        <v>128</v>
      </c>
      <c r="E15" s="172">
        <f>+E17+E19+E21+E23</f>
        <v>2539</v>
      </c>
      <c r="F15" s="173">
        <f t="shared" ref="F15:M15" si="3">+F17+F19+F21+F23</f>
        <v>271</v>
      </c>
      <c r="G15" s="174">
        <f t="shared" si="3"/>
        <v>1851</v>
      </c>
      <c r="H15" s="175">
        <f t="shared" si="3"/>
        <v>598</v>
      </c>
      <c r="I15" s="176">
        <f t="shared" si="3"/>
        <v>2374</v>
      </c>
      <c r="J15" s="176">
        <f t="shared" si="3"/>
        <v>17</v>
      </c>
      <c r="K15" s="176">
        <f t="shared" si="3"/>
        <v>2067</v>
      </c>
      <c r="L15" s="176">
        <f t="shared" si="3"/>
        <v>1480</v>
      </c>
      <c r="M15" s="176">
        <f t="shared" si="3"/>
        <v>294</v>
      </c>
    </row>
    <row r="16" spans="1:13" s="77" customFormat="1" ht="19.5" customHeight="1">
      <c r="B16" s="44"/>
      <c r="C16" s="177"/>
      <c r="D16" s="178" t="s">
        <v>129</v>
      </c>
      <c r="E16" s="179">
        <f t="shared" ref="E16:M16" si="4">+E18+E20+E22+E24</f>
        <v>2905</v>
      </c>
      <c r="F16" s="180">
        <f t="shared" si="4"/>
        <v>276</v>
      </c>
      <c r="G16" s="181">
        <f t="shared" si="4"/>
        <v>1900</v>
      </c>
      <c r="H16" s="182">
        <f t="shared" si="4"/>
        <v>729</v>
      </c>
      <c r="I16" s="183">
        <f t="shared" si="4"/>
        <v>2528</v>
      </c>
      <c r="J16" s="183">
        <f t="shared" si="4"/>
        <v>17</v>
      </c>
      <c r="K16" s="183">
        <f t="shared" si="4"/>
        <v>2133</v>
      </c>
      <c r="L16" s="183">
        <f t="shared" si="4"/>
        <v>1555</v>
      </c>
      <c r="M16" s="183">
        <f t="shared" si="4"/>
        <v>311</v>
      </c>
    </row>
    <row r="17" spans="2:13" s="77" customFormat="1" ht="19.5" customHeight="1">
      <c r="B17" s="44"/>
      <c r="C17" s="184" t="s">
        <v>12</v>
      </c>
      <c r="D17" s="171" t="s">
        <v>128</v>
      </c>
      <c r="E17" s="185">
        <v>583</v>
      </c>
      <c r="F17" s="186">
        <v>91</v>
      </c>
      <c r="G17" s="187">
        <v>427</v>
      </c>
      <c r="H17" s="188">
        <v>134</v>
      </c>
      <c r="I17" s="189">
        <v>409</v>
      </c>
      <c r="J17" s="189">
        <v>6</v>
      </c>
      <c r="K17" s="189">
        <v>375</v>
      </c>
      <c r="L17" s="189">
        <v>239</v>
      </c>
      <c r="M17" s="189">
        <v>29</v>
      </c>
    </row>
    <row r="18" spans="2:13" s="77" customFormat="1" ht="19.5" customHeight="1">
      <c r="B18" s="44"/>
      <c r="C18" s="190"/>
      <c r="D18" s="178" t="s">
        <v>129</v>
      </c>
      <c r="E18" s="191">
        <v>704</v>
      </c>
      <c r="F18" s="192">
        <v>93</v>
      </c>
      <c r="G18" s="193">
        <v>449</v>
      </c>
      <c r="H18" s="194">
        <v>162</v>
      </c>
      <c r="I18" s="195">
        <v>443</v>
      </c>
      <c r="J18" s="195">
        <v>6</v>
      </c>
      <c r="K18" s="195">
        <v>386</v>
      </c>
      <c r="L18" s="195">
        <v>246</v>
      </c>
      <c r="M18" s="195">
        <v>30</v>
      </c>
    </row>
    <row r="19" spans="2:13" s="77" customFormat="1" ht="19.5" customHeight="1">
      <c r="B19" s="44"/>
      <c r="C19" s="196" t="s">
        <v>125</v>
      </c>
      <c r="D19" s="171" t="s">
        <v>128</v>
      </c>
      <c r="E19" s="185">
        <v>868</v>
      </c>
      <c r="F19" s="186">
        <v>83</v>
      </c>
      <c r="G19" s="187">
        <v>631</v>
      </c>
      <c r="H19" s="188">
        <v>196</v>
      </c>
      <c r="I19" s="189">
        <v>850</v>
      </c>
      <c r="J19" s="189">
        <v>1</v>
      </c>
      <c r="K19" s="189">
        <v>704</v>
      </c>
      <c r="L19" s="189">
        <v>483</v>
      </c>
      <c r="M19" s="189">
        <v>156</v>
      </c>
    </row>
    <row r="20" spans="2:13" s="77" customFormat="1" ht="19.5" customHeight="1">
      <c r="B20" s="44"/>
      <c r="C20" s="196"/>
      <c r="D20" s="178" t="s">
        <v>129</v>
      </c>
      <c r="E20" s="191">
        <v>938</v>
      </c>
      <c r="F20" s="192">
        <v>83</v>
      </c>
      <c r="G20" s="193">
        <v>638</v>
      </c>
      <c r="H20" s="194">
        <v>217</v>
      </c>
      <c r="I20" s="195">
        <v>903</v>
      </c>
      <c r="J20" s="195">
        <v>1</v>
      </c>
      <c r="K20" s="195">
        <v>715</v>
      </c>
      <c r="L20" s="195">
        <v>496</v>
      </c>
      <c r="M20" s="195">
        <v>157</v>
      </c>
    </row>
    <row r="21" spans="2:13" s="77" customFormat="1" ht="19.5" customHeight="1">
      <c r="B21" s="44"/>
      <c r="C21" s="184" t="s">
        <v>126</v>
      </c>
      <c r="D21" s="171" t="s">
        <v>128</v>
      </c>
      <c r="E21" s="185">
        <v>580</v>
      </c>
      <c r="F21" s="186">
        <v>52</v>
      </c>
      <c r="G21" s="187">
        <v>417</v>
      </c>
      <c r="H21" s="188">
        <v>132</v>
      </c>
      <c r="I21" s="189">
        <v>505</v>
      </c>
      <c r="J21" s="189">
        <v>4</v>
      </c>
      <c r="K21" s="189">
        <v>514</v>
      </c>
      <c r="L21" s="189">
        <v>438</v>
      </c>
      <c r="M21" s="189">
        <v>30</v>
      </c>
    </row>
    <row r="22" spans="2:13" s="77" customFormat="1" ht="19.5" customHeight="1">
      <c r="B22" s="44"/>
      <c r="C22" s="190"/>
      <c r="D22" s="178" t="s">
        <v>129</v>
      </c>
      <c r="E22" s="191">
        <v>627</v>
      </c>
      <c r="F22" s="192">
        <v>52</v>
      </c>
      <c r="G22" s="193">
        <v>422</v>
      </c>
      <c r="H22" s="194">
        <v>153</v>
      </c>
      <c r="I22" s="195">
        <v>536</v>
      </c>
      <c r="J22" s="195">
        <v>4</v>
      </c>
      <c r="K22" s="195">
        <v>527</v>
      </c>
      <c r="L22" s="195">
        <v>457</v>
      </c>
      <c r="M22" s="195">
        <v>30</v>
      </c>
    </row>
    <row r="23" spans="2:13" s="77" customFormat="1" ht="19.5" customHeight="1">
      <c r="B23" s="44"/>
      <c r="C23" s="184" t="s">
        <v>127</v>
      </c>
      <c r="D23" s="171" t="s">
        <v>128</v>
      </c>
      <c r="E23" s="185">
        <v>508</v>
      </c>
      <c r="F23" s="186">
        <v>45</v>
      </c>
      <c r="G23" s="187">
        <v>376</v>
      </c>
      <c r="H23" s="188">
        <v>136</v>
      </c>
      <c r="I23" s="189">
        <v>610</v>
      </c>
      <c r="J23" s="189">
        <v>6</v>
      </c>
      <c r="K23" s="189">
        <v>474</v>
      </c>
      <c r="L23" s="189">
        <v>320</v>
      </c>
      <c r="M23" s="189">
        <v>79</v>
      </c>
    </row>
    <row r="24" spans="2:13" s="77" customFormat="1" ht="19.5" customHeight="1">
      <c r="B24" s="197"/>
      <c r="C24" s="190"/>
      <c r="D24" s="178" t="s">
        <v>129</v>
      </c>
      <c r="E24" s="191">
        <v>636</v>
      </c>
      <c r="F24" s="192">
        <v>48</v>
      </c>
      <c r="G24" s="193">
        <v>391</v>
      </c>
      <c r="H24" s="194">
        <v>197</v>
      </c>
      <c r="I24" s="195">
        <v>646</v>
      </c>
      <c r="J24" s="195">
        <v>6</v>
      </c>
      <c r="K24" s="195">
        <v>505</v>
      </c>
      <c r="L24" s="195">
        <v>356</v>
      </c>
      <c r="M24" s="195">
        <v>94</v>
      </c>
    </row>
    <row r="25" spans="2:13" s="77" customFormat="1" ht="21.75" customHeight="1">
      <c r="B25" s="556" t="s">
        <v>63</v>
      </c>
      <c r="C25" s="557"/>
      <c r="D25" s="198"/>
      <c r="E25" s="199" t="s">
        <v>130</v>
      </c>
      <c r="F25" s="200"/>
      <c r="G25" s="201"/>
      <c r="H25" s="202"/>
      <c r="I25" s="203"/>
      <c r="J25" s="203"/>
      <c r="K25" s="204" t="s">
        <v>131</v>
      </c>
      <c r="L25" s="560" t="s">
        <v>132</v>
      </c>
      <c r="M25" s="561"/>
    </row>
    <row r="26" spans="2:13" s="77" customFormat="1" ht="19.5" customHeight="1">
      <c r="B26" s="558"/>
      <c r="C26" s="559"/>
      <c r="D26" s="171" t="s">
        <v>128</v>
      </c>
      <c r="E26" s="172">
        <f>E28+E30+E32+E34</f>
        <v>2042</v>
      </c>
      <c r="F26" s="205"/>
      <c r="G26" s="206"/>
      <c r="H26" s="207"/>
      <c r="I26" s="208"/>
      <c r="J26" s="208"/>
      <c r="K26" s="176">
        <f>K28+K30+K32+K34</f>
        <v>1628</v>
      </c>
      <c r="L26" s="562">
        <f>L28+L30+L32+L34</f>
        <v>1369</v>
      </c>
      <c r="M26" s="563"/>
    </row>
    <row r="27" spans="2:13" s="77" customFormat="1" ht="19.5" customHeight="1">
      <c r="B27" s="558"/>
      <c r="C27" s="559"/>
      <c r="D27" s="178" t="s">
        <v>124</v>
      </c>
      <c r="E27" s="179">
        <f>E29+E31+E33+E35</f>
        <v>2525</v>
      </c>
      <c r="F27" s="209"/>
      <c r="G27" s="210"/>
      <c r="H27" s="211"/>
      <c r="I27" s="212"/>
      <c r="J27" s="212"/>
      <c r="K27" s="183">
        <f>K29+K31+K33+K35</f>
        <v>1739</v>
      </c>
      <c r="L27" s="564">
        <f>L29+L31+L33+L35</f>
        <v>1558</v>
      </c>
      <c r="M27" s="565"/>
    </row>
    <row r="28" spans="2:13" s="77" customFormat="1" ht="19.5" customHeight="1">
      <c r="B28" s="213"/>
      <c r="C28" s="184" t="s">
        <v>12</v>
      </c>
      <c r="D28" s="171" t="s">
        <v>128</v>
      </c>
      <c r="E28" s="185">
        <v>465</v>
      </c>
      <c r="F28" s="214"/>
      <c r="G28" s="215"/>
      <c r="H28" s="216"/>
      <c r="I28" s="217"/>
      <c r="J28" s="217"/>
      <c r="K28" s="189">
        <v>273</v>
      </c>
      <c r="L28" s="552">
        <v>217</v>
      </c>
      <c r="M28" s="553"/>
    </row>
    <row r="29" spans="2:13" s="77" customFormat="1" ht="19.5" customHeight="1">
      <c r="B29" s="44"/>
      <c r="C29" s="190"/>
      <c r="D29" s="178" t="s">
        <v>124</v>
      </c>
      <c r="E29" s="191">
        <v>599</v>
      </c>
      <c r="F29" s="218"/>
      <c r="G29" s="219"/>
      <c r="H29" s="220"/>
      <c r="I29" s="221"/>
      <c r="J29" s="221"/>
      <c r="K29" s="195">
        <v>278</v>
      </c>
      <c r="L29" s="554">
        <v>238</v>
      </c>
      <c r="M29" s="555"/>
    </row>
    <row r="30" spans="2:13" s="77" customFormat="1" ht="19.5" customHeight="1">
      <c r="B30" s="44"/>
      <c r="C30" s="196" t="s">
        <v>125</v>
      </c>
      <c r="D30" s="171" t="s">
        <v>128</v>
      </c>
      <c r="E30" s="185">
        <v>705</v>
      </c>
      <c r="F30" s="214"/>
      <c r="G30" s="215"/>
      <c r="H30" s="216"/>
      <c r="I30" s="217"/>
      <c r="J30" s="217"/>
      <c r="K30" s="189">
        <v>559</v>
      </c>
      <c r="L30" s="552">
        <v>487</v>
      </c>
      <c r="M30" s="553"/>
    </row>
    <row r="31" spans="2:13" s="77" customFormat="1" ht="19.5" customHeight="1">
      <c r="B31" s="44"/>
      <c r="C31" s="196"/>
      <c r="D31" s="178" t="s">
        <v>124</v>
      </c>
      <c r="E31" s="191">
        <v>801</v>
      </c>
      <c r="F31" s="218"/>
      <c r="G31" s="219"/>
      <c r="H31" s="220"/>
      <c r="I31" s="221"/>
      <c r="J31" s="221"/>
      <c r="K31" s="195">
        <v>573</v>
      </c>
      <c r="L31" s="554">
        <v>527</v>
      </c>
      <c r="M31" s="555"/>
    </row>
    <row r="32" spans="2:13" s="77" customFormat="1" ht="19.5" customHeight="1">
      <c r="B32" s="44"/>
      <c r="C32" s="184" t="s">
        <v>126</v>
      </c>
      <c r="D32" s="171" t="s">
        <v>128</v>
      </c>
      <c r="E32" s="185">
        <v>488</v>
      </c>
      <c r="F32" s="214"/>
      <c r="G32" s="215"/>
      <c r="H32" s="216"/>
      <c r="I32" s="217"/>
      <c r="J32" s="217"/>
      <c r="K32" s="189">
        <v>440</v>
      </c>
      <c r="L32" s="552">
        <v>382</v>
      </c>
      <c r="M32" s="553"/>
    </row>
    <row r="33" spans="2:13" s="77" customFormat="1" ht="19.5" customHeight="1">
      <c r="B33" s="44"/>
      <c r="C33" s="190"/>
      <c r="D33" s="178" t="s">
        <v>124</v>
      </c>
      <c r="E33" s="191">
        <v>560</v>
      </c>
      <c r="F33" s="218"/>
      <c r="G33" s="219"/>
      <c r="H33" s="220"/>
      <c r="I33" s="221"/>
      <c r="J33" s="221"/>
      <c r="K33" s="195">
        <v>460</v>
      </c>
      <c r="L33" s="554">
        <v>418</v>
      </c>
      <c r="M33" s="555"/>
    </row>
    <row r="34" spans="2:13" s="77" customFormat="1" ht="19.5" customHeight="1">
      <c r="B34" s="44"/>
      <c r="C34" s="184" t="s">
        <v>127</v>
      </c>
      <c r="D34" s="171" t="s">
        <v>128</v>
      </c>
      <c r="E34" s="185">
        <v>384</v>
      </c>
      <c r="F34" s="214"/>
      <c r="G34" s="215"/>
      <c r="H34" s="216"/>
      <c r="I34" s="217"/>
      <c r="J34" s="217"/>
      <c r="K34" s="189">
        <v>356</v>
      </c>
      <c r="L34" s="552">
        <v>283</v>
      </c>
      <c r="M34" s="553"/>
    </row>
    <row r="35" spans="2:13" s="77" customFormat="1" ht="19.5" customHeight="1">
      <c r="B35" s="197"/>
      <c r="C35" s="190"/>
      <c r="D35" s="178" t="s">
        <v>124</v>
      </c>
      <c r="E35" s="191">
        <v>565</v>
      </c>
      <c r="F35" s="218"/>
      <c r="G35" s="219"/>
      <c r="H35" s="220"/>
      <c r="I35" s="221"/>
      <c r="J35" s="221"/>
      <c r="K35" s="195">
        <v>428</v>
      </c>
      <c r="L35" s="554">
        <v>375</v>
      </c>
      <c r="M35" s="555"/>
    </row>
    <row r="36" spans="2:13" s="77" customFormat="1" ht="19.5" customHeight="1">
      <c r="B36" s="556" t="s">
        <v>64</v>
      </c>
      <c r="C36" s="557"/>
      <c r="D36" s="198"/>
      <c r="E36" s="199" t="s">
        <v>133</v>
      </c>
      <c r="F36" s="200"/>
      <c r="G36" s="201"/>
      <c r="H36" s="202"/>
      <c r="I36" s="203"/>
      <c r="J36" s="203"/>
      <c r="K36" s="204" t="s">
        <v>131</v>
      </c>
      <c r="L36" s="560" t="s">
        <v>132</v>
      </c>
      <c r="M36" s="561"/>
    </row>
    <row r="37" spans="2:13" s="77" customFormat="1" ht="19.5" customHeight="1">
      <c r="B37" s="558"/>
      <c r="C37" s="559"/>
      <c r="D37" s="171" t="s">
        <v>128</v>
      </c>
      <c r="E37" s="172">
        <f>E39+E41+E43+E45</f>
        <v>1451</v>
      </c>
      <c r="F37" s="205"/>
      <c r="G37" s="206"/>
      <c r="H37" s="207"/>
      <c r="I37" s="208"/>
      <c r="J37" s="208"/>
      <c r="K37" s="176">
        <f>K39+K41+K43+K45</f>
        <v>1138</v>
      </c>
      <c r="L37" s="562">
        <f>L39+L41+L43+L45</f>
        <v>983</v>
      </c>
      <c r="M37" s="563"/>
    </row>
    <row r="38" spans="2:13" s="77" customFormat="1" ht="19.5" customHeight="1">
      <c r="B38" s="558"/>
      <c r="C38" s="559"/>
      <c r="D38" s="178" t="s">
        <v>124</v>
      </c>
      <c r="E38" s="179">
        <f>E40+E42+E44+E46</f>
        <v>1893</v>
      </c>
      <c r="F38" s="209"/>
      <c r="G38" s="210"/>
      <c r="H38" s="211"/>
      <c r="I38" s="212"/>
      <c r="J38" s="212"/>
      <c r="K38" s="183">
        <f>K40+K42+K44+K46</f>
        <v>1223</v>
      </c>
      <c r="L38" s="564">
        <f>L40+L42+L44+L46</f>
        <v>1127</v>
      </c>
      <c r="M38" s="565"/>
    </row>
    <row r="39" spans="2:13" s="77" customFormat="1" ht="19.5" customHeight="1">
      <c r="B39" s="213"/>
      <c r="C39" s="184" t="s">
        <v>12</v>
      </c>
      <c r="D39" s="171" t="s">
        <v>128</v>
      </c>
      <c r="E39" s="185">
        <v>353</v>
      </c>
      <c r="F39" s="214"/>
      <c r="G39" s="215"/>
      <c r="H39" s="216"/>
      <c r="I39" s="217"/>
      <c r="J39" s="217"/>
      <c r="K39" s="189">
        <v>191</v>
      </c>
      <c r="L39" s="552">
        <v>143</v>
      </c>
      <c r="M39" s="553"/>
    </row>
    <row r="40" spans="2:13" s="77" customFormat="1" ht="19.5" customHeight="1">
      <c r="B40" s="44"/>
      <c r="C40" s="190"/>
      <c r="D40" s="178" t="s">
        <v>124</v>
      </c>
      <c r="E40" s="191">
        <v>463</v>
      </c>
      <c r="F40" s="218"/>
      <c r="G40" s="219"/>
      <c r="H40" s="220"/>
      <c r="I40" s="221"/>
      <c r="J40" s="221"/>
      <c r="K40" s="195">
        <v>202</v>
      </c>
      <c r="L40" s="554">
        <v>156</v>
      </c>
      <c r="M40" s="555"/>
    </row>
    <row r="41" spans="2:13" s="77" customFormat="1" ht="19.5" customHeight="1">
      <c r="B41" s="44"/>
      <c r="C41" s="196" t="s">
        <v>125</v>
      </c>
      <c r="D41" s="171" t="s">
        <v>128</v>
      </c>
      <c r="E41" s="185">
        <v>507</v>
      </c>
      <c r="F41" s="214"/>
      <c r="G41" s="215"/>
      <c r="H41" s="216"/>
      <c r="I41" s="217"/>
      <c r="J41" s="217"/>
      <c r="K41" s="189">
        <v>413</v>
      </c>
      <c r="L41" s="552">
        <v>368</v>
      </c>
      <c r="M41" s="553"/>
    </row>
    <row r="42" spans="2:13" s="77" customFormat="1" ht="19.5" customHeight="1">
      <c r="B42" s="44"/>
      <c r="C42" s="196"/>
      <c r="D42" s="178" t="s">
        <v>124</v>
      </c>
      <c r="E42" s="191">
        <v>621</v>
      </c>
      <c r="F42" s="218"/>
      <c r="G42" s="219"/>
      <c r="H42" s="220"/>
      <c r="I42" s="221"/>
      <c r="J42" s="221"/>
      <c r="K42" s="195">
        <v>426</v>
      </c>
      <c r="L42" s="554">
        <v>409</v>
      </c>
      <c r="M42" s="555"/>
    </row>
    <row r="43" spans="2:13" s="77" customFormat="1" ht="19.5" customHeight="1">
      <c r="B43" s="44"/>
      <c r="C43" s="184" t="s">
        <v>126</v>
      </c>
      <c r="D43" s="171" t="s">
        <v>128</v>
      </c>
      <c r="E43" s="185">
        <v>336</v>
      </c>
      <c r="F43" s="214"/>
      <c r="G43" s="215"/>
      <c r="H43" s="216"/>
      <c r="I43" s="217"/>
      <c r="J43" s="217"/>
      <c r="K43" s="189">
        <v>297</v>
      </c>
      <c r="L43" s="552">
        <v>269</v>
      </c>
      <c r="M43" s="553"/>
    </row>
    <row r="44" spans="2:13" s="77" customFormat="1" ht="19.5" customHeight="1">
      <c r="B44" s="44"/>
      <c r="C44" s="190"/>
      <c r="D44" s="178" t="s">
        <v>124</v>
      </c>
      <c r="E44" s="191">
        <v>409</v>
      </c>
      <c r="F44" s="218"/>
      <c r="G44" s="219"/>
      <c r="H44" s="220"/>
      <c r="I44" s="221"/>
      <c r="J44" s="221"/>
      <c r="K44" s="195">
        <v>310</v>
      </c>
      <c r="L44" s="554">
        <v>296</v>
      </c>
      <c r="M44" s="555"/>
    </row>
    <row r="45" spans="2:13" s="77" customFormat="1" ht="19.5" customHeight="1">
      <c r="B45" s="44"/>
      <c r="C45" s="184" t="s">
        <v>127</v>
      </c>
      <c r="D45" s="171" t="s">
        <v>128</v>
      </c>
      <c r="E45" s="185">
        <v>255</v>
      </c>
      <c r="F45" s="214"/>
      <c r="G45" s="215"/>
      <c r="H45" s="216"/>
      <c r="I45" s="217"/>
      <c r="J45" s="217"/>
      <c r="K45" s="189">
        <v>237</v>
      </c>
      <c r="L45" s="552">
        <v>203</v>
      </c>
      <c r="M45" s="553"/>
    </row>
    <row r="46" spans="2:13" s="77" customFormat="1" ht="19.5" customHeight="1">
      <c r="B46" s="197"/>
      <c r="C46" s="190"/>
      <c r="D46" s="178" t="s">
        <v>124</v>
      </c>
      <c r="E46" s="191">
        <v>400</v>
      </c>
      <c r="F46" s="218"/>
      <c r="G46" s="219"/>
      <c r="H46" s="220"/>
      <c r="I46" s="221"/>
      <c r="J46" s="221"/>
      <c r="K46" s="195">
        <v>285</v>
      </c>
      <c r="L46" s="554">
        <v>266</v>
      </c>
      <c r="M46" s="555"/>
    </row>
    <row r="47" spans="2:13" ht="15" customHeight="1">
      <c r="B47" s="222" t="s">
        <v>134</v>
      </c>
      <c r="M47" s="87" t="s">
        <v>65</v>
      </c>
    </row>
  </sheetData>
  <mergeCells count="34">
    <mergeCell ref="L28:M28"/>
    <mergeCell ref="L3:L4"/>
    <mergeCell ref="M3:M4"/>
    <mergeCell ref="B5:C5"/>
    <mergeCell ref="B15:C15"/>
    <mergeCell ref="B25:C27"/>
    <mergeCell ref="L25:M25"/>
    <mergeCell ref="L26:M26"/>
    <mergeCell ref="L27:M27"/>
    <mergeCell ref="B3:C4"/>
    <mergeCell ref="D3:D4"/>
    <mergeCell ref="E3:H3"/>
    <mergeCell ref="I3:I4"/>
    <mergeCell ref="J3:J4"/>
    <mergeCell ref="K3:K4"/>
    <mergeCell ref="L29:M29"/>
    <mergeCell ref="L30:M30"/>
    <mergeCell ref="L31:M31"/>
    <mergeCell ref="L32:M32"/>
    <mergeCell ref="L34:M34"/>
    <mergeCell ref="L33:M33"/>
    <mergeCell ref="L35:M35"/>
    <mergeCell ref="B36:C38"/>
    <mergeCell ref="L36:M36"/>
    <mergeCell ref="L37:M37"/>
    <mergeCell ref="L38:M38"/>
    <mergeCell ref="L45:M45"/>
    <mergeCell ref="L46:M46"/>
    <mergeCell ref="L39:M39"/>
    <mergeCell ref="L40:M40"/>
    <mergeCell ref="L41:M41"/>
    <mergeCell ref="L42:M42"/>
    <mergeCell ref="L43:M43"/>
    <mergeCell ref="L44:M44"/>
  </mergeCells>
  <phoneticPr fontId="2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&amp;R4.農      業</oddHeader>
    <oddFooter>&amp;C-36-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zoomScaleNormal="100" zoomScaleSheetLayoutView="100" workbookViewId="0"/>
  </sheetViews>
  <sheetFormatPr defaultRowHeight="11.25"/>
  <cols>
    <col min="1" max="1" width="4.140625" style="223" customWidth="1"/>
    <col min="2" max="2" width="3" style="223" customWidth="1"/>
    <col min="3" max="3" width="6.42578125" style="223" customWidth="1"/>
    <col min="4" max="4" width="8" style="224" customWidth="1"/>
    <col min="5" max="5" width="9.28515625" style="223" customWidth="1"/>
    <col min="6" max="6" width="8.140625" style="223" customWidth="1"/>
    <col min="7" max="12" width="7.5703125" style="223" customWidth="1"/>
    <col min="13" max="14" width="7" style="223" customWidth="1"/>
    <col min="15" max="15" width="7.28515625" style="223" customWidth="1"/>
    <col min="16" max="16384" width="9.140625" style="223"/>
  </cols>
  <sheetData>
    <row r="1" spans="1:15" ht="30" customHeight="1">
      <c r="A1" s="30" t="s">
        <v>135</v>
      </c>
    </row>
    <row r="2" spans="1:15" ht="18" customHeight="1">
      <c r="B2" s="225" t="s">
        <v>250</v>
      </c>
      <c r="O2" s="226" t="s">
        <v>136</v>
      </c>
    </row>
    <row r="3" spans="1:15" ht="28.5" customHeight="1">
      <c r="B3" s="578" t="s">
        <v>71</v>
      </c>
      <c r="C3" s="579"/>
      <c r="D3" s="227" t="s">
        <v>37</v>
      </c>
      <c r="E3" s="228" t="s">
        <v>137</v>
      </c>
      <c r="F3" s="229" t="s">
        <v>138</v>
      </c>
      <c r="G3" s="230" t="s">
        <v>139</v>
      </c>
      <c r="H3" s="230" t="s">
        <v>140</v>
      </c>
      <c r="I3" s="230" t="s">
        <v>141</v>
      </c>
      <c r="J3" s="230" t="s">
        <v>142</v>
      </c>
      <c r="K3" s="231" t="s">
        <v>143</v>
      </c>
      <c r="L3" s="231" t="s">
        <v>144</v>
      </c>
      <c r="M3" s="232" t="s">
        <v>145</v>
      </c>
      <c r="N3" s="232" t="s">
        <v>146</v>
      </c>
      <c r="O3" s="233" t="s">
        <v>147</v>
      </c>
    </row>
    <row r="4" spans="1:15" ht="19.5" customHeight="1">
      <c r="B4" s="580" t="s">
        <v>54</v>
      </c>
      <c r="C4" s="581"/>
      <c r="D4" s="234" t="s">
        <v>148</v>
      </c>
      <c r="E4" s="235">
        <f>E6+E8+E10+E12</f>
        <v>4161</v>
      </c>
      <c r="F4" s="236">
        <f t="shared" ref="F4:O4" si="0">F6+F8+F10+F12</f>
        <v>4030</v>
      </c>
      <c r="G4" s="237">
        <f t="shared" si="0"/>
        <v>1351</v>
      </c>
      <c r="H4" s="237">
        <f t="shared" si="0"/>
        <v>233</v>
      </c>
      <c r="I4" s="237">
        <f t="shared" si="0"/>
        <v>130</v>
      </c>
      <c r="J4" s="237">
        <f t="shared" si="0"/>
        <v>419</v>
      </c>
      <c r="K4" s="237">
        <f t="shared" si="0"/>
        <v>177</v>
      </c>
      <c r="L4" s="237">
        <f t="shared" si="0"/>
        <v>365</v>
      </c>
      <c r="M4" s="237">
        <f t="shared" si="0"/>
        <v>29</v>
      </c>
      <c r="N4" s="237">
        <f t="shared" si="0"/>
        <v>6</v>
      </c>
      <c r="O4" s="238">
        <f t="shared" si="0"/>
        <v>9</v>
      </c>
    </row>
    <row r="5" spans="1:15" ht="19.5" customHeight="1">
      <c r="B5" s="239"/>
      <c r="C5" s="240"/>
      <c r="D5" s="241" t="s">
        <v>149</v>
      </c>
      <c r="E5" s="242">
        <f t="shared" ref="E5:O5" si="1">E7+E9+E11+E13</f>
        <v>584965</v>
      </c>
      <c r="F5" s="243">
        <f t="shared" si="1"/>
        <v>448807</v>
      </c>
      <c r="G5" s="244">
        <f t="shared" si="1"/>
        <v>74838</v>
      </c>
      <c r="H5" s="244">
        <f t="shared" si="1"/>
        <v>13279</v>
      </c>
      <c r="I5" s="244">
        <f t="shared" si="1"/>
        <v>608</v>
      </c>
      <c r="J5" s="244">
        <f t="shared" si="1"/>
        <v>21386</v>
      </c>
      <c r="K5" s="244">
        <f t="shared" si="1"/>
        <v>7332</v>
      </c>
      <c r="L5" s="244">
        <f t="shared" si="1"/>
        <v>17336</v>
      </c>
      <c r="M5" s="244">
        <f t="shared" si="1"/>
        <v>1039</v>
      </c>
      <c r="N5" s="244">
        <f t="shared" si="1"/>
        <v>109</v>
      </c>
      <c r="O5" s="245">
        <f t="shared" si="1"/>
        <v>231</v>
      </c>
    </row>
    <row r="6" spans="1:15" ht="19.5" hidden="1" customHeight="1">
      <c r="B6" s="246"/>
      <c r="C6" s="247" t="s">
        <v>150</v>
      </c>
      <c r="D6" s="234" t="s">
        <v>148</v>
      </c>
      <c r="E6" s="248">
        <v>824</v>
      </c>
      <c r="F6" s="249">
        <v>730</v>
      </c>
      <c r="G6" s="250">
        <v>146</v>
      </c>
      <c r="H6" s="250">
        <v>3</v>
      </c>
      <c r="I6" s="250">
        <v>54</v>
      </c>
      <c r="J6" s="250">
        <v>111</v>
      </c>
      <c r="K6" s="250">
        <v>175</v>
      </c>
      <c r="L6" s="250">
        <v>249</v>
      </c>
      <c r="M6" s="250">
        <v>5</v>
      </c>
      <c r="N6" s="250">
        <v>5</v>
      </c>
      <c r="O6" s="251">
        <v>4</v>
      </c>
    </row>
    <row r="7" spans="1:15" ht="19.5" hidden="1" customHeight="1">
      <c r="B7" s="246"/>
      <c r="C7" s="240"/>
      <c r="D7" s="241" t="s">
        <v>149</v>
      </c>
      <c r="E7" s="252">
        <f t="shared" ref="E7:E13" si="2">SUM(F7:O7)</f>
        <v>113340</v>
      </c>
      <c r="F7" s="253">
        <v>77922</v>
      </c>
      <c r="G7" s="254">
        <v>7053</v>
      </c>
      <c r="H7" s="254">
        <v>31</v>
      </c>
      <c r="I7" s="254">
        <v>454</v>
      </c>
      <c r="J7" s="254">
        <v>4570</v>
      </c>
      <c r="K7" s="254">
        <v>7300</v>
      </c>
      <c r="L7" s="254">
        <v>15511</v>
      </c>
      <c r="M7" s="254">
        <v>161</v>
      </c>
      <c r="N7" s="254">
        <v>108</v>
      </c>
      <c r="O7" s="255">
        <v>230</v>
      </c>
    </row>
    <row r="8" spans="1:15" ht="19.5" hidden="1" customHeight="1">
      <c r="B8" s="246"/>
      <c r="C8" s="256" t="s">
        <v>151</v>
      </c>
      <c r="D8" s="234" t="s">
        <v>148</v>
      </c>
      <c r="E8" s="248">
        <v>1348</v>
      </c>
      <c r="F8" s="249">
        <v>1337</v>
      </c>
      <c r="G8" s="250">
        <v>321</v>
      </c>
      <c r="H8" s="250">
        <v>205</v>
      </c>
      <c r="I8" s="250">
        <v>43</v>
      </c>
      <c r="J8" s="250">
        <v>42</v>
      </c>
      <c r="K8" s="250">
        <v>1</v>
      </c>
      <c r="L8" s="250">
        <v>57</v>
      </c>
      <c r="M8" s="250">
        <v>2</v>
      </c>
      <c r="N8" s="250">
        <v>0</v>
      </c>
      <c r="O8" s="251">
        <v>4</v>
      </c>
    </row>
    <row r="9" spans="1:15" ht="19.5" hidden="1" customHeight="1">
      <c r="B9" s="246"/>
      <c r="C9" s="257"/>
      <c r="D9" s="241" t="s">
        <v>149</v>
      </c>
      <c r="E9" s="252">
        <f t="shared" si="2"/>
        <v>163316</v>
      </c>
      <c r="F9" s="253">
        <v>131324</v>
      </c>
      <c r="G9" s="254">
        <v>17726</v>
      </c>
      <c r="H9" s="254">
        <v>12616</v>
      </c>
      <c r="I9" s="254">
        <v>92</v>
      </c>
      <c r="J9" s="254">
        <v>662</v>
      </c>
      <c r="K9" s="254">
        <v>12</v>
      </c>
      <c r="L9" s="254">
        <v>819</v>
      </c>
      <c r="M9" s="254">
        <v>65</v>
      </c>
      <c r="N9" s="254">
        <v>0</v>
      </c>
      <c r="O9" s="255">
        <v>0</v>
      </c>
    </row>
    <row r="10" spans="1:15" ht="19.5" hidden="1" customHeight="1">
      <c r="B10" s="246"/>
      <c r="C10" s="256" t="s">
        <v>60</v>
      </c>
      <c r="D10" s="234" t="s">
        <v>148</v>
      </c>
      <c r="E10" s="248">
        <v>895</v>
      </c>
      <c r="F10" s="249">
        <v>885</v>
      </c>
      <c r="G10" s="250">
        <v>379</v>
      </c>
      <c r="H10" s="250">
        <v>9</v>
      </c>
      <c r="I10" s="250">
        <v>17</v>
      </c>
      <c r="J10" s="250">
        <v>77</v>
      </c>
      <c r="K10" s="250">
        <v>1</v>
      </c>
      <c r="L10" s="250">
        <v>17</v>
      </c>
      <c r="M10" s="250">
        <v>10</v>
      </c>
      <c r="N10" s="250">
        <v>0</v>
      </c>
      <c r="O10" s="251">
        <v>0</v>
      </c>
    </row>
    <row r="11" spans="1:15" ht="19.5" hidden="1" customHeight="1">
      <c r="B11" s="246"/>
      <c r="C11" s="257"/>
      <c r="D11" s="241" t="s">
        <v>149</v>
      </c>
      <c r="E11" s="252">
        <f t="shared" si="2"/>
        <v>123191</v>
      </c>
      <c r="F11" s="253">
        <v>99229</v>
      </c>
      <c r="G11" s="254">
        <v>19294</v>
      </c>
      <c r="H11" s="254">
        <v>294</v>
      </c>
      <c r="I11" s="254">
        <v>32</v>
      </c>
      <c r="J11" s="254">
        <v>3440</v>
      </c>
      <c r="K11" s="254">
        <v>20</v>
      </c>
      <c r="L11" s="254">
        <v>455</v>
      </c>
      <c r="M11" s="254">
        <v>427</v>
      </c>
      <c r="N11" s="254">
        <v>0</v>
      </c>
      <c r="O11" s="255">
        <v>0</v>
      </c>
    </row>
    <row r="12" spans="1:15" ht="19.5" hidden="1" customHeight="1">
      <c r="B12" s="246"/>
      <c r="C12" s="258" t="s">
        <v>61</v>
      </c>
      <c r="D12" s="259" t="s">
        <v>148</v>
      </c>
      <c r="E12" s="260">
        <v>1094</v>
      </c>
      <c r="F12" s="261">
        <v>1078</v>
      </c>
      <c r="G12" s="262">
        <v>505</v>
      </c>
      <c r="H12" s="262">
        <v>16</v>
      </c>
      <c r="I12" s="262">
        <v>16</v>
      </c>
      <c r="J12" s="262">
        <v>189</v>
      </c>
      <c r="K12" s="262">
        <v>0</v>
      </c>
      <c r="L12" s="262">
        <v>42</v>
      </c>
      <c r="M12" s="262">
        <v>12</v>
      </c>
      <c r="N12" s="262">
        <v>1</v>
      </c>
      <c r="O12" s="263">
        <v>1</v>
      </c>
    </row>
    <row r="13" spans="1:15" ht="19.5" hidden="1" customHeight="1">
      <c r="B13" s="264"/>
      <c r="C13" s="257"/>
      <c r="D13" s="241" t="s">
        <v>149</v>
      </c>
      <c r="E13" s="252">
        <f t="shared" si="2"/>
        <v>185118</v>
      </c>
      <c r="F13" s="253">
        <v>140332</v>
      </c>
      <c r="G13" s="254">
        <v>30765</v>
      </c>
      <c r="H13" s="254">
        <v>338</v>
      </c>
      <c r="I13" s="254">
        <v>30</v>
      </c>
      <c r="J13" s="254">
        <v>12714</v>
      </c>
      <c r="K13" s="254">
        <v>0</v>
      </c>
      <c r="L13" s="254">
        <v>551</v>
      </c>
      <c r="M13" s="254">
        <v>386</v>
      </c>
      <c r="N13" s="254">
        <v>1</v>
      </c>
      <c r="O13" s="255">
        <v>1</v>
      </c>
    </row>
    <row r="14" spans="1:15" ht="19.5" customHeight="1">
      <c r="B14" s="580" t="s">
        <v>62</v>
      </c>
      <c r="C14" s="581"/>
      <c r="D14" s="265" t="s">
        <v>148</v>
      </c>
      <c r="E14" s="235">
        <v>3493</v>
      </c>
      <c r="F14" s="236">
        <v>3377</v>
      </c>
      <c r="G14" s="237">
        <v>1062</v>
      </c>
      <c r="H14" s="237">
        <v>282</v>
      </c>
      <c r="I14" s="237">
        <v>65</v>
      </c>
      <c r="J14" s="237">
        <v>225</v>
      </c>
      <c r="K14" s="237">
        <v>12</v>
      </c>
      <c r="L14" s="237">
        <v>418</v>
      </c>
      <c r="M14" s="237">
        <v>30</v>
      </c>
      <c r="N14" s="237">
        <v>14</v>
      </c>
      <c r="O14" s="238">
        <v>10</v>
      </c>
    </row>
    <row r="15" spans="1:15" ht="19.5" customHeight="1">
      <c r="B15" s="239"/>
      <c r="C15" s="240"/>
      <c r="D15" s="241" t="s">
        <v>149</v>
      </c>
      <c r="E15" s="242">
        <v>542014</v>
      </c>
      <c r="F15" s="243">
        <v>399799</v>
      </c>
      <c r="G15" s="244">
        <v>77889</v>
      </c>
      <c r="H15" s="244">
        <v>22513</v>
      </c>
      <c r="I15" s="244">
        <v>457</v>
      </c>
      <c r="J15" s="244">
        <v>18449</v>
      </c>
      <c r="K15" s="244">
        <v>671</v>
      </c>
      <c r="L15" s="244">
        <v>20808</v>
      </c>
      <c r="M15" s="244">
        <v>1008</v>
      </c>
      <c r="N15" s="244">
        <v>224</v>
      </c>
      <c r="O15" s="245">
        <v>196</v>
      </c>
    </row>
    <row r="16" spans="1:15" ht="19.5" customHeight="1">
      <c r="B16" s="246"/>
      <c r="C16" s="247" t="s">
        <v>150</v>
      </c>
      <c r="D16" s="265" t="s">
        <v>148</v>
      </c>
      <c r="E16" s="248">
        <v>740</v>
      </c>
      <c r="F16" s="249">
        <v>645</v>
      </c>
      <c r="G16" s="250">
        <v>9</v>
      </c>
      <c r="H16" s="250">
        <v>1</v>
      </c>
      <c r="I16" s="250">
        <v>22</v>
      </c>
      <c r="J16" s="250">
        <v>12</v>
      </c>
      <c r="K16" s="250">
        <v>6</v>
      </c>
      <c r="L16" s="250">
        <v>319</v>
      </c>
      <c r="M16" s="250">
        <v>5</v>
      </c>
      <c r="N16" s="250">
        <v>4</v>
      </c>
      <c r="O16" s="251">
        <v>6</v>
      </c>
    </row>
    <row r="17" spans="2:15" ht="19.5" customHeight="1">
      <c r="B17" s="246"/>
      <c r="C17" s="240"/>
      <c r="D17" s="241" t="s">
        <v>149</v>
      </c>
      <c r="E17" s="252">
        <v>88278</v>
      </c>
      <c r="F17" s="253">
        <v>66845</v>
      </c>
      <c r="G17" s="254">
        <v>307</v>
      </c>
      <c r="H17" s="254">
        <v>20</v>
      </c>
      <c r="I17" s="254">
        <v>356</v>
      </c>
      <c r="J17" s="254">
        <v>218</v>
      </c>
      <c r="K17" s="254">
        <v>576</v>
      </c>
      <c r="L17" s="254">
        <v>19555</v>
      </c>
      <c r="M17" s="254">
        <v>103</v>
      </c>
      <c r="N17" s="254">
        <v>189</v>
      </c>
      <c r="O17" s="255">
        <v>109</v>
      </c>
    </row>
    <row r="18" spans="2:15" ht="19.5" customHeight="1">
      <c r="B18" s="246"/>
      <c r="C18" s="256" t="s">
        <v>151</v>
      </c>
      <c r="D18" s="265" t="s">
        <v>148</v>
      </c>
      <c r="E18" s="248">
        <v>1139</v>
      </c>
      <c r="F18" s="249">
        <v>1134</v>
      </c>
      <c r="G18" s="250">
        <v>347</v>
      </c>
      <c r="H18" s="250">
        <v>215</v>
      </c>
      <c r="I18" s="250">
        <v>10</v>
      </c>
      <c r="J18" s="250">
        <v>29</v>
      </c>
      <c r="K18" s="250">
        <v>4</v>
      </c>
      <c r="L18" s="250">
        <v>31</v>
      </c>
      <c r="M18" s="250">
        <v>4</v>
      </c>
      <c r="N18" s="250">
        <v>3</v>
      </c>
      <c r="O18" s="251">
        <v>3</v>
      </c>
    </row>
    <row r="19" spans="2:15" ht="19.5" customHeight="1">
      <c r="B19" s="246"/>
      <c r="C19" s="257"/>
      <c r="D19" s="241" t="s">
        <v>149</v>
      </c>
      <c r="E19" s="252">
        <v>174364</v>
      </c>
      <c r="F19" s="253">
        <v>128073</v>
      </c>
      <c r="G19" s="254">
        <v>26026</v>
      </c>
      <c r="H19" s="254">
        <v>18614</v>
      </c>
      <c r="I19" s="254">
        <v>42</v>
      </c>
      <c r="J19" s="254">
        <v>858</v>
      </c>
      <c r="K19" s="254">
        <v>91</v>
      </c>
      <c r="L19" s="254">
        <v>294</v>
      </c>
      <c r="M19" s="254">
        <v>274</v>
      </c>
      <c r="N19" s="254">
        <v>10</v>
      </c>
      <c r="O19" s="255">
        <v>82</v>
      </c>
    </row>
    <row r="20" spans="2:15" ht="19.5" customHeight="1">
      <c r="B20" s="246"/>
      <c r="C20" s="256" t="s">
        <v>60</v>
      </c>
      <c r="D20" s="265" t="s">
        <v>148</v>
      </c>
      <c r="E20" s="248">
        <v>773</v>
      </c>
      <c r="F20" s="249">
        <v>767</v>
      </c>
      <c r="G20" s="250">
        <v>306</v>
      </c>
      <c r="H20" s="250">
        <v>34</v>
      </c>
      <c r="I20" s="250">
        <v>13</v>
      </c>
      <c r="J20" s="250">
        <v>62</v>
      </c>
      <c r="K20" s="250">
        <v>2</v>
      </c>
      <c r="L20" s="250">
        <v>22</v>
      </c>
      <c r="M20" s="250">
        <v>9</v>
      </c>
      <c r="N20" s="250">
        <v>2</v>
      </c>
      <c r="O20" s="251">
        <v>0</v>
      </c>
    </row>
    <row r="21" spans="2:15" ht="19.5" customHeight="1">
      <c r="B21" s="246"/>
      <c r="C21" s="257"/>
      <c r="D21" s="241" t="s">
        <v>149</v>
      </c>
      <c r="E21" s="252">
        <v>116651</v>
      </c>
      <c r="F21" s="253">
        <v>89817</v>
      </c>
      <c r="G21" s="254">
        <v>18821</v>
      </c>
      <c r="H21" s="254">
        <v>1951</v>
      </c>
      <c r="I21" s="254">
        <v>28</v>
      </c>
      <c r="J21" s="254">
        <v>5503</v>
      </c>
      <c r="K21" s="254">
        <v>4</v>
      </c>
      <c r="L21" s="254">
        <v>331</v>
      </c>
      <c r="M21" s="254">
        <v>191</v>
      </c>
      <c r="N21" s="254">
        <v>5</v>
      </c>
      <c r="O21" s="255">
        <v>0</v>
      </c>
    </row>
    <row r="22" spans="2:15" ht="19.5" customHeight="1">
      <c r="B22" s="246"/>
      <c r="C22" s="258" t="s">
        <v>61</v>
      </c>
      <c r="D22" s="266" t="s">
        <v>148</v>
      </c>
      <c r="E22" s="260">
        <v>841</v>
      </c>
      <c r="F22" s="261">
        <v>831</v>
      </c>
      <c r="G22" s="262">
        <v>400</v>
      </c>
      <c r="H22" s="262">
        <v>32</v>
      </c>
      <c r="I22" s="262">
        <v>20</v>
      </c>
      <c r="J22" s="262">
        <v>122</v>
      </c>
      <c r="K22" s="262">
        <v>0</v>
      </c>
      <c r="L22" s="262">
        <v>46</v>
      </c>
      <c r="M22" s="262">
        <v>12</v>
      </c>
      <c r="N22" s="262">
        <v>5</v>
      </c>
      <c r="O22" s="263">
        <v>1</v>
      </c>
    </row>
    <row r="23" spans="2:15" ht="19.5" customHeight="1">
      <c r="B23" s="264"/>
      <c r="C23" s="257"/>
      <c r="D23" s="241" t="s">
        <v>149</v>
      </c>
      <c r="E23" s="252">
        <v>162721</v>
      </c>
      <c r="F23" s="253">
        <v>115064</v>
      </c>
      <c r="G23" s="254">
        <v>32735</v>
      </c>
      <c r="H23" s="254">
        <v>1928</v>
      </c>
      <c r="I23" s="254">
        <v>31</v>
      </c>
      <c r="J23" s="254">
        <v>11870</v>
      </c>
      <c r="K23" s="254">
        <v>0</v>
      </c>
      <c r="L23" s="254">
        <v>628</v>
      </c>
      <c r="M23" s="254">
        <v>440</v>
      </c>
      <c r="N23" s="254">
        <v>20</v>
      </c>
      <c r="O23" s="255">
        <v>5</v>
      </c>
    </row>
    <row r="24" spans="2:15" ht="19.5" customHeight="1">
      <c r="B24" s="580" t="s">
        <v>63</v>
      </c>
      <c r="C24" s="581"/>
      <c r="D24" s="267" t="s">
        <v>148</v>
      </c>
      <c r="E24" s="235">
        <f>E26+E28+E30+E32</f>
        <v>2623</v>
      </c>
      <c r="F24" s="236">
        <f>F26+F28+F30+F32</f>
        <v>2510</v>
      </c>
      <c r="G24" s="237">
        <f t="shared" ref="G24:M25" si="3">G26+G28+G30+G32</f>
        <v>657</v>
      </c>
      <c r="H24" s="237">
        <f t="shared" si="3"/>
        <v>282</v>
      </c>
      <c r="I24" s="237">
        <f t="shared" si="3"/>
        <v>52</v>
      </c>
      <c r="J24" s="237">
        <f t="shared" si="3"/>
        <v>112</v>
      </c>
      <c r="K24" s="237">
        <f t="shared" si="3"/>
        <v>4</v>
      </c>
      <c r="L24" s="237">
        <f t="shared" si="3"/>
        <v>303</v>
      </c>
      <c r="M24" s="237">
        <f t="shared" si="3"/>
        <v>30</v>
      </c>
      <c r="N24" s="268" t="s">
        <v>152</v>
      </c>
      <c r="O24" s="238">
        <f>O26+O28+O30+O32</f>
        <v>44</v>
      </c>
    </row>
    <row r="25" spans="2:15" ht="19.5" customHeight="1">
      <c r="B25" s="239"/>
      <c r="C25" s="269"/>
      <c r="D25" s="270" t="s">
        <v>149</v>
      </c>
      <c r="E25" s="242">
        <f>E27+E29+E31+E33</f>
        <v>444831</v>
      </c>
      <c r="F25" s="243">
        <f>F27+F29+F31+F33</f>
        <v>324243</v>
      </c>
      <c r="G25" s="244">
        <f t="shared" si="3"/>
        <v>64462</v>
      </c>
      <c r="H25" s="244">
        <f t="shared" si="3"/>
        <v>26681</v>
      </c>
      <c r="I25" s="244">
        <f t="shared" si="3"/>
        <v>497</v>
      </c>
      <c r="J25" s="244">
        <f t="shared" si="3"/>
        <v>13437</v>
      </c>
      <c r="K25" s="244">
        <f t="shared" si="3"/>
        <v>102</v>
      </c>
      <c r="L25" s="244">
        <v>12548</v>
      </c>
      <c r="M25" s="244">
        <f t="shared" si="3"/>
        <v>1134</v>
      </c>
      <c r="N25" s="271" t="s">
        <v>152</v>
      </c>
      <c r="O25" s="245">
        <f>O27+O29+O31+O33</f>
        <v>1728</v>
      </c>
    </row>
    <row r="26" spans="2:15" ht="19.5" customHeight="1">
      <c r="B26" s="246"/>
      <c r="C26" s="247" t="s">
        <v>150</v>
      </c>
      <c r="D26" s="265" t="s">
        <v>148</v>
      </c>
      <c r="E26" s="248">
        <v>542</v>
      </c>
      <c r="F26" s="249">
        <v>453</v>
      </c>
      <c r="G26" s="250">
        <v>59</v>
      </c>
      <c r="H26" s="250">
        <v>20</v>
      </c>
      <c r="I26" s="250">
        <v>31</v>
      </c>
      <c r="J26" s="250">
        <v>22</v>
      </c>
      <c r="K26" s="250">
        <v>3</v>
      </c>
      <c r="L26" s="250">
        <v>209</v>
      </c>
      <c r="M26" s="250">
        <v>10</v>
      </c>
      <c r="N26" s="272" t="s">
        <v>152</v>
      </c>
      <c r="O26" s="251">
        <v>40</v>
      </c>
    </row>
    <row r="27" spans="2:15" ht="19.5" customHeight="1">
      <c r="B27" s="246"/>
      <c r="C27" s="240"/>
      <c r="D27" s="241" t="s">
        <v>149</v>
      </c>
      <c r="E27" s="252">
        <v>74012</v>
      </c>
      <c r="F27" s="253">
        <v>55285</v>
      </c>
      <c r="G27" s="254">
        <v>3531</v>
      </c>
      <c r="H27" s="254">
        <v>777</v>
      </c>
      <c r="I27" s="254">
        <v>395</v>
      </c>
      <c r="J27" s="254">
        <v>582</v>
      </c>
      <c r="K27" s="254">
        <v>80</v>
      </c>
      <c r="L27" s="254">
        <v>11498</v>
      </c>
      <c r="M27" s="254">
        <v>167</v>
      </c>
      <c r="N27" s="273" t="s">
        <v>152</v>
      </c>
      <c r="O27" s="255">
        <v>1697</v>
      </c>
    </row>
    <row r="28" spans="2:15" ht="19.5" customHeight="1">
      <c r="B28" s="246"/>
      <c r="C28" s="256" t="s">
        <v>151</v>
      </c>
      <c r="D28" s="265" t="s">
        <v>148</v>
      </c>
      <c r="E28" s="248">
        <v>946</v>
      </c>
      <c r="F28" s="249">
        <v>937</v>
      </c>
      <c r="G28" s="250">
        <v>213</v>
      </c>
      <c r="H28" s="250">
        <v>197</v>
      </c>
      <c r="I28" s="250">
        <v>15</v>
      </c>
      <c r="J28" s="250">
        <v>19</v>
      </c>
      <c r="K28" s="250">
        <v>1</v>
      </c>
      <c r="L28" s="250">
        <v>31</v>
      </c>
      <c r="M28" s="250">
        <v>2</v>
      </c>
      <c r="N28" s="272" t="s">
        <v>152</v>
      </c>
      <c r="O28" s="251">
        <v>1</v>
      </c>
    </row>
    <row r="29" spans="2:15" ht="19.5" customHeight="1">
      <c r="B29" s="246"/>
      <c r="C29" s="257"/>
      <c r="D29" s="241" t="s">
        <v>149</v>
      </c>
      <c r="E29" s="252">
        <v>156129</v>
      </c>
      <c r="F29" s="253">
        <v>111161</v>
      </c>
      <c r="G29" s="254">
        <v>23626</v>
      </c>
      <c r="H29" s="254">
        <v>20125</v>
      </c>
      <c r="I29" s="254">
        <v>79</v>
      </c>
      <c r="J29" s="254">
        <v>715</v>
      </c>
      <c r="K29" s="254">
        <v>22</v>
      </c>
      <c r="L29" s="254">
        <v>298</v>
      </c>
      <c r="M29" s="254">
        <v>90</v>
      </c>
      <c r="N29" s="273" t="s">
        <v>152</v>
      </c>
      <c r="O29" s="255">
        <v>13</v>
      </c>
    </row>
    <row r="30" spans="2:15" ht="19.5" customHeight="1">
      <c r="B30" s="246"/>
      <c r="C30" s="256" t="s">
        <v>60</v>
      </c>
      <c r="D30" s="265" t="s">
        <v>148</v>
      </c>
      <c r="E30" s="248">
        <v>622</v>
      </c>
      <c r="F30" s="249">
        <v>617</v>
      </c>
      <c r="G30" s="250">
        <v>201</v>
      </c>
      <c r="H30" s="250">
        <v>36</v>
      </c>
      <c r="I30" s="250">
        <v>3</v>
      </c>
      <c r="J30" s="250">
        <v>28</v>
      </c>
      <c r="K30" s="250">
        <v>0</v>
      </c>
      <c r="L30" s="250">
        <v>33</v>
      </c>
      <c r="M30" s="250">
        <v>9</v>
      </c>
      <c r="N30" s="272" t="s">
        <v>152</v>
      </c>
      <c r="O30" s="251">
        <v>0</v>
      </c>
    </row>
    <row r="31" spans="2:15" ht="19.5" customHeight="1">
      <c r="B31" s="246"/>
      <c r="C31" s="257"/>
      <c r="D31" s="241" t="s">
        <v>149</v>
      </c>
      <c r="E31" s="252">
        <v>99123</v>
      </c>
      <c r="F31" s="253">
        <v>77960</v>
      </c>
      <c r="G31" s="254">
        <v>14093</v>
      </c>
      <c r="H31" s="254">
        <v>3172</v>
      </c>
      <c r="I31" s="254">
        <v>9</v>
      </c>
      <c r="J31" s="254">
        <v>3230</v>
      </c>
      <c r="K31" s="254">
        <v>0</v>
      </c>
      <c r="L31" s="254">
        <v>274</v>
      </c>
      <c r="M31" s="254">
        <v>385</v>
      </c>
      <c r="N31" s="273" t="s">
        <v>152</v>
      </c>
      <c r="O31" s="255">
        <v>0</v>
      </c>
    </row>
    <row r="32" spans="2:15" ht="19.5" customHeight="1">
      <c r="B32" s="246"/>
      <c r="C32" s="258" t="s">
        <v>61</v>
      </c>
      <c r="D32" s="266" t="s">
        <v>148</v>
      </c>
      <c r="E32" s="260">
        <v>513</v>
      </c>
      <c r="F32" s="261">
        <v>503</v>
      </c>
      <c r="G32" s="262">
        <v>184</v>
      </c>
      <c r="H32" s="262">
        <v>29</v>
      </c>
      <c r="I32" s="262">
        <v>3</v>
      </c>
      <c r="J32" s="262">
        <v>43</v>
      </c>
      <c r="K32" s="262">
        <v>0</v>
      </c>
      <c r="L32" s="262">
        <v>30</v>
      </c>
      <c r="M32" s="262">
        <v>9</v>
      </c>
      <c r="N32" s="274" t="s">
        <v>152</v>
      </c>
      <c r="O32" s="263">
        <v>3</v>
      </c>
    </row>
    <row r="33" spans="2:15" ht="19.5" customHeight="1">
      <c r="B33" s="264"/>
      <c r="C33" s="257"/>
      <c r="D33" s="241" t="s">
        <v>149</v>
      </c>
      <c r="E33" s="252">
        <v>115567</v>
      </c>
      <c r="F33" s="253">
        <v>79837</v>
      </c>
      <c r="G33" s="254">
        <v>23212</v>
      </c>
      <c r="H33" s="254">
        <v>2607</v>
      </c>
      <c r="I33" s="254">
        <v>14</v>
      </c>
      <c r="J33" s="254">
        <v>8910</v>
      </c>
      <c r="K33" s="254">
        <v>0</v>
      </c>
      <c r="L33" s="254">
        <v>476</v>
      </c>
      <c r="M33" s="254">
        <v>492</v>
      </c>
      <c r="N33" s="273" t="s">
        <v>152</v>
      </c>
      <c r="O33" s="255">
        <v>18</v>
      </c>
    </row>
    <row r="34" spans="2:15" ht="19.5" customHeight="1">
      <c r="B34" s="580" t="s">
        <v>64</v>
      </c>
      <c r="C34" s="581"/>
      <c r="D34" s="267" t="s">
        <v>148</v>
      </c>
      <c r="E34" s="235">
        <f>E36+E38+E40+E42</f>
        <v>2004</v>
      </c>
      <c r="F34" s="236">
        <f>F36+F38+F40+F42</f>
        <v>1875</v>
      </c>
      <c r="G34" s="237">
        <f t="shared" ref="G34:M35" si="4">G36+G38+G40+G42</f>
        <v>520</v>
      </c>
      <c r="H34" s="237">
        <f t="shared" si="4"/>
        <v>221</v>
      </c>
      <c r="I34" s="237">
        <f t="shared" si="4"/>
        <v>46</v>
      </c>
      <c r="J34" s="237">
        <f t="shared" si="4"/>
        <v>108</v>
      </c>
      <c r="K34" s="237">
        <f t="shared" si="4"/>
        <v>1</v>
      </c>
      <c r="L34" s="237">
        <f t="shared" si="4"/>
        <v>406</v>
      </c>
      <c r="M34" s="237">
        <f t="shared" si="4"/>
        <v>29</v>
      </c>
      <c r="N34" s="268" t="s">
        <v>152</v>
      </c>
      <c r="O34" s="238">
        <f>O36+O38+O40+O42</f>
        <v>22</v>
      </c>
    </row>
    <row r="35" spans="2:15" ht="19.5" customHeight="1">
      <c r="B35" s="239"/>
      <c r="C35" s="269"/>
      <c r="D35" s="270" t="s">
        <v>149</v>
      </c>
      <c r="E35" s="242">
        <f>E37+E39+E41+E43</f>
        <v>425497</v>
      </c>
      <c r="F35" s="243">
        <f>F37+F39+F41+F43</f>
        <v>285613</v>
      </c>
      <c r="G35" s="244">
        <f t="shared" si="4"/>
        <v>65117</v>
      </c>
      <c r="H35" s="244">
        <f t="shared" si="4"/>
        <v>35945</v>
      </c>
      <c r="I35" s="244">
        <f t="shared" si="4"/>
        <v>491</v>
      </c>
      <c r="J35" s="244">
        <f t="shared" si="4"/>
        <v>18096</v>
      </c>
      <c r="K35" s="244">
        <f t="shared" si="4"/>
        <v>4</v>
      </c>
      <c r="L35" s="244">
        <f t="shared" si="4"/>
        <v>16071</v>
      </c>
      <c r="M35" s="244">
        <f t="shared" si="4"/>
        <v>606</v>
      </c>
      <c r="N35" s="271" t="s">
        <v>152</v>
      </c>
      <c r="O35" s="245">
        <f>O37+O39+O41+O43</f>
        <v>1039</v>
      </c>
    </row>
    <row r="36" spans="2:15" ht="19.5" customHeight="1">
      <c r="B36" s="246"/>
      <c r="C36" s="247" t="s">
        <v>150</v>
      </c>
      <c r="D36" s="265" t="s">
        <v>148</v>
      </c>
      <c r="E36" s="248">
        <v>432</v>
      </c>
      <c r="F36" s="249">
        <v>333</v>
      </c>
      <c r="G36" s="250">
        <v>29</v>
      </c>
      <c r="H36" s="250">
        <v>9</v>
      </c>
      <c r="I36" s="250">
        <v>17</v>
      </c>
      <c r="J36" s="250">
        <v>7</v>
      </c>
      <c r="K36" s="272">
        <v>0</v>
      </c>
      <c r="L36" s="250">
        <v>217</v>
      </c>
      <c r="M36" s="250">
        <v>7</v>
      </c>
      <c r="N36" s="272" t="s">
        <v>153</v>
      </c>
      <c r="O36" s="251">
        <v>9</v>
      </c>
    </row>
    <row r="37" spans="2:15" ht="19.5" customHeight="1">
      <c r="B37" s="246"/>
      <c r="C37" s="240"/>
      <c r="D37" s="241" t="s">
        <v>149</v>
      </c>
      <c r="E37" s="252">
        <v>64152</v>
      </c>
      <c r="F37" s="253">
        <v>44601</v>
      </c>
      <c r="G37" s="254">
        <v>1980</v>
      </c>
      <c r="H37" s="273">
        <v>420</v>
      </c>
      <c r="I37" s="254">
        <v>347</v>
      </c>
      <c r="J37" s="273">
        <v>427</v>
      </c>
      <c r="K37" s="275">
        <v>0</v>
      </c>
      <c r="L37" s="254">
        <v>13538</v>
      </c>
      <c r="M37" s="254">
        <v>92</v>
      </c>
      <c r="N37" s="273" t="s">
        <v>153</v>
      </c>
      <c r="O37" s="255">
        <v>450</v>
      </c>
    </row>
    <row r="38" spans="2:15" ht="19.5" customHeight="1">
      <c r="B38" s="246"/>
      <c r="C38" s="256" t="s">
        <v>151</v>
      </c>
      <c r="D38" s="265" t="s">
        <v>148</v>
      </c>
      <c r="E38" s="248">
        <v>726</v>
      </c>
      <c r="F38" s="249">
        <v>716</v>
      </c>
      <c r="G38" s="250">
        <v>236</v>
      </c>
      <c r="H38" s="250">
        <v>141</v>
      </c>
      <c r="I38" s="250">
        <v>15</v>
      </c>
      <c r="J38" s="250">
        <v>26</v>
      </c>
      <c r="K38" s="250">
        <v>1</v>
      </c>
      <c r="L38" s="250">
        <v>84</v>
      </c>
      <c r="M38" s="250">
        <v>4</v>
      </c>
      <c r="N38" s="272" t="s">
        <v>153</v>
      </c>
      <c r="O38" s="251">
        <v>8</v>
      </c>
    </row>
    <row r="39" spans="2:15" ht="19.5" customHeight="1">
      <c r="B39" s="246"/>
      <c r="C39" s="257"/>
      <c r="D39" s="241" t="s">
        <v>149</v>
      </c>
      <c r="E39" s="252">
        <v>160918</v>
      </c>
      <c r="F39" s="253">
        <v>105290</v>
      </c>
      <c r="G39" s="254">
        <v>30154</v>
      </c>
      <c r="H39" s="254">
        <v>21538</v>
      </c>
      <c r="I39" s="254">
        <v>92</v>
      </c>
      <c r="J39" s="254">
        <v>2193</v>
      </c>
      <c r="K39" s="254">
        <v>4</v>
      </c>
      <c r="L39" s="254">
        <v>1010</v>
      </c>
      <c r="M39" s="254">
        <v>87</v>
      </c>
      <c r="N39" s="273" t="s">
        <v>153</v>
      </c>
      <c r="O39" s="255">
        <v>451</v>
      </c>
    </row>
    <row r="40" spans="2:15" ht="19.5" customHeight="1">
      <c r="B40" s="246"/>
      <c r="C40" s="256" t="s">
        <v>60</v>
      </c>
      <c r="D40" s="265" t="s">
        <v>148</v>
      </c>
      <c r="E40" s="248">
        <v>469</v>
      </c>
      <c r="F40" s="249">
        <v>461</v>
      </c>
      <c r="G40" s="250">
        <v>154</v>
      </c>
      <c r="H40" s="250">
        <v>47</v>
      </c>
      <c r="I40" s="250">
        <v>7</v>
      </c>
      <c r="J40" s="250">
        <v>29</v>
      </c>
      <c r="K40" s="250">
        <v>0</v>
      </c>
      <c r="L40" s="250">
        <v>62</v>
      </c>
      <c r="M40" s="250">
        <v>9</v>
      </c>
      <c r="N40" s="272" t="s">
        <v>153</v>
      </c>
      <c r="O40" s="251">
        <v>4</v>
      </c>
    </row>
    <row r="41" spans="2:15" ht="19.5" customHeight="1">
      <c r="B41" s="246"/>
      <c r="C41" s="257"/>
      <c r="D41" s="241" t="s">
        <v>149</v>
      </c>
      <c r="E41" s="252">
        <v>94336</v>
      </c>
      <c r="F41" s="253">
        <v>66865</v>
      </c>
      <c r="G41" s="254">
        <v>13485</v>
      </c>
      <c r="H41" s="254">
        <v>7098</v>
      </c>
      <c r="I41" s="254">
        <v>34</v>
      </c>
      <c r="J41" s="254">
        <v>5668</v>
      </c>
      <c r="K41" s="254">
        <v>0</v>
      </c>
      <c r="L41" s="254">
        <v>894</v>
      </c>
      <c r="M41" s="254">
        <v>155</v>
      </c>
      <c r="N41" s="273" t="s">
        <v>153</v>
      </c>
      <c r="O41" s="255">
        <v>104</v>
      </c>
    </row>
    <row r="42" spans="2:15" ht="19.5" customHeight="1">
      <c r="B42" s="246"/>
      <c r="C42" s="258" t="s">
        <v>61</v>
      </c>
      <c r="D42" s="266" t="s">
        <v>148</v>
      </c>
      <c r="E42" s="260">
        <v>377</v>
      </c>
      <c r="F42" s="261">
        <v>365</v>
      </c>
      <c r="G42" s="262">
        <v>101</v>
      </c>
      <c r="H42" s="262">
        <v>24</v>
      </c>
      <c r="I42" s="262">
        <v>7</v>
      </c>
      <c r="J42" s="262">
        <v>46</v>
      </c>
      <c r="K42" s="262">
        <v>0</v>
      </c>
      <c r="L42" s="262">
        <v>43</v>
      </c>
      <c r="M42" s="262">
        <v>9</v>
      </c>
      <c r="N42" s="274" t="s">
        <v>154</v>
      </c>
      <c r="O42" s="263">
        <v>1</v>
      </c>
    </row>
    <row r="43" spans="2:15" ht="19.5" customHeight="1">
      <c r="B43" s="264"/>
      <c r="C43" s="257"/>
      <c r="D43" s="241" t="s">
        <v>149</v>
      </c>
      <c r="E43" s="252">
        <v>106091</v>
      </c>
      <c r="F43" s="253">
        <v>68857</v>
      </c>
      <c r="G43" s="254">
        <v>19498</v>
      </c>
      <c r="H43" s="254">
        <v>6889</v>
      </c>
      <c r="I43" s="254">
        <v>18</v>
      </c>
      <c r="J43" s="254">
        <v>9808</v>
      </c>
      <c r="K43" s="254">
        <v>0</v>
      </c>
      <c r="L43" s="254">
        <v>629</v>
      </c>
      <c r="M43" s="254">
        <v>272</v>
      </c>
      <c r="N43" s="273" t="s">
        <v>153</v>
      </c>
      <c r="O43" s="255">
        <v>34</v>
      </c>
    </row>
    <row r="44" spans="2:15" ht="15" customHeight="1">
      <c r="O44" s="87" t="s">
        <v>86</v>
      </c>
    </row>
    <row r="45" spans="2:15" ht="15" customHeight="1"/>
    <row r="46" spans="2:15" ht="15" customHeight="1"/>
    <row r="47" spans="2:15" ht="15" customHeight="1"/>
    <row r="48" spans="2:1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</sheetData>
  <mergeCells count="5">
    <mergeCell ref="B3:C3"/>
    <mergeCell ref="B4:C4"/>
    <mergeCell ref="B14:C14"/>
    <mergeCell ref="B24:C24"/>
    <mergeCell ref="B34:C34"/>
  </mergeCells>
  <phoneticPr fontId="2"/>
  <pageMargins left="0.59055118110236227" right="0.41" top="0.78740157480314965" bottom="0.78740157480314965" header="0.39370078740157483" footer="0.39370078740157483"/>
  <pageSetup paperSize="9" scale="97" orientation="portrait" r:id="rId1"/>
  <headerFooter alignWithMargins="0">
    <oddHeader>&amp;R4.農      業</oddHeader>
    <oddFooter>&amp;C-37-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7"/>
  <sheetViews>
    <sheetView showGridLines="0" zoomScaleNormal="100" zoomScaleSheetLayoutView="100" workbookViewId="0"/>
  </sheetViews>
  <sheetFormatPr defaultRowHeight="13.5"/>
  <cols>
    <col min="1" max="1" width="4.140625" style="31" customWidth="1"/>
    <col min="2" max="2" width="11" style="31" customWidth="1"/>
    <col min="3" max="9" width="8.7109375" style="31" customWidth="1"/>
    <col min="10" max="10" width="9.85546875" style="31" customWidth="1"/>
    <col min="11" max="11" width="8.7109375" style="31" customWidth="1"/>
    <col min="12" max="12" width="9.85546875" style="31" customWidth="1"/>
    <col min="13" max="16384" width="9.140625" style="31"/>
  </cols>
  <sheetData>
    <row r="1" spans="1:12" ht="30" customHeight="1">
      <c r="A1" s="30" t="s">
        <v>155</v>
      </c>
    </row>
    <row r="2" spans="1:12" s="77" customFormat="1" ht="18" customHeight="1">
      <c r="B2" s="618" t="s">
        <v>251</v>
      </c>
    </row>
    <row r="3" spans="1:12" s="77" customFormat="1" ht="16.5" customHeight="1">
      <c r="B3" s="584" t="s">
        <v>156</v>
      </c>
      <c r="C3" s="586" t="s">
        <v>157</v>
      </c>
      <c r="D3" s="586"/>
      <c r="E3" s="582" t="s">
        <v>158</v>
      </c>
      <c r="F3" s="583"/>
      <c r="G3" s="582" t="s">
        <v>159</v>
      </c>
      <c r="H3" s="586"/>
      <c r="I3" s="582" t="s">
        <v>160</v>
      </c>
      <c r="J3" s="583"/>
      <c r="K3" s="582" t="s">
        <v>161</v>
      </c>
      <c r="L3" s="583"/>
    </row>
    <row r="4" spans="1:12" s="77" customFormat="1" ht="16.5" customHeight="1">
      <c r="B4" s="585"/>
      <c r="C4" s="276" t="s">
        <v>162</v>
      </c>
      <c r="D4" s="277" t="s">
        <v>163</v>
      </c>
      <c r="E4" s="278" t="s">
        <v>162</v>
      </c>
      <c r="F4" s="279" t="s">
        <v>163</v>
      </c>
      <c r="G4" s="276" t="s">
        <v>162</v>
      </c>
      <c r="H4" s="277" t="s">
        <v>163</v>
      </c>
      <c r="I4" s="278" t="s">
        <v>162</v>
      </c>
      <c r="J4" s="279" t="s">
        <v>163</v>
      </c>
      <c r="K4" s="278" t="s">
        <v>162</v>
      </c>
      <c r="L4" s="279" t="s">
        <v>163</v>
      </c>
    </row>
    <row r="5" spans="1:12" s="280" customFormat="1" ht="15" hidden="1" customHeight="1">
      <c r="B5" s="281" t="s">
        <v>164</v>
      </c>
      <c r="C5" s="282">
        <f t="shared" ref="C5:L5" si="0">SUM(C6:C9)</f>
        <v>10</v>
      </c>
      <c r="D5" s="283">
        <f t="shared" si="0"/>
        <v>278</v>
      </c>
      <c r="E5" s="282">
        <f t="shared" si="0"/>
        <v>27</v>
      </c>
      <c r="F5" s="283">
        <f t="shared" si="0"/>
        <v>2871</v>
      </c>
      <c r="G5" s="282">
        <f t="shared" si="0"/>
        <v>3</v>
      </c>
      <c r="H5" s="283">
        <f t="shared" si="0"/>
        <v>1759</v>
      </c>
      <c r="I5" s="282">
        <f t="shared" si="0"/>
        <v>9</v>
      </c>
      <c r="J5" s="283">
        <f t="shared" si="0"/>
        <v>298050</v>
      </c>
      <c r="K5" s="284">
        <f t="shared" si="0"/>
        <v>3</v>
      </c>
      <c r="L5" s="283">
        <f t="shared" si="0"/>
        <v>78800</v>
      </c>
    </row>
    <row r="6" spans="1:12" s="280" customFormat="1" ht="15" hidden="1" customHeight="1">
      <c r="B6" s="285" t="s">
        <v>165</v>
      </c>
      <c r="C6" s="286">
        <v>8</v>
      </c>
      <c r="D6" s="287">
        <v>234</v>
      </c>
      <c r="E6" s="286">
        <v>7</v>
      </c>
      <c r="F6" s="287">
        <v>1067</v>
      </c>
      <c r="G6" s="286">
        <v>1</v>
      </c>
      <c r="H6" s="287">
        <v>786</v>
      </c>
      <c r="I6" s="286">
        <v>6</v>
      </c>
      <c r="J6" s="287">
        <v>289550</v>
      </c>
      <c r="K6" s="288">
        <v>1</v>
      </c>
      <c r="L6" s="287">
        <v>36000</v>
      </c>
    </row>
    <row r="7" spans="1:12" s="280" customFormat="1" ht="15" hidden="1" customHeight="1">
      <c r="B7" s="285" t="s">
        <v>166</v>
      </c>
      <c r="C7" s="286">
        <v>1</v>
      </c>
      <c r="D7" s="287">
        <v>22</v>
      </c>
      <c r="E7" s="286">
        <v>7</v>
      </c>
      <c r="F7" s="287">
        <v>497</v>
      </c>
      <c r="G7" s="286">
        <v>1</v>
      </c>
      <c r="H7" s="287">
        <v>788</v>
      </c>
      <c r="I7" s="286">
        <v>0</v>
      </c>
      <c r="J7" s="287">
        <v>0</v>
      </c>
      <c r="K7" s="288">
        <v>0</v>
      </c>
      <c r="L7" s="287">
        <v>0</v>
      </c>
    </row>
    <row r="8" spans="1:12" s="280" customFormat="1" ht="15" hidden="1" customHeight="1">
      <c r="B8" s="285" t="s">
        <v>167</v>
      </c>
      <c r="C8" s="286">
        <v>0</v>
      </c>
      <c r="D8" s="287">
        <v>0</v>
      </c>
      <c r="E8" s="286">
        <v>2</v>
      </c>
      <c r="F8" s="287">
        <v>351</v>
      </c>
      <c r="G8" s="286">
        <v>0</v>
      </c>
      <c r="H8" s="287">
        <v>0</v>
      </c>
      <c r="I8" s="286">
        <v>3</v>
      </c>
      <c r="J8" s="287">
        <v>8500</v>
      </c>
      <c r="K8" s="288">
        <v>1</v>
      </c>
      <c r="L8" s="287">
        <v>1800</v>
      </c>
    </row>
    <row r="9" spans="1:12" s="280" customFormat="1" ht="15" hidden="1" customHeight="1">
      <c r="B9" s="289" t="s">
        <v>168</v>
      </c>
      <c r="C9" s="290">
        <v>1</v>
      </c>
      <c r="D9" s="291">
        <v>22</v>
      </c>
      <c r="E9" s="290">
        <v>11</v>
      </c>
      <c r="F9" s="291">
        <v>956</v>
      </c>
      <c r="G9" s="290">
        <v>1</v>
      </c>
      <c r="H9" s="291">
        <v>185</v>
      </c>
      <c r="I9" s="290">
        <v>0</v>
      </c>
      <c r="J9" s="291">
        <v>0</v>
      </c>
      <c r="K9" s="292">
        <v>1</v>
      </c>
      <c r="L9" s="291">
        <v>41000</v>
      </c>
    </row>
    <row r="10" spans="1:12" s="280" customFormat="1" ht="15" hidden="1" customHeight="1">
      <c r="B10" s="281" t="s">
        <v>169</v>
      </c>
      <c r="C10" s="282">
        <f t="shared" ref="C10:L10" si="1">SUM(C11:C14)</f>
        <v>9</v>
      </c>
      <c r="D10" s="283">
        <f t="shared" si="1"/>
        <v>253</v>
      </c>
      <c r="E10" s="282">
        <f t="shared" si="1"/>
        <v>27</v>
      </c>
      <c r="F10" s="283">
        <f t="shared" si="1"/>
        <v>3086</v>
      </c>
      <c r="G10" s="282">
        <f t="shared" si="1"/>
        <v>2</v>
      </c>
      <c r="H10" s="283">
        <f t="shared" si="1"/>
        <v>1485</v>
      </c>
      <c r="I10" s="282">
        <f t="shared" si="1"/>
        <v>9</v>
      </c>
      <c r="J10" s="283">
        <f t="shared" si="1"/>
        <v>281980</v>
      </c>
      <c r="K10" s="284">
        <f t="shared" si="1"/>
        <v>3</v>
      </c>
      <c r="L10" s="283">
        <f t="shared" si="1"/>
        <v>65900</v>
      </c>
    </row>
    <row r="11" spans="1:12" s="280" customFormat="1" ht="15" hidden="1" customHeight="1">
      <c r="B11" s="285" t="s">
        <v>165</v>
      </c>
      <c r="C11" s="286">
        <v>7</v>
      </c>
      <c r="D11" s="287">
        <v>209</v>
      </c>
      <c r="E11" s="286">
        <v>7</v>
      </c>
      <c r="F11" s="287">
        <v>1125</v>
      </c>
      <c r="G11" s="286">
        <v>1</v>
      </c>
      <c r="H11" s="287">
        <v>746</v>
      </c>
      <c r="I11" s="286">
        <v>6</v>
      </c>
      <c r="J11" s="287">
        <v>273730</v>
      </c>
      <c r="K11" s="288">
        <v>1</v>
      </c>
      <c r="L11" s="287">
        <v>37500</v>
      </c>
    </row>
    <row r="12" spans="1:12" s="280" customFormat="1" ht="15" hidden="1" customHeight="1">
      <c r="B12" s="285" t="s">
        <v>166</v>
      </c>
      <c r="C12" s="286">
        <v>1</v>
      </c>
      <c r="D12" s="287">
        <v>21</v>
      </c>
      <c r="E12" s="286">
        <v>7</v>
      </c>
      <c r="F12" s="287">
        <v>594</v>
      </c>
      <c r="G12" s="286">
        <v>1</v>
      </c>
      <c r="H12" s="287">
        <v>739</v>
      </c>
      <c r="I12" s="286">
        <v>0</v>
      </c>
      <c r="J12" s="287">
        <v>0</v>
      </c>
      <c r="K12" s="288">
        <v>0</v>
      </c>
      <c r="L12" s="287">
        <v>0</v>
      </c>
    </row>
    <row r="13" spans="1:12" s="280" customFormat="1" ht="15" hidden="1" customHeight="1">
      <c r="B13" s="285" t="s">
        <v>167</v>
      </c>
      <c r="C13" s="286">
        <v>0</v>
      </c>
      <c r="D13" s="287">
        <v>0</v>
      </c>
      <c r="E13" s="286">
        <v>2</v>
      </c>
      <c r="F13" s="287">
        <v>342</v>
      </c>
      <c r="G13" s="286">
        <v>0</v>
      </c>
      <c r="H13" s="287">
        <v>0</v>
      </c>
      <c r="I13" s="286">
        <v>3</v>
      </c>
      <c r="J13" s="287">
        <v>8250</v>
      </c>
      <c r="K13" s="288">
        <v>1</v>
      </c>
      <c r="L13" s="287">
        <v>700</v>
      </c>
    </row>
    <row r="14" spans="1:12" s="280" customFormat="1" ht="15" hidden="1" customHeight="1">
      <c r="B14" s="289" t="s">
        <v>168</v>
      </c>
      <c r="C14" s="290">
        <v>1</v>
      </c>
      <c r="D14" s="291">
        <v>23</v>
      </c>
      <c r="E14" s="290">
        <v>11</v>
      </c>
      <c r="F14" s="291">
        <v>1025</v>
      </c>
      <c r="G14" s="290">
        <v>0</v>
      </c>
      <c r="H14" s="291">
        <v>0</v>
      </c>
      <c r="I14" s="290">
        <v>0</v>
      </c>
      <c r="J14" s="291">
        <v>0</v>
      </c>
      <c r="K14" s="292">
        <v>1</v>
      </c>
      <c r="L14" s="291">
        <v>27700</v>
      </c>
    </row>
    <row r="15" spans="1:12" s="280" customFormat="1" ht="15" hidden="1" customHeight="1">
      <c r="B15" s="281" t="s">
        <v>90</v>
      </c>
      <c r="C15" s="282">
        <f t="shared" ref="C15:L15" si="2">SUM(C16:C19)</f>
        <v>9</v>
      </c>
      <c r="D15" s="283">
        <f t="shared" si="2"/>
        <v>282</v>
      </c>
      <c r="E15" s="282">
        <f t="shared" si="2"/>
        <v>26</v>
      </c>
      <c r="F15" s="283">
        <f t="shared" si="2"/>
        <v>3140</v>
      </c>
      <c r="G15" s="282">
        <f t="shared" si="2"/>
        <v>2</v>
      </c>
      <c r="H15" s="283">
        <f t="shared" si="2"/>
        <v>1136</v>
      </c>
      <c r="I15" s="282">
        <f t="shared" si="2"/>
        <v>8</v>
      </c>
      <c r="J15" s="283">
        <f t="shared" si="2"/>
        <v>291130</v>
      </c>
      <c r="K15" s="284">
        <f t="shared" si="2"/>
        <v>3</v>
      </c>
      <c r="L15" s="283">
        <f t="shared" si="2"/>
        <v>68500</v>
      </c>
    </row>
    <row r="16" spans="1:12" s="280" customFormat="1" ht="15" hidden="1" customHeight="1">
      <c r="B16" s="285" t="s">
        <v>165</v>
      </c>
      <c r="C16" s="286">
        <v>7</v>
      </c>
      <c r="D16" s="287">
        <v>238</v>
      </c>
      <c r="E16" s="286">
        <v>7</v>
      </c>
      <c r="F16" s="287">
        <v>1117</v>
      </c>
      <c r="G16" s="286">
        <v>1</v>
      </c>
      <c r="H16" s="287">
        <v>516</v>
      </c>
      <c r="I16" s="286">
        <v>6</v>
      </c>
      <c r="J16" s="287">
        <v>285130</v>
      </c>
      <c r="K16" s="288">
        <v>1</v>
      </c>
      <c r="L16" s="287">
        <v>39000</v>
      </c>
    </row>
    <row r="17" spans="2:12" s="280" customFormat="1" ht="15" hidden="1" customHeight="1">
      <c r="B17" s="285" t="s">
        <v>166</v>
      </c>
      <c r="C17" s="286">
        <v>1</v>
      </c>
      <c r="D17" s="287">
        <v>24</v>
      </c>
      <c r="E17" s="286">
        <v>6</v>
      </c>
      <c r="F17" s="287">
        <v>626</v>
      </c>
      <c r="G17" s="286">
        <v>1</v>
      </c>
      <c r="H17" s="287">
        <v>620</v>
      </c>
      <c r="I17" s="286">
        <v>0</v>
      </c>
      <c r="J17" s="287">
        <v>0</v>
      </c>
      <c r="K17" s="288">
        <v>0</v>
      </c>
      <c r="L17" s="287">
        <v>0</v>
      </c>
    </row>
    <row r="18" spans="2:12" s="280" customFormat="1" ht="15" hidden="1" customHeight="1">
      <c r="B18" s="285" t="s">
        <v>167</v>
      </c>
      <c r="C18" s="286">
        <v>0</v>
      </c>
      <c r="D18" s="287">
        <v>0</v>
      </c>
      <c r="E18" s="286">
        <v>2</v>
      </c>
      <c r="F18" s="287">
        <v>349</v>
      </c>
      <c r="G18" s="286">
        <v>0</v>
      </c>
      <c r="H18" s="287">
        <v>0</v>
      </c>
      <c r="I18" s="286">
        <v>2</v>
      </c>
      <c r="J18" s="287">
        <v>6000</v>
      </c>
      <c r="K18" s="288">
        <v>1</v>
      </c>
      <c r="L18" s="287">
        <v>500</v>
      </c>
    </row>
    <row r="19" spans="2:12" s="280" customFormat="1" ht="15" hidden="1" customHeight="1">
      <c r="B19" s="289" t="s">
        <v>168</v>
      </c>
      <c r="C19" s="290">
        <v>1</v>
      </c>
      <c r="D19" s="291">
        <v>20</v>
      </c>
      <c r="E19" s="290">
        <v>11</v>
      </c>
      <c r="F19" s="291">
        <v>1048</v>
      </c>
      <c r="G19" s="290">
        <v>0</v>
      </c>
      <c r="H19" s="291">
        <v>0</v>
      </c>
      <c r="I19" s="290">
        <v>0</v>
      </c>
      <c r="J19" s="291">
        <v>0</v>
      </c>
      <c r="K19" s="292">
        <v>1</v>
      </c>
      <c r="L19" s="291">
        <v>29000</v>
      </c>
    </row>
    <row r="20" spans="2:12" s="280" customFormat="1" ht="15" customHeight="1">
      <c r="B20" s="281" t="s">
        <v>170</v>
      </c>
      <c r="C20" s="282">
        <f t="shared" ref="C20:L20" si="3">SUM(C21:C24)</f>
        <v>8</v>
      </c>
      <c r="D20" s="283">
        <f t="shared" si="3"/>
        <v>252</v>
      </c>
      <c r="E20" s="282">
        <f t="shared" si="3"/>
        <v>25</v>
      </c>
      <c r="F20" s="283">
        <f t="shared" si="3"/>
        <v>2978</v>
      </c>
      <c r="G20" s="282">
        <f t="shared" si="3"/>
        <v>2</v>
      </c>
      <c r="H20" s="283">
        <f t="shared" si="3"/>
        <v>844</v>
      </c>
      <c r="I20" s="282">
        <f t="shared" si="3"/>
        <v>7</v>
      </c>
      <c r="J20" s="283">
        <f t="shared" si="3"/>
        <v>310400</v>
      </c>
      <c r="K20" s="284">
        <f t="shared" si="3"/>
        <v>3</v>
      </c>
      <c r="L20" s="283">
        <f t="shared" si="3"/>
        <v>177700</v>
      </c>
    </row>
    <row r="21" spans="2:12" s="280" customFormat="1" ht="15" hidden="1" customHeight="1">
      <c r="B21" s="285" t="s">
        <v>165</v>
      </c>
      <c r="C21" s="286">
        <v>6</v>
      </c>
      <c r="D21" s="287">
        <v>211</v>
      </c>
      <c r="E21" s="286">
        <v>7</v>
      </c>
      <c r="F21" s="287">
        <v>1042</v>
      </c>
      <c r="G21" s="286">
        <v>1</v>
      </c>
      <c r="H21" s="287">
        <v>395</v>
      </c>
      <c r="I21" s="286">
        <v>5</v>
      </c>
      <c r="J21" s="287">
        <v>307400</v>
      </c>
      <c r="K21" s="288">
        <v>1</v>
      </c>
      <c r="L21" s="287">
        <v>149400</v>
      </c>
    </row>
    <row r="22" spans="2:12" s="280" customFormat="1" ht="15" hidden="1" customHeight="1">
      <c r="B22" s="285" t="s">
        <v>166</v>
      </c>
      <c r="C22" s="286">
        <v>1</v>
      </c>
      <c r="D22" s="287">
        <v>24</v>
      </c>
      <c r="E22" s="286">
        <v>5</v>
      </c>
      <c r="F22" s="287">
        <v>515</v>
      </c>
      <c r="G22" s="286">
        <v>1</v>
      </c>
      <c r="H22" s="287">
        <v>449</v>
      </c>
      <c r="I22" s="286">
        <v>0</v>
      </c>
      <c r="J22" s="287">
        <v>0</v>
      </c>
      <c r="K22" s="288">
        <v>0</v>
      </c>
      <c r="L22" s="287">
        <v>0</v>
      </c>
    </row>
    <row r="23" spans="2:12" s="280" customFormat="1" ht="15" hidden="1" customHeight="1">
      <c r="B23" s="285" t="s">
        <v>167</v>
      </c>
      <c r="C23" s="286">
        <v>0</v>
      </c>
      <c r="D23" s="287">
        <v>0</v>
      </c>
      <c r="E23" s="286">
        <v>2</v>
      </c>
      <c r="F23" s="287">
        <v>363</v>
      </c>
      <c r="G23" s="286">
        <v>0</v>
      </c>
      <c r="H23" s="287">
        <v>0</v>
      </c>
      <c r="I23" s="286">
        <v>2</v>
      </c>
      <c r="J23" s="287">
        <v>3000</v>
      </c>
      <c r="K23" s="288">
        <v>1</v>
      </c>
      <c r="L23" s="287">
        <v>300</v>
      </c>
    </row>
    <row r="24" spans="2:12" s="280" customFormat="1" ht="15" hidden="1" customHeight="1">
      <c r="B24" s="289" t="s">
        <v>168</v>
      </c>
      <c r="C24" s="290">
        <v>1</v>
      </c>
      <c r="D24" s="291">
        <v>17</v>
      </c>
      <c r="E24" s="290">
        <v>11</v>
      </c>
      <c r="F24" s="291">
        <v>1058</v>
      </c>
      <c r="G24" s="290">
        <v>0</v>
      </c>
      <c r="H24" s="291">
        <v>0</v>
      </c>
      <c r="I24" s="290">
        <v>0</v>
      </c>
      <c r="J24" s="291">
        <v>0</v>
      </c>
      <c r="K24" s="292">
        <v>1</v>
      </c>
      <c r="L24" s="291">
        <v>28000</v>
      </c>
    </row>
    <row r="25" spans="2:12" s="280" customFormat="1" ht="15" customHeight="1">
      <c r="B25" s="281" t="s">
        <v>171</v>
      </c>
      <c r="C25" s="282">
        <f t="shared" ref="C25:L25" si="4">SUM(C26:C29)</f>
        <v>8</v>
      </c>
      <c r="D25" s="283">
        <f t="shared" si="4"/>
        <v>248</v>
      </c>
      <c r="E25" s="282">
        <f t="shared" si="4"/>
        <v>25</v>
      </c>
      <c r="F25" s="283">
        <f t="shared" si="4"/>
        <v>2998</v>
      </c>
      <c r="G25" s="282">
        <f t="shared" si="4"/>
        <v>1</v>
      </c>
      <c r="H25" s="283">
        <f t="shared" si="4"/>
        <v>469</v>
      </c>
      <c r="I25" s="282">
        <f t="shared" si="4"/>
        <v>6</v>
      </c>
      <c r="J25" s="283">
        <f t="shared" si="4"/>
        <v>341600</v>
      </c>
      <c r="K25" s="284">
        <f t="shared" si="4"/>
        <v>2</v>
      </c>
      <c r="L25" s="283">
        <f t="shared" si="4"/>
        <v>50200</v>
      </c>
    </row>
    <row r="26" spans="2:12" s="280" customFormat="1" ht="15" hidden="1" customHeight="1">
      <c r="B26" s="285" t="s">
        <v>165</v>
      </c>
      <c r="C26" s="286">
        <v>6</v>
      </c>
      <c r="D26" s="287">
        <v>204</v>
      </c>
      <c r="E26" s="286">
        <v>7</v>
      </c>
      <c r="F26" s="287">
        <v>1095</v>
      </c>
      <c r="G26" s="286">
        <v>1</v>
      </c>
      <c r="H26" s="287">
        <v>469</v>
      </c>
      <c r="I26" s="286">
        <v>5</v>
      </c>
      <c r="J26" s="287">
        <v>340600</v>
      </c>
      <c r="K26" s="288">
        <v>1</v>
      </c>
      <c r="L26" s="287">
        <v>50000</v>
      </c>
    </row>
    <row r="27" spans="2:12" s="280" customFormat="1" ht="15" hidden="1" customHeight="1">
      <c r="B27" s="285" t="s">
        <v>166</v>
      </c>
      <c r="C27" s="286">
        <v>1</v>
      </c>
      <c r="D27" s="287">
        <v>25</v>
      </c>
      <c r="E27" s="286">
        <v>5</v>
      </c>
      <c r="F27" s="287">
        <v>493</v>
      </c>
      <c r="G27" s="286">
        <v>0</v>
      </c>
      <c r="H27" s="287">
        <v>0</v>
      </c>
      <c r="I27" s="286">
        <v>0</v>
      </c>
      <c r="J27" s="287">
        <v>0</v>
      </c>
      <c r="K27" s="288">
        <v>0</v>
      </c>
      <c r="L27" s="287">
        <v>0</v>
      </c>
    </row>
    <row r="28" spans="2:12" s="280" customFormat="1" ht="15" hidden="1" customHeight="1">
      <c r="B28" s="285" t="s">
        <v>167</v>
      </c>
      <c r="C28" s="286">
        <v>0</v>
      </c>
      <c r="D28" s="287">
        <v>0</v>
      </c>
      <c r="E28" s="286">
        <v>2</v>
      </c>
      <c r="F28" s="287">
        <v>332</v>
      </c>
      <c r="G28" s="286">
        <v>0</v>
      </c>
      <c r="H28" s="287">
        <v>0</v>
      </c>
      <c r="I28" s="286">
        <v>1</v>
      </c>
      <c r="J28" s="287">
        <v>1000</v>
      </c>
      <c r="K28" s="288">
        <v>1</v>
      </c>
      <c r="L28" s="287">
        <v>200</v>
      </c>
    </row>
    <row r="29" spans="2:12" s="280" customFormat="1" ht="15" hidden="1" customHeight="1">
      <c r="B29" s="289" t="s">
        <v>168</v>
      </c>
      <c r="C29" s="290">
        <v>1</v>
      </c>
      <c r="D29" s="291">
        <v>19</v>
      </c>
      <c r="E29" s="290">
        <v>11</v>
      </c>
      <c r="F29" s="291">
        <v>1078</v>
      </c>
      <c r="G29" s="290">
        <v>0</v>
      </c>
      <c r="H29" s="291">
        <v>0</v>
      </c>
      <c r="I29" s="290">
        <v>0</v>
      </c>
      <c r="J29" s="291">
        <v>0</v>
      </c>
      <c r="K29" s="292">
        <v>0</v>
      </c>
      <c r="L29" s="291">
        <v>0</v>
      </c>
    </row>
    <row r="30" spans="2:12" s="293" customFormat="1" ht="15" customHeight="1">
      <c r="B30" s="281" t="s">
        <v>172</v>
      </c>
      <c r="C30" s="282">
        <f t="shared" ref="C30:L30" si="5">SUM(C31:C34)</f>
        <v>7</v>
      </c>
      <c r="D30" s="283">
        <f t="shared" si="5"/>
        <v>258</v>
      </c>
      <c r="E30" s="282">
        <f t="shared" si="5"/>
        <v>24</v>
      </c>
      <c r="F30" s="283">
        <f t="shared" si="5"/>
        <v>2937</v>
      </c>
      <c r="G30" s="282">
        <f t="shared" si="5"/>
        <v>1</v>
      </c>
      <c r="H30" s="283">
        <f t="shared" si="5"/>
        <v>684</v>
      </c>
      <c r="I30" s="282">
        <f t="shared" si="5"/>
        <v>6</v>
      </c>
      <c r="J30" s="283">
        <f t="shared" si="5"/>
        <v>341800</v>
      </c>
      <c r="K30" s="284">
        <f t="shared" si="5"/>
        <v>1</v>
      </c>
      <c r="L30" s="283">
        <f t="shared" si="5"/>
        <v>150000</v>
      </c>
    </row>
    <row r="31" spans="2:12" s="280" customFormat="1" ht="15" hidden="1" customHeight="1">
      <c r="B31" s="285" t="s">
        <v>165</v>
      </c>
      <c r="C31" s="286">
        <v>5</v>
      </c>
      <c r="D31" s="287">
        <v>221</v>
      </c>
      <c r="E31" s="286">
        <v>7</v>
      </c>
      <c r="F31" s="287">
        <v>1101</v>
      </c>
      <c r="G31" s="286">
        <v>1</v>
      </c>
      <c r="H31" s="287">
        <v>684</v>
      </c>
      <c r="I31" s="286">
        <v>5</v>
      </c>
      <c r="J31" s="287">
        <v>340600</v>
      </c>
      <c r="K31" s="288">
        <v>1</v>
      </c>
      <c r="L31" s="287">
        <v>150000</v>
      </c>
    </row>
    <row r="32" spans="2:12" s="280" customFormat="1" ht="15" hidden="1" customHeight="1">
      <c r="B32" s="285" t="s">
        <v>166</v>
      </c>
      <c r="C32" s="286">
        <v>1</v>
      </c>
      <c r="D32" s="287">
        <v>21</v>
      </c>
      <c r="E32" s="286">
        <v>5</v>
      </c>
      <c r="F32" s="287">
        <v>512</v>
      </c>
      <c r="G32" s="286">
        <v>0</v>
      </c>
      <c r="H32" s="287">
        <v>0</v>
      </c>
      <c r="I32" s="286">
        <v>0</v>
      </c>
      <c r="J32" s="287">
        <v>0</v>
      </c>
      <c r="K32" s="288">
        <v>0</v>
      </c>
      <c r="L32" s="287">
        <v>0</v>
      </c>
    </row>
    <row r="33" spans="2:12" s="280" customFormat="1" ht="15" hidden="1" customHeight="1">
      <c r="B33" s="285" t="s">
        <v>167</v>
      </c>
      <c r="C33" s="286">
        <v>0</v>
      </c>
      <c r="D33" s="287">
        <v>0</v>
      </c>
      <c r="E33" s="286">
        <v>2</v>
      </c>
      <c r="F33" s="287">
        <v>339</v>
      </c>
      <c r="G33" s="286">
        <v>0</v>
      </c>
      <c r="H33" s="287">
        <v>0</v>
      </c>
      <c r="I33" s="286">
        <v>1</v>
      </c>
      <c r="J33" s="287">
        <v>1200</v>
      </c>
      <c r="K33" s="288">
        <v>0</v>
      </c>
      <c r="L33" s="287">
        <v>0</v>
      </c>
    </row>
    <row r="34" spans="2:12" s="280" customFormat="1" ht="15" hidden="1" customHeight="1">
      <c r="B34" s="289" t="s">
        <v>168</v>
      </c>
      <c r="C34" s="290">
        <v>1</v>
      </c>
      <c r="D34" s="291">
        <v>16</v>
      </c>
      <c r="E34" s="290">
        <v>10</v>
      </c>
      <c r="F34" s="291">
        <v>985</v>
      </c>
      <c r="G34" s="290">
        <v>0</v>
      </c>
      <c r="H34" s="291">
        <v>0</v>
      </c>
      <c r="I34" s="290">
        <v>0</v>
      </c>
      <c r="J34" s="291">
        <v>0</v>
      </c>
      <c r="K34" s="292">
        <v>0</v>
      </c>
      <c r="L34" s="291">
        <v>0</v>
      </c>
    </row>
    <row r="35" spans="2:12" s="293" customFormat="1" ht="15" customHeight="1">
      <c r="B35" s="281" t="s">
        <v>173</v>
      </c>
      <c r="C35" s="282">
        <f t="shared" ref="C35:L35" si="6">SUM(C36:C39)</f>
        <v>7</v>
      </c>
      <c r="D35" s="283">
        <f t="shared" si="6"/>
        <v>255</v>
      </c>
      <c r="E35" s="282">
        <f t="shared" si="6"/>
        <v>24</v>
      </c>
      <c r="F35" s="283">
        <f t="shared" si="6"/>
        <v>2831</v>
      </c>
      <c r="G35" s="282">
        <f t="shared" si="6"/>
        <v>1</v>
      </c>
      <c r="H35" s="283">
        <f t="shared" si="6"/>
        <v>674</v>
      </c>
      <c r="I35" s="282">
        <f t="shared" si="6"/>
        <v>7</v>
      </c>
      <c r="J35" s="283">
        <f t="shared" si="6"/>
        <v>392420</v>
      </c>
      <c r="K35" s="284">
        <f t="shared" si="6"/>
        <v>2</v>
      </c>
      <c r="L35" s="283">
        <f t="shared" si="6"/>
        <v>145000</v>
      </c>
    </row>
    <row r="36" spans="2:12" s="280" customFormat="1" ht="14.1" hidden="1" customHeight="1">
      <c r="B36" s="285" t="s">
        <v>165</v>
      </c>
      <c r="C36" s="286">
        <v>5</v>
      </c>
      <c r="D36" s="287">
        <v>221</v>
      </c>
      <c r="E36" s="286">
        <v>7</v>
      </c>
      <c r="F36" s="287">
        <v>979</v>
      </c>
      <c r="G36" s="286">
        <v>1</v>
      </c>
      <c r="H36" s="287">
        <v>674</v>
      </c>
      <c r="I36" s="286">
        <v>5</v>
      </c>
      <c r="J36" s="287">
        <v>391470</v>
      </c>
      <c r="K36" s="288">
        <v>1</v>
      </c>
      <c r="L36" s="287">
        <v>120000</v>
      </c>
    </row>
    <row r="37" spans="2:12" s="280" customFormat="1" ht="14.1" hidden="1" customHeight="1">
      <c r="B37" s="285" t="s">
        <v>166</v>
      </c>
      <c r="C37" s="286">
        <v>1</v>
      </c>
      <c r="D37" s="287">
        <v>18</v>
      </c>
      <c r="E37" s="286">
        <v>5</v>
      </c>
      <c r="F37" s="287">
        <v>559</v>
      </c>
      <c r="G37" s="286">
        <v>0</v>
      </c>
      <c r="H37" s="287">
        <v>0</v>
      </c>
      <c r="I37" s="286">
        <v>0</v>
      </c>
      <c r="J37" s="287">
        <v>0</v>
      </c>
      <c r="K37" s="288">
        <v>0</v>
      </c>
      <c r="L37" s="287">
        <v>0</v>
      </c>
    </row>
    <row r="38" spans="2:12" s="280" customFormat="1" ht="14.1" hidden="1" customHeight="1">
      <c r="B38" s="285" t="s">
        <v>167</v>
      </c>
      <c r="C38" s="286">
        <v>0</v>
      </c>
      <c r="D38" s="287">
        <v>0</v>
      </c>
      <c r="E38" s="286">
        <v>2</v>
      </c>
      <c r="F38" s="287">
        <v>323</v>
      </c>
      <c r="G38" s="286">
        <v>0</v>
      </c>
      <c r="H38" s="287">
        <v>0</v>
      </c>
      <c r="I38" s="286">
        <v>2</v>
      </c>
      <c r="J38" s="287">
        <v>950</v>
      </c>
      <c r="K38" s="288">
        <v>0</v>
      </c>
      <c r="L38" s="287">
        <v>0</v>
      </c>
    </row>
    <row r="39" spans="2:12" s="280" customFormat="1" ht="14.1" hidden="1" customHeight="1">
      <c r="B39" s="289" t="s">
        <v>168</v>
      </c>
      <c r="C39" s="290">
        <v>1</v>
      </c>
      <c r="D39" s="291">
        <v>16</v>
      </c>
      <c r="E39" s="290">
        <v>10</v>
      </c>
      <c r="F39" s="291">
        <v>970</v>
      </c>
      <c r="G39" s="290">
        <v>0</v>
      </c>
      <c r="H39" s="291">
        <v>0</v>
      </c>
      <c r="I39" s="290">
        <v>0</v>
      </c>
      <c r="J39" s="291">
        <v>0</v>
      </c>
      <c r="K39" s="292">
        <v>1</v>
      </c>
      <c r="L39" s="291">
        <v>25000</v>
      </c>
    </row>
    <row r="40" spans="2:12" s="280" customFormat="1" ht="15" customHeight="1">
      <c r="B40" s="281" t="s">
        <v>91</v>
      </c>
      <c r="C40" s="282">
        <f t="shared" ref="C40:L40" si="7">SUM(C41:C44)</f>
        <v>7</v>
      </c>
      <c r="D40" s="283">
        <f t="shared" si="7"/>
        <v>257</v>
      </c>
      <c r="E40" s="282">
        <f t="shared" si="7"/>
        <v>27</v>
      </c>
      <c r="F40" s="283">
        <f t="shared" si="7"/>
        <v>2762</v>
      </c>
      <c r="G40" s="282">
        <f t="shared" si="7"/>
        <v>0</v>
      </c>
      <c r="H40" s="283">
        <f t="shared" si="7"/>
        <v>0</v>
      </c>
      <c r="I40" s="282">
        <f t="shared" si="7"/>
        <v>7</v>
      </c>
      <c r="J40" s="283">
        <f t="shared" si="7"/>
        <v>366014</v>
      </c>
      <c r="K40" s="284">
        <f t="shared" si="7"/>
        <v>2</v>
      </c>
      <c r="L40" s="283">
        <f t="shared" si="7"/>
        <v>35000</v>
      </c>
    </row>
    <row r="41" spans="2:12" s="280" customFormat="1" ht="14.1" hidden="1" customHeight="1">
      <c r="B41" s="285" t="s">
        <v>165</v>
      </c>
      <c r="C41" s="286">
        <v>5</v>
      </c>
      <c r="D41" s="287">
        <v>217</v>
      </c>
      <c r="E41" s="286">
        <v>10</v>
      </c>
      <c r="F41" s="287">
        <v>956</v>
      </c>
      <c r="G41" s="286">
        <v>0</v>
      </c>
      <c r="H41" s="287">
        <v>0</v>
      </c>
      <c r="I41" s="286">
        <v>5</v>
      </c>
      <c r="J41" s="287">
        <v>365444</v>
      </c>
      <c r="K41" s="288">
        <v>1</v>
      </c>
      <c r="L41" s="287">
        <v>35000</v>
      </c>
    </row>
    <row r="42" spans="2:12" s="280" customFormat="1" ht="14.1" hidden="1" customHeight="1">
      <c r="B42" s="285" t="s">
        <v>166</v>
      </c>
      <c r="C42" s="286">
        <v>1</v>
      </c>
      <c r="D42" s="287">
        <v>22</v>
      </c>
      <c r="E42" s="286">
        <v>5</v>
      </c>
      <c r="F42" s="287">
        <v>550</v>
      </c>
      <c r="G42" s="286">
        <v>0</v>
      </c>
      <c r="H42" s="287">
        <v>0</v>
      </c>
      <c r="I42" s="286">
        <v>0</v>
      </c>
      <c r="J42" s="287">
        <v>0</v>
      </c>
      <c r="K42" s="288">
        <v>0</v>
      </c>
      <c r="L42" s="287">
        <v>0</v>
      </c>
    </row>
    <row r="43" spans="2:12" s="280" customFormat="1" ht="14.1" hidden="1" customHeight="1">
      <c r="B43" s="285" t="s">
        <v>167</v>
      </c>
      <c r="C43" s="286">
        <v>0</v>
      </c>
      <c r="D43" s="287">
        <v>0</v>
      </c>
      <c r="E43" s="286">
        <v>2</v>
      </c>
      <c r="F43" s="287">
        <v>330</v>
      </c>
      <c r="G43" s="286">
        <v>0</v>
      </c>
      <c r="H43" s="287">
        <v>0</v>
      </c>
      <c r="I43" s="286">
        <v>2</v>
      </c>
      <c r="J43" s="287">
        <v>570</v>
      </c>
      <c r="K43" s="288">
        <v>0</v>
      </c>
      <c r="L43" s="287">
        <v>0</v>
      </c>
    </row>
    <row r="44" spans="2:12" s="280" customFormat="1" ht="14.1" hidden="1" customHeight="1">
      <c r="B44" s="289" t="s">
        <v>168</v>
      </c>
      <c r="C44" s="290">
        <v>1</v>
      </c>
      <c r="D44" s="291">
        <v>18</v>
      </c>
      <c r="E44" s="290">
        <v>10</v>
      </c>
      <c r="F44" s="291">
        <v>926</v>
      </c>
      <c r="G44" s="290">
        <v>0</v>
      </c>
      <c r="H44" s="291">
        <v>0</v>
      </c>
      <c r="I44" s="290">
        <v>0</v>
      </c>
      <c r="J44" s="291">
        <v>0</v>
      </c>
      <c r="K44" s="292">
        <v>1</v>
      </c>
      <c r="L44" s="291"/>
    </row>
    <row r="45" spans="2:12" s="280" customFormat="1" ht="15" customHeight="1">
      <c r="B45" s="294" t="s">
        <v>174</v>
      </c>
      <c r="C45" s="295">
        <v>7</v>
      </c>
      <c r="D45" s="296">
        <v>234</v>
      </c>
      <c r="E45" s="295">
        <v>26</v>
      </c>
      <c r="F45" s="296">
        <v>2577</v>
      </c>
      <c r="G45" s="295">
        <v>0</v>
      </c>
      <c r="H45" s="296">
        <v>0</v>
      </c>
      <c r="I45" s="295">
        <v>6</v>
      </c>
      <c r="J45" s="296">
        <v>364840</v>
      </c>
      <c r="K45" s="297">
        <v>2</v>
      </c>
      <c r="L45" s="296">
        <v>58000</v>
      </c>
    </row>
    <row r="46" spans="2:12" s="280" customFormat="1" ht="15" customHeight="1">
      <c r="B46" s="294" t="s">
        <v>175</v>
      </c>
      <c r="C46" s="295">
        <v>6</v>
      </c>
      <c r="D46" s="296">
        <v>231</v>
      </c>
      <c r="E46" s="295">
        <v>24</v>
      </c>
      <c r="F46" s="296">
        <v>2619</v>
      </c>
      <c r="G46" s="295">
        <v>0</v>
      </c>
      <c r="H46" s="296">
        <v>0</v>
      </c>
      <c r="I46" s="295">
        <v>6</v>
      </c>
      <c r="J46" s="296">
        <v>366438</v>
      </c>
      <c r="K46" s="297">
        <v>2</v>
      </c>
      <c r="L46" s="296">
        <v>63500</v>
      </c>
    </row>
    <row r="47" spans="2:12" s="280" customFormat="1" ht="15" customHeight="1">
      <c r="B47" s="281" t="s">
        <v>176</v>
      </c>
      <c r="C47" s="282">
        <v>6</v>
      </c>
      <c r="D47" s="283">
        <v>233</v>
      </c>
      <c r="E47" s="282">
        <v>24</v>
      </c>
      <c r="F47" s="283">
        <v>2556</v>
      </c>
      <c r="G47" s="282">
        <v>0</v>
      </c>
      <c r="H47" s="283">
        <v>0</v>
      </c>
      <c r="I47" s="282">
        <v>5</v>
      </c>
      <c r="J47" s="283">
        <v>325050</v>
      </c>
      <c r="K47" s="284">
        <v>2</v>
      </c>
      <c r="L47" s="283">
        <v>60000</v>
      </c>
    </row>
    <row r="48" spans="2:12" s="280" customFormat="1" ht="15" customHeight="1">
      <c r="B48" s="281" t="s">
        <v>177</v>
      </c>
      <c r="C48" s="282">
        <f t="shared" ref="C48:L48" si="8">SUM(C49:C52)</f>
        <v>6</v>
      </c>
      <c r="D48" s="283">
        <f t="shared" si="8"/>
        <v>209</v>
      </c>
      <c r="E48" s="282">
        <f t="shared" si="8"/>
        <v>19</v>
      </c>
      <c r="F48" s="283">
        <f t="shared" si="8"/>
        <v>2045</v>
      </c>
      <c r="G48" s="282">
        <f t="shared" si="8"/>
        <v>0</v>
      </c>
      <c r="H48" s="283">
        <f t="shared" si="8"/>
        <v>0</v>
      </c>
      <c r="I48" s="282">
        <f t="shared" si="8"/>
        <v>5</v>
      </c>
      <c r="J48" s="283">
        <f t="shared" si="8"/>
        <v>384504</v>
      </c>
      <c r="K48" s="284">
        <f t="shared" si="8"/>
        <v>2</v>
      </c>
      <c r="L48" s="283">
        <f t="shared" si="8"/>
        <v>66900</v>
      </c>
    </row>
    <row r="49" spans="2:12" s="280" customFormat="1" ht="14.1" customHeight="1">
      <c r="B49" s="285" t="s">
        <v>165</v>
      </c>
      <c r="C49" s="286">
        <v>5</v>
      </c>
      <c r="D49" s="287">
        <v>193</v>
      </c>
      <c r="E49" s="286">
        <v>7</v>
      </c>
      <c r="F49" s="287">
        <v>813</v>
      </c>
      <c r="G49" s="286">
        <v>0</v>
      </c>
      <c r="H49" s="287">
        <v>0</v>
      </c>
      <c r="I49" s="286">
        <v>4</v>
      </c>
      <c r="J49" s="287">
        <v>384154</v>
      </c>
      <c r="K49" s="288">
        <v>2</v>
      </c>
      <c r="L49" s="287">
        <v>66900</v>
      </c>
    </row>
    <row r="50" spans="2:12" s="280" customFormat="1" ht="14.1" customHeight="1">
      <c r="B50" s="285" t="s">
        <v>166</v>
      </c>
      <c r="C50" s="286">
        <v>1</v>
      </c>
      <c r="D50" s="287">
        <v>16</v>
      </c>
      <c r="E50" s="286">
        <v>5</v>
      </c>
      <c r="F50" s="287">
        <v>471</v>
      </c>
      <c r="G50" s="286">
        <v>0</v>
      </c>
      <c r="H50" s="287">
        <v>0</v>
      </c>
      <c r="I50" s="286">
        <v>0</v>
      </c>
      <c r="J50" s="287">
        <v>0</v>
      </c>
      <c r="K50" s="288">
        <v>0</v>
      </c>
      <c r="L50" s="287">
        <v>0</v>
      </c>
    </row>
    <row r="51" spans="2:12" s="280" customFormat="1" ht="14.1" customHeight="1">
      <c r="B51" s="285" t="s">
        <v>167</v>
      </c>
      <c r="C51" s="286">
        <v>0</v>
      </c>
      <c r="D51" s="287">
        <v>0</v>
      </c>
      <c r="E51" s="286">
        <v>2</v>
      </c>
      <c r="F51" s="287">
        <v>275</v>
      </c>
      <c r="G51" s="286">
        <v>0</v>
      </c>
      <c r="H51" s="287">
        <v>0</v>
      </c>
      <c r="I51" s="286">
        <v>1</v>
      </c>
      <c r="J51" s="287">
        <v>350</v>
      </c>
      <c r="K51" s="288">
        <v>0</v>
      </c>
      <c r="L51" s="287">
        <v>0</v>
      </c>
    </row>
    <row r="52" spans="2:12" s="280" customFormat="1" ht="14.1" customHeight="1">
      <c r="B52" s="289" t="s">
        <v>168</v>
      </c>
      <c r="C52" s="290">
        <v>0</v>
      </c>
      <c r="D52" s="291">
        <v>0</v>
      </c>
      <c r="E52" s="290">
        <v>5</v>
      </c>
      <c r="F52" s="291">
        <v>486</v>
      </c>
      <c r="G52" s="290">
        <v>0</v>
      </c>
      <c r="H52" s="291">
        <v>0</v>
      </c>
      <c r="I52" s="290">
        <v>0</v>
      </c>
      <c r="J52" s="291">
        <v>0</v>
      </c>
      <c r="K52" s="292">
        <v>0</v>
      </c>
      <c r="L52" s="291">
        <v>0</v>
      </c>
    </row>
    <row r="53" spans="2:12" s="280" customFormat="1" ht="15" customHeight="1">
      <c r="B53" s="281" t="s">
        <v>92</v>
      </c>
      <c r="C53" s="282">
        <v>6</v>
      </c>
      <c r="D53" s="283">
        <v>192</v>
      </c>
      <c r="E53" s="282">
        <v>22</v>
      </c>
      <c r="F53" s="283">
        <v>2119</v>
      </c>
      <c r="G53" s="282">
        <v>0</v>
      </c>
      <c r="H53" s="283">
        <v>0</v>
      </c>
      <c r="I53" s="282">
        <v>6</v>
      </c>
      <c r="J53" s="283">
        <v>504363</v>
      </c>
      <c r="K53" s="284">
        <v>1</v>
      </c>
      <c r="L53" s="283">
        <v>33000</v>
      </c>
    </row>
    <row r="54" spans="2:12" s="280" customFormat="1" ht="14.1" customHeight="1">
      <c r="B54" s="285" t="s">
        <v>165</v>
      </c>
      <c r="C54" s="286">
        <v>5</v>
      </c>
      <c r="D54" s="287">
        <v>182</v>
      </c>
      <c r="E54" s="286">
        <v>7</v>
      </c>
      <c r="F54" s="287">
        <v>636</v>
      </c>
      <c r="G54" s="286">
        <v>0</v>
      </c>
      <c r="H54" s="287">
        <v>0</v>
      </c>
      <c r="I54" s="286">
        <v>4</v>
      </c>
      <c r="J54" s="287">
        <v>503100</v>
      </c>
      <c r="K54" s="288">
        <v>1</v>
      </c>
      <c r="L54" s="287">
        <v>33000</v>
      </c>
    </row>
    <row r="55" spans="2:12" s="280" customFormat="1" ht="14.1" customHeight="1">
      <c r="B55" s="285" t="s">
        <v>166</v>
      </c>
      <c r="C55" s="286">
        <v>1</v>
      </c>
      <c r="D55" s="287">
        <v>10</v>
      </c>
      <c r="E55" s="286">
        <v>5</v>
      </c>
      <c r="F55" s="287">
        <v>487</v>
      </c>
      <c r="G55" s="286">
        <v>0</v>
      </c>
      <c r="H55" s="287">
        <v>0</v>
      </c>
      <c r="I55" s="286">
        <v>0</v>
      </c>
      <c r="J55" s="287">
        <v>0</v>
      </c>
      <c r="K55" s="288">
        <v>0</v>
      </c>
      <c r="L55" s="287">
        <v>0</v>
      </c>
    </row>
    <row r="56" spans="2:12" s="280" customFormat="1" ht="14.1" customHeight="1">
      <c r="B56" s="285" t="s">
        <v>167</v>
      </c>
      <c r="C56" s="286">
        <v>0</v>
      </c>
      <c r="D56" s="287">
        <v>0</v>
      </c>
      <c r="E56" s="286">
        <v>2</v>
      </c>
      <c r="F56" s="287">
        <v>262</v>
      </c>
      <c r="G56" s="286">
        <v>0</v>
      </c>
      <c r="H56" s="287">
        <v>0</v>
      </c>
      <c r="I56" s="286">
        <v>1</v>
      </c>
      <c r="J56" s="287">
        <v>350</v>
      </c>
      <c r="K56" s="288">
        <v>0</v>
      </c>
      <c r="L56" s="287">
        <v>0</v>
      </c>
    </row>
    <row r="57" spans="2:12" s="280" customFormat="1" ht="14.1" customHeight="1">
      <c r="B57" s="289" t="s">
        <v>168</v>
      </c>
      <c r="C57" s="290">
        <v>0</v>
      </c>
      <c r="D57" s="291">
        <v>0</v>
      </c>
      <c r="E57" s="290">
        <v>8</v>
      </c>
      <c r="F57" s="291">
        <v>734</v>
      </c>
      <c r="G57" s="290">
        <v>0</v>
      </c>
      <c r="H57" s="291">
        <v>0</v>
      </c>
      <c r="I57" s="290">
        <v>1</v>
      </c>
      <c r="J57" s="291">
        <v>913</v>
      </c>
      <c r="K57" s="292">
        <v>0</v>
      </c>
      <c r="L57" s="291">
        <v>0</v>
      </c>
    </row>
    <row r="58" spans="2:12" s="280" customFormat="1" ht="15" customHeight="1">
      <c r="B58" s="281" t="s">
        <v>178</v>
      </c>
      <c r="C58" s="282">
        <v>6</v>
      </c>
      <c r="D58" s="283">
        <v>167</v>
      </c>
      <c r="E58" s="282">
        <v>19</v>
      </c>
      <c r="F58" s="283">
        <v>1932</v>
      </c>
      <c r="G58" s="282">
        <v>0</v>
      </c>
      <c r="H58" s="283">
        <v>0</v>
      </c>
      <c r="I58" s="282">
        <v>6</v>
      </c>
      <c r="J58" s="283">
        <v>519750</v>
      </c>
      <c r="K58" s="284">
        <v>2</v>
      </c>
      <c r="L58" s="283">
        <v>69000</v>
      </c>
    </row>
    <row r="59" spans="2:12" s="280" customFormat="1" ht="14.1" customHeight="1">
      <c r="B59" s="285" t="s">
        <v>165</v>
      </c>
      <c r="C59" s="286">
        <v>5</v>
      </c>
      <c r="D59" s="287">
        <v>160</v>
      </c>
      <c r="E59" s="286">
        <v>5</v>
      </c>
      <c r="F59" s="287">
        <v>599</v>
      </c>
      <c r="G59" s="286">
        <v>0</v>
      </c>
      <c r="H59" s="287">
        <v>0</v>
      </c>
      <c r="I59" s="286">
        <v>4</v>
      </c>
      <c r="J59" s="287">
        <v>518540</v>
      </c>
      <c r="K59" s="288">
        <v>2</v>
      </c>
      <c r="L59" s="287">
        <v>69000</v>
      </c>
    </row>
    <row r="60" spans="2:12" s="280" customFormat="1" ht="14.1" customHeight="1">
      <c r="B60" s="285" t="s">
        <v>166</v>
      </c>
      <c r="C60" s="286">
        <v>1</v>
      </c>
      <c r="D60" s="287">
        <v>7</v>
      </c>
      <c r="E60" s="286">
        <v>4</v>
      </c>
      <c r="F60" s="287">
        <v>405</v>
      </c>
      <c r="G60" s="286">
        <v>0</v>
      </c>
      <c r="H60" s="287">
        <v>0</v>
      </c>
      <c r="I60" s="286">
        <v>0</v>
      </c>
      <c r="J60" s="287">
        <v>0</v>
      </c>
      <c r="K60" s="288">
        <v>0</v>
      </c>
      <c r="L60" s="287">
        <v>0</v>
      </c>
    </row>
    <row r="61" spans="2:12" s="280" customFormat="1" ht="14.1" customHeight="1">
      <c r="B61" s="285" t="s">
        <v>167</v>
      </c>
      <c r="C61" s="286">
        <v>0</v>
      </c>
      <c r="D61" s="287">
        <v>0</v>
      </c>
      <c r="E61" s="286">
        <v>2</v>
      </c>
      <c r="F61" s="287">
        <v>247</v>
      </c>
      <c r="G61" s="286">
        <v>0</v>
      </c>
      <c r="H61" s="287">
        <v>0</v>
      </c>
      <c r="I61" s="286">
        <v>1</v>
      </c>
      <c r="J61" s="287">
        <v>200</v>
      </c>
      <c r="K61" s="288">
        <v>0</v>
      </c>
      <c r="L61" s="287">
        <v>0</v>
      </c>
    </row>
    <row r="62" spans="2:12" s="280" customFormat="1" ht="14.1" customHeight="1">
      <c r="B62" s="289" t="s">
        <v>168</v>
      </c>
      <c r="C62" s="290">
        <v>0</v>
      </c>
      <c r="D62" s="291">
        <v>0</v>
      </c>
      <c r="E62" s="290">
        <v>8</v>
      </c>
      <c r="F62" s="291">
        <v>681</v>
      </c>
      <c r="G62" s="290">
        <v>0</v>
      </c>
      <c r="H62" s="291">
        <v>0</v>
      </c>
      <c r="I62" s="290">
        <v>1</v>
      </c>
      <c r="J62" s="291">
        <v>1010</v>
      </c>
      <c r="K62" s="292">
        <v>0</v>
      </c>
      <c r="L62" s="291">
        <v>0</v>
      </c>
    </row>
    <row r="63" spans="2:12" s="280" customFormat="1" ht="15" customHeight="1">
      <c r="B63" s="281" t="s">
        <v>179</v>
      </c>
      <c r="C63" s="282">
        <f t="shared" ref="C63:L63" si="9">SUM(C64:C67)</f>
        <v>5</v>
      </c>
      <c r="D63" s="283">
        <f t="shared" si="9"/>
        <v>158</v>
      </c>
      <c r="E63" s="282">
        <f t="shared" si="9"/>
        <v>19</v>
      </c>
      <c r="F63" s="283">
        <f t="shared" si="9"/>
        <v>1890</v>
      </c>
      <c r="G63" s="282">
        <f t="shared" si="9"/>
        <v>0</v>
      </c>
      <c r="H63" s="283">
        <f t="shared" si="9"/>
        <v>0</v>
      </c>
      <c r="I63" s="282">
        <f t="shared" si="9"/>
        <v>6</v>
      </c>
      <c r="J63" s="283">
        <f t="shared" si="9"/>
        <v>489321</v>
      </c>
      <c r="K63" s="284">
        <f t="shared" si="9"/>
        <v>1</v>
      </c>
      <c r="L63" s="283">
        <f t="shared" si="9"/>
        <v>34000</v>
      </c>
    </row>
    <row r="64" spans="2:12" s="280" customFormat="1" ht="14.1" customHeight="1">
      <c r="B64" s="285" t="s">
        <v>165</v>
      </c>
      <c r="C64" s="286">
        <v>4</v>
      </c>
      <c r="D64" s="287">
        <v>149</v>
      </c>
      <c r="E64" s="286">
        <v>5</v>
      </c>
      <c r="F64" s="287">
        <v>581</v>
      </c>
      <c r="G64" s="286">
        <v>0</v>
      </c>
      <c r="H64" s="287">
        <v>0</v>
      </c>
      <c r="I64" s="286">
        <v>4</v>
      </c>
      <c r="J64" s="287">
        <v>488180</v>
      </c>
      <c r="K64" s="288">
        <v>1</v>
      </c>
      <c r="L64" s="287">
        <v>34000</v>
      </c>
    </row>
    <row r="65" spans="2:12" s="280" customFormat="1" ht="14.1" customHeight="1">
      <c r="B65" s="285" t="s">
        <v>166</v>
      </c>
      <c r="C65" s="286">
        <v>1</v>
      </c>
      <c r="D65" s="287">
        <v>9</v>
      </c>
      <c r="E65" s="286">
        <v>4</v>
      </c>
      <c r="F65" s="287">
        <v>431</v>
      </c>
      <c r="G65" s="286">
        <v>0</v>
      </c>
      <c r="H65" s="287">
        <v>0</v>
      </c>
      <c r="I65" s="286">
        <v>0</v>
      </c>
      <c r="J65" s="287">
        <v>0</v>
      </c>
      <c r="K65" s="288">
        <v>0</v>
      </c>
      <c r="L65" s="287">
        <v>0</v>
      </c>
    </row>
    <row r="66" spans="2:12" s="280" customFormat="1" ht="14.1" customHeight="1">
      <c r="B66" s="285" t="s">
        <v>167</v>
      </c>
      <c r="C66" s="286">
        <v>0</v>
      </c>
      <c r="D66" s="287">
        <v>0</v>
      </c>
      <c r="E66" s="286">
        <v>2</v>
      </c>
      <c r="F66" s="287">
        <v>199</v>
      </c>
      <c r="G66" s="286">
        <v>0</v>
      </c>
      <c r="H66" s="287">
        <v>0</v>
      </c>
      <c r="I66" s="286">
        <v>1</v>
      </c>
      <c r="J66" s="287">
        <v>100</v>
      </c>
      <c r="K66" s="288">
        <v>0</v>
      </c>
      <c r="L66" s="287">
        <v>0</v>
      </c>
    </row>
    <row r="67" spans="2:12" s="280" customFormat="1" ht="14.1" customHeight="1">
      <c r="B67" s="289" t="s">
        <v>168</v>
      </c>
      <c r="C67" s="290">
        <v>0</v>
      </c>
      <c r="D67" s="291">
        <v>0</v>
      </c>
      <c r="E67" s="290">
        <v>8</v>
      </c>
      <c r="F67" s="291">
        <v>679</v>
      </c>
      <c r="G67" s="290">
        <v>0</v>
      </c>
      <c r="H67" s="291">
        <v>0</v>
      </c>
      <c r="I67" s="290">
        <v>1</v>
      </c>
      <c r="J67" s="291">
        <v>1041</v>
      </c>
      <c r="K67" s="292">
        <v>0</v>
      </c>
      <c r="L67" s="291">
        <v>0</v>
      </c>
    </row>
    <row r="68" spans="2:12" s="280" customFormat="1" ht="15" customHeight="1">
      <c r="B68" s="281" t="s">
        <v>180</v>
      </c>
      <c r="C68" s="282">
        <f t="shared" ref="C68:L68" si="10">SUM(C69:C72)</f>
        <v>5</v>
      </c>
      <c r="D68" s="283">
        <f t="shared" si="10"/>
        <v>166</v>
      </c>
      <c r="E68" s="282">
        <f t="shared" si="10"/>
        <v>19</v>
      </c>
      <c r="F68" s="283">
        <f t="shared" si="10"/>
        <v>1769</v>
      </c>
      <c r="G68" s="282">
        <f t="shared" si="10"/>
        <v>0</v>
      </c>
      <c r="H68" s="283">
        <f t="shared" si="10"/>
        <v>0</v>
      </c>
      <c r="I68" s="282">
        <f t="shared" si="10"/>
        <v>5</v>
      </c>
      <c r="J68" s="283">
        <f t="shared" si="10"/>
        <v>471950</v>
      </c>
      <c r="K68" s="284">
        <f t="shared" si="10"/>
        <v>1</v>
      </c>
      <c r="L68" s="283">
        <f t="shared" si="10"/>
        <v>16000</v>
      </c>
    </row>
    <row r="69" spans="2:12" s="280" customFormat="1" ht="14.1" customHeight="1">
      <c r="B69" s="285" t="s">
        <v>165</v>
      </c>
      <c r="C69" s="286">
        <v>4</v>
      </c>
      <c r="D69" s="287">
        <v>152</v>
      </c>
      <c r="E69" s="286">
        <v>5</v>
      </c>
      <c r="F69" s="287">
        <v>559</v>
      </c>
      <c r="G69" s="286">
        <v>0</v>
      </c>
      <c r="H69" s="287">
        <v>0</v>
      </c>
      <c r="I69" s="286">
        <v>3</v>
      </c>
      <c r="J69" s="287">
        <v>471000</v>
      </c>
      <c r="K69" s="288">
        <v>1</v>
      </c>
      <c r="L69" s="287">
        <v>16000</v>
      </c>
    </row>
    <row r="70" spans="2:12" s="280" customFormat="1" ht="14.1" customHeight="1">
      <c r="B70" s="285" t="s">
        <v>166</v>
      </c>
      <c r="C70" s="286">
        <v>1</v>
      </c>
      <c r="D70" s="287">
        <v>14</v>
      </c>
      <c r="E70" s="286">
        <v>4</v>
      </c>
      <c r="F70" s="287">
        <v>441</v>
      </c>
      <c r="G70" s="286">
        <v>0</v>
      </c>
      <c r="H70" s="287">
        <v>0</v>
      </c>
      <c r="I70" s="286">
        <v>0</v>
      </c>
      <c r="J70" s="287">
        <v>0</v>
      </c>
      <c r="K70" s="288">
        <v>0</v>
      </c>
      <c r="L70" s="287">
        <v>0</v>
      </c>
    </row>
    <row r="71" spans="2:12" s="280" customFormat="1" ht="14.1" customHeight="1">
      <c r="B71" s="285" t="s">
        <v>167</v>
      </c>
      <c r="C71" s="286">
        <v>0</v>
      </c>
      <c r="D71" s="287">
        <v>0</v>
      </c>
      <c r="E71" s="286">
        <v>2</v>
      </c>
      <c r="F71" s="287">
        <v>200</v>
      </c>
      <c r="G71" s="286">
        <v>0</v>
      </c>
      <c r="H71" s="287">
        <v>0</v>
      </c>
      <c r="I71" s="286">
        <v>1</v>
      </c>
      <c r="J71" s="287">
        <v>25</v>
      </c>
      <c r="K71" s="288">
        <v>0</v>
      </c>
      <c r="L71" s="287">
        <v>0</v>
      </c>
    </row>
    <row r="72" spans="2:12" s="280" customFormat="1" ht="14.1" customHeight="1">
      <c r="B72" s="289" t="s">
        <v>168</v>
      </c>
      <c r="C72" s="290">
        <v>0</v>
      </c>
      <c r="D72" s="291">
        <v>0</v>
      </c>
      <c r="E72" s="290">
        <v>8</v>
      </c>
      <c r="F72" s="291">
        <v>569</v>
      </c>
      <c r="G72" s="290">
        <v>0</v>
      </c>
      <c r="H72" s="291">
        <v>0</v>
      </c>
      <c r="I72" s="290">
        <v>1</v>
      </c>
      <c r="J72" s="291">
        <v>925</v>
      </c>
      <c r="K72" s="292">
        <v>0</v>
      </c>
      <c r="L72" s="291">
        <v>0</v>
      </c>
    </row>
    <row r="73" spans="2:12" s="280" customFormat="1" ht="15" customHeight="1">
      <c r="B73" s="281" t="s">
        <v>181</v>
      </c>
      <c r="C73" s="282">
        <f t="shared" ref="C73:L73" si="11">SUM(C74:C77)</f>
        <v>5</v>
      </c>
      <c r="D73" s="283">
        <f t="shared" si="11"/>
        <v>153</v>
      </c>
      <c r="E73" s="282">
        <f t="shared" si="11"/>
        <v>20</v>
      </c>
      <c r="F73" s="283">
        <f t="shared" si="11"/>
        <v>1563</v>
      </c>
      <c r="G73" s="282">
        <f t="shared" si="11"/>
        <v>0</v>
      </c>
      <c r="H73" s="283">
        <f t="shared" si="11"/>
        <v>0</v>
      </c>
      <c r="I73" s="282">
        <f t="shared" si="11"/>
        <v>4</v>
      </c>
      <c r="J73" s="283">
        <f t="shared" si="11"/>
        <v>487585</v>
      </c>
      <c r="K73" s="284">
        <f t="shared" si="11"/>
        <v>1</v>
      </c>
      <c r="L73" s="283">
        <f t="shared" si="11"/>
        <v>36000</v>
      </c>
    </row>
    <row r="74" spans="2:12" s="280" customFormat="1" ht="14.1" customHeight="1">
      <c r="B74" s="285" t="s">
        <v>165</v>
      </c>
      <c r="C74" s="286">
        <v>4</v>
      </c>
      <c r="D74" s="287">
        <v>139</v>
      </c>
      <c r="E74" s="286">
        <v>6</v>
      </c>
      <c r="F74" s="287">
        <v>470</v>
      </c>
      <c r="G74" s="286">
        <v>0</v>
      </c>
      <c r="H74" s="287">
        <v>0</v>
      </c>
      <c r="I74" s="286">
        <v>3</v>
      </c>
      <c r="J74" s="287">
        <v>486680</v>
      </c>
      <c r="K74" s="288">
        <v>1</v>
      </c>
      <c r="L74" s="287">
        <v>36000</v>
      </c>
    </row>
    <row r="75" spans="2:12" s="280" customFormat="1" ht="14.1" customHeight="1">
      <c r="B75" s="285" t="s">
        <v>166</v>
      </c>
      <c r="C75" s="286">
        <v>1</v>
      </c>
      <c r="D75" s="287">
        <v>14</v>
      </c>
      <c r="E75" s="286">
        <v>4</v>
      </c>
      <c r="F75" s="287">
        <v>396</v>
      </c>
      <c r="G75" s="286">
        <v>0</v>
      </c>
      <c r="H75" s="287">
        <v>0</v>
      </c>
      <c r="I75" s="286">
        <v>0</v>
      </c>
      <c r="J75" s="287">
        <v>0</v>
      </c>
      <c r="K75" s="288">
        <v>0</v>
      </c>
      <c r="L75" s="287">
        <v>0</v>
      </c>
    </row>
    <row r="76" spans="2:12" s="280" customFormat="1" ht="14.1" customHeight="1">
      <c r="B76" s="285" t="s">
        <v>167</v>
      </c>
      <c r="C76" s="286">
        <v>0</v>
      </c>
      <c r="D76" s="287">
        <v>0</v>
      </c>
      <c r="E76" s="286">
        <v>2</v>
      </c>
      <c r="F76" s="287">
        <v>194</v>
      </c>
      <c r="G76" s="286">
        <v>0</v>
      </c>
      <c r="H76" s="287">
        <v>0</v>
      </c>
      <c r="I76" s="286">
        <v>0</v>
      </c>
      <c r="J76" s="287">
        <v>0</v>
      </c>
      <c r="K76" s="288">
        <v>0</v>
      </c>
      <c r="L76" s="287">
        <v>0</v>
      </c>
    </row>
    <row r="77" spans="2:12" s="280" customFormat="1" ht="14.1" customHeight="1">
      <c r="B77" s="289" t="s">
        <v>168</v>
      </c>
      <c r="C77" s="290">
        <v>0</v>
      </c>
      <c r="D77" s="291">
        <v>0</v>
      </c>
      <c r="E77" s="290">
        <v>8</v>
      </c>
      <c r="F77" s="291">
        <v>503</v>
      </c>
      <c r="G77" s="290">
        <v>0</v>
      </c>
      <c r="H77" s="291">
        <v>0</v>
      </c>
      <c r="I77" s="290">
        <v>1</v>
      </c>
      <c r="J77" s="291">
        <v>905</v>
      </c>
      <c r="K77" s="292">
        <v>0</v>
      </c>
      <c r="L77" s="291">
        <v>0</v>
      </c>
    </row>
    <row r="78" spans="2:12" s="280" customFormat="1" ht="14.1" customHeight="1">
      <c r="B78" s="281" t="s">
        <v>93</v>
      </c>
      <c r="C78" s="282">
        <f t="shared" ref="C78:L78" si="12">SUM(C79:C82)</f>
        <v>5</v>
      </c>
      <c r="D78" s="283">
        <f t="shared" si="12"/>
        <v>153</v>
      </c>
      <c r="E78" s="282">
        <f t="shared" si="12"/>
        <v>18</v>
      </c>
      <c r="F78" s="283">
        <f t="shared" si="12"/>
        <v>1421</v>
      </c>
      <c r="G78" s="282">
        <f t="shared" si="12"/>
        <v>0</v>
      </c>
      <c r="H78" s="283">
        <f t="shared" si="12"/>
        <v>0</v>
      </c>
      <c r="I78" s="282">
        <f t="shared" si="12"/>
        <v>4</v>
      </c>
      <c r="J78" s="283">
        <f t="shared" si="12"/>
        <v>464280</v>
      </c>
      <c r="K78" s="284">
        <f t="shared" si="12"/>
        <v>1</v>
      </c>
      <c r="L78" s="283">
        <f t="shared" si="12"/>
        <v>32000</v>
      </c>
    </row>
    <row r="79" spans="2:12" s="280" customFormat="1" ht="14.1" customHeight="1">
      <c r="B79" s="285" t="s">
        <v>165</v>
      </c>
      <c r="C79" s="286">
        <v>4</v>
      </c>
      <c r="D79" s="287">
        <v>141</v>
      </c>
      <c r="E79" s="286">
        <v>5</v>
      </c>
      <c r="F79" s="287">
        <v>355</v>
      </c>
      <c r="G79" s="286">
        <v>0</v>
      </c>
      <c r="H79" s="287">
        <v>0</v>
      </c>
      <c r="I79" s="286">
        <v>3</v>
      </c>
      <c r="J79" s="287">
        <v>463520</v>
      </c>
      <c r="K79" s="288">
        <v>1</v>
      </c>
      <c r="L79" s="287">
        <v>32000</v>
      </c>
    </row>
    <row r="80" spans="2:12" s="280" customFormat="1" ht="14.1" customHeight="1">
      <c r="B80" s="285" t="s">
        <v>166</v>
      </c>
      <c r="C80" s="286">
        <v>1</v>
      </c>
      <c r="D80" s="287">
        <v>12</v>
      </c>
      <c r="E80" s="286">
        <v>4</v>
      </c>
      <c r="F80" s="287">
        <v>404</v>
      </c>
      <c r="G80" s="286">
        <v>0</v>
      </c>
      <c r="H80" s="287">
        <v>0</v>
      </c>
      <c r="I80" s="286">
        <v>0</v>
      </c>
      <c r="J80" s="287">
        <v>0</v>
      </c>
      <c r="K80" s="288">
        <v>0</v>
      </c>
      <c r="L80" s="287">
        <v>0</v>
      </c>
    </row>
    <row r="81" spans="2:12" s="280" customFormat="1" ht="14.1" customHeight="1">
      <c r="B81" s="285" t="s">
        <v>167</v>
      </c>
      <c r="C81" s="286">
        <v>0</v>
      </c>
      <c r="D81" s="287">
        <v>0</v>
      </c>
      <c r="E81" s="286">
        <v>2</v>
      </c>
      <c r="F81" s="287">
        <v>177</v>
      </c>
      <c r="G81" s="286">
        <v>0</v>
      </c>
      <c r="H81" s="287">
        <v>0</v>
      </c>
      <c r="I81" s="286">
        <v>0</v>
      </c>
      <c r="J81" s="287">
        <v>0</v>
      </c>
      <c r="K81" s="288">
        <v>0</v>
      </c>
      <c r="L81" s="287">
        <v>0</v>
      </c>
    </row>
    <row r="82" spans="2:12" ht="15" customHeight="1">
      <c r="B82" s="298" t="s">
        <v>168</v>
      </c>
      <c r="C82" s="290">
        <v>0</v>
      </c>
      <c r="D82" s="291">
        <v>0</v>
      </c>
      <c r="E82" s="290">
        <v>7</v>
      </c>
      <c r="F82" s="291">
        <v>485</v>
      </c>
      <c r="G82" s="290">
        <v>0</v>
      </c>
      <c r="H82" s="291">
        <v>0</v>
      </c>
      <c r="I82" s="290">
        <v>1</v>
      </c>
      <c r="J82" s="291">
        <v>760</v>
      </c>
      <c r="K82" s="292">
        <v>0</v>
      </c>
      <c r="L82" s="291">
        <v>0</v>
      </c>
    </row>
    <row r="83" spans="2:12" ht="15" customHeight="1">
      <c r="B83" s="281" t="s">
        <v>182</v>
      </c>
      <c r="C83" s="282">
        <f>SUM(C84:C87)</f>
        <v>5</v>
      </c>
      <c r="D83" s="283">
        <f t="shared" ref="D83:L83" si="13">SUM(D84:D87)</f>
        <v>152</v>
      </c>
      <c r="E83" s="282">
        <f t="shared" si="13"/>
        <v>17</v>
      </c>
      <c r="F83" s="283">
        <f t="shared" si="13"/>
        <v>1375</v>
      </c>
      <c r="G83" s="282">
        <f t="shared" si="13"/>
        <v>0</v>
      </c>
      <c r="H83" s="283">
        <f t="shared" si="13"/>
        <v>0</v>
      </c>
      <c r="I83" s="282">
        <f t="shared" si="13"/>
        <v>3</v>
      </c>
      <c r="J83" s="283">
        <f t="shared" si="13"/>
        <v>420540</v>
      </c>
      <c r="K83" s="284">
        <f t="shared" si="13"/>
        <v>1</v>
      </c>
      <c r="L83" s="283">
        <f t="shared" si="13"/>
        <v>5800</v>
      </c>
    </row>
    <row r="84" spans="2:12" ht="15" customHeight="1">
      <c r="B84" s="285" t="s">
        <v>165</v>
      </c>
      <c r="C84" s="286">
        <v>4</v>
      </c>
      <c r="D84" s="287">
        <v>144</v>
      </c>
      <c r="E84" s="286">
        <v>5</v>
      </c>
      <c r="F84" s="287">
        <v>333</v>
      </c>
      <c r="G84" s="286">
        <v>0</v>
      </c>
      <c r="H84" s="287">
        <v>0</v>
      </c>
      <c r="I84" s="286">
        <v>3</v>
      </c>
      <c r="J84" s="287">
        <v>420540</v>
      </c>
      <c r="K84" s="288">
        <v>1</v>
      </c>
      <c r="L84" s="287">
        <v>5800</v>
      </c>
    </row>
    <row r="85" spans="2:12" ht="15" customHeight="1">
      <c r="B85" s="285" t="s">
        <v>166</v>
      </c>
      <c r="C85" s="286">
        <v>1</v>
      </c>
      <c r="D85" s="287">
        <v>8</v>
      </c>
      <c r="E85" s="286">
        <v>4</v>
      </c>
      <c r="F85" s="287">
        <v>399</v>
      </c>
      <c r="G85" s="286">
        <v>0</v>
      </c>
      <c r="H85" s="287">
        <v>0</v>
      </c>
      <c r="I85" s="286">
        <v>0</v>
      </c>
      <c r="J85" s="287">
        <v>0</v>
      </c>
      <c r="K85" s="288">
        <v>0</v>
      </c>
      <c r="L85" s="287">
        <v>0</v>
      </c>
    </row>
    <row r="86" spans="2:12" ht="15" customHeight="1">
      <c r="B86" s="285" t="s">
        <v>167</v>
      </c>
      <c r="C86" s="286">
        <v>0</v>
      </c>
      <c r="D86" s="287">
        <v>0</v>
      </c>
      <c r="E86" s="286">
        <v>2</v>
      </c>
      <c r="F86" s="287">
        <v>189</v>
      </c>
      <c r="G86" s="286">
        <v>0</v>
      </c>
      <c r="H86" s="287">
        <v>0</v>
      </c>
      <c r="I86" s="286">
        <v>0</v>
      </c>
      <c r="J86" s="287">
        <v>0</v>
      </c>
      <c r="K86" s="288">
        <v>0</v>
      </c>
      <c r="L86" s="287">
        <v>0</v>
      </c>
    </row>
    <row r="87" spans="2:12" ht="15" customHeight="1">
      <c r="B87" s="298" t="s">
        <v>168</v>
      </c>
      <c r="C87" s="290">
        <v>0</v>
      </c>
      <c r="D87" s="291">
        <v>0</v>
      </c>
      <c r="E87" s="290">
        <v>6</v>
      </c>
      <c r="F87" s="291">
        <v>454</v>
      </c>
      <c r="G87" s="290">
        <v>0</v>
      </c>
      <c r="H87" s="291">
        <v>0</v>
      </c>
      <c r="I87" s="290">
        <v>0</v>
      </c>
      <c r="J87" s="291">
        <v>0</v>
      </c>
      <c r="K87" s="292">
        <v>0</v>
      </c>
      <c r="L87" s="291">
        <v>0</v>
      </c>
    </row>
    <row r="88" spans="2:12" ht="15" customHeight="1">
      <c r="B88" s="281" t="s">
        <v>183</v>
      </c>
      <c r="C88" s="282">
        <f>SUM(C89:C92)</f>
        <v>4</v>
      </c>
      <c r="D88" s="283">
        <f t="shared" ref="D88:L88" si="14">SUM(D89:D92)</f>
        <v>135</v>
      </c>
      <c r="E88" s="282">
        <f t="shared" si="14"/>
        <v>17</v>
      </c>
      <c r="F88" s="283">
        <f t="shared" si="14"/>
        <v>1419</v>
      </c>
      <c r="G88" s="282">
        <f t="shared" si="14"/>
        <v>0</v>
      </c>
      <c r="H88" s="283">
        <f t="shared" si="14"/>
        <v>0</v>
      </c>
      <c r="I88" s="282">
        <f t="shared" si="14"/>
        <v>4</v>
      </c>
      <c r="J88" s="283">
        <f t="shared" si="14"/>
        <v>441013</v>
      </c>
      <c r="K88" s="284">
        <f t="shared" si="14"/>
        <v>1</v>
      </c>
      <c r="L88" s="283">
        <f t="shared" si="14"/>
        <v>36000</v>
      </c>
    </row>
    <row r="89" spans="2:12" ht="15" customHeight="1">
      <c r="B89" s="285" t="s">
        <v>165</v>
      </c>
      <c r="C89" s="286">
        <v>4</v>
      </c>
      <c r="D89" s="287">
        <v>135</v>
      </c>
      <c r="E89" s="286">
        <v>5</v>
      </c>
      <c r="F89" s="287">
        <v>352</v>
      </c>
      <c r="G89" s="286">
        <v>0</v>
      </c>
      <c r="H89" s="287">
        <v>0</v>
      </c>
      <c r="I89" s="286">
        <v>4</v>
      </c>
      <c r="J89" s="287">
        <v>441013</v>
      </c>
      <c r="K89" s="288">
        <v>1</v>
      </c>
      <c r="L89" s="287">
        <v>36000</v>
      </c>
    </row>
    <row r="90" spans="2:12" ht="15" customHeight="1">
      <c r="B90" s="285" t="s">
        <v>166</v>
      </c>
      <c r="C90" s="286">
        <v>0</v>
      </c>
      <c r="D90" s="287">
        <v>0</v>
      </c>
      <c r="E90" s="286">
        <v>4</v>
      </c>
      <c r="F90" s="287">
        <v>388</v>
      </c>
      <c r="G90" s="286">
        <v>0</v>
      </c>
      <c r="H90" s="287">
        <v>0</v>
      </c>
      <c r="I90" s="286">
        <v>0</v>
      </c>
      <c r="J90" s="287">
        <v>0</v>
      </c>
      <c r="K90" s="288">
        <v>0</v>
      </c>
      <c r="L90" s="287">
        <v>0</v>
      </c>
    </row>
    <row r="91" spans="2:12" ht="15" customHeight="1">
      <c r="B91" s="285" t="s">
        <v>167</v>
      </c>
      <c r="C91" s="286">
        <v>0</v>
      </c>
      <c r="D91" s="287">
        <v>0</v>
      </c>
      <c r="E91" s="286">
        <v>2</v>
      </c>
      <c r="F91" s="287">
        <v>184</v>
      </c>
      <c r="G91" s="286">
        <v>0</v>
      </c>
      <c r="H91" s="287">
        <v>0</v>
      </c>
      <c r="I91" s="286">
        <v>0</v>
      </c>
      <c r="J91" s="287">
        <v>0</v>
      </c>
      <c r="K91" s="288">
        <v>0</v>
      </c>
      <c r="L91" s="287">
        <v>0</v>
      </c>
    </row>
    <row r="92" spans="2:12" ht="15" customHeight="1">
      <c r="B92" s="298" t="s">
        <v>168</v>
      </c>
      <c r="C92" s="290">
        <v>0</v>
      </c>
      <c r="D92" s="291">
        <v>0</v>
      </c>
      <c r="E92" s="290">
        <v>6</v>
      </c>
      <c r="F92" s="291">
        <v>495</v>
      </c>
      <c r="G92" s="290">
        <v>0</v>
      </c>
      <c r="H92" s="291">
        <v>0</v>
      </c>
      <c r="I92" s="290">
        <v>0</v>
      </c>
      <c r="J92" s="291">
        <v>0</v>
      </c>
      <c r="K92" s="292">
        <v>0</v>
      </c>
      <c r="L92" s="291">
        <v>0</v>
      </c>
    </row>
    <row r="93" spans="2:12">
      <c r="L93" s="87" t="s">
        <v>184</v>
      </c>
    </row>
    <row r="97" spans="2:12">
      <c r="B97" s="299"/>
      <c r="C97" s="299"/>
      <c r="D97" s="299"/>
      <c r="E97" s="299"/>
      <c r="F97" s="299"/>
      <c r="G97" s="299"/>
      <c r="H97" s="299"/>
      <c r="I97" s="299"/>
      <c r="J97" s="299"/>
      <c r="K97" s="299"/>
      <c r="L97" s="299"/>
    </row>
    <row r="98" spans="2:12">
      <c r="B98" s="299"/>
      <c r="C98" s="299"/>
      <c r="D98" s="299"/>
      <c r="E98" s="299"/>
      <c r="F98" s="299"/>
      <c r="G98" s="299"/>
      <c r="H98" s="299"/>
      <c r="I98" s="299"/>
      <c r="J98" s="299"/>
      <c r="K98" s="299"/>
      <c r="L98" s="299"/>
    </row>
    <row r="99" spans="2:12">
      <c r="B99" s="299"/>
      <c r="C99" s="299"/>
      <c r="D99" s="299"/>
      <c r="E99" s="299"/>
      <c r="F99" s="299"/>
      <c r="G99" s="299"/>
      <c r="H99" s="299"/>
      <c r="I99" s="299"/>
      <c r="J99" s="299"/>
      <c r="K99" s="299"/>
      <c r="L99" s="299"/>
    </row>
    <row r="100" spans="2:12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  <c r="L100" s="299"/>
    </row>
    <row r="101" spans="2:12">
      <c r="B101" s="299"/>
      <c r="C101" s="299"/>
      <c r="D101" s="299"/>
      <c r="E101" s="299"/>
      <c r="F101" s="299"/>
      <c r="G101" s="299"/>
      <c r="H101" s="299"/>
      <c r="I101" s="299"/>
      <c r="J101" s="299"/>
      <c r="K101" s="299"/>
      <c r="L101" s="299"/>
    </row>
    <row r="102" spans="2:12">
      <c r="B102" s="299"/>
      <c r="C102" s="299"/>
      <c r="D102" s="299"/>
      <c r="E102" s="299"/>
      <c r="F102" s="299"/>
      <c r="G102" s="299"/>
      <c r="H102" s="299"/>
      <c r="I102" s="299"/>
      <c r="J102" s="299"/>
      <c r="K102" s="299"/>
      <c r="L102" s="299"/>
    </row>
    <row r="103" spans="2:12">
      <c r="B103" s="299"/>
      <c r="C103" s="299"/>
      <c r="D103" s="299"/>
      <c r="E103" s="299"/>
      <c r="F103" s="299"/>
      <c r="G103" s="299"/>
      <c r="H103" s="299"/>
      <c r="I103" s="299"/>
      <c r="J103" s="299"/>
      <c r="K103" s="299"/>
      <c r="L103" s="299"/>
    </row>
    <row r="104" spans="2:12">
      <c r="B104" s="300"/>
      <c r="C104" s="300"/>
      <c r="D104" s="300"/>
      <c r="E104" s="300"/>
      <c r="F104" s="300"/>
      <c r="G104" s="300"/>
      <c r="H104" s="300"/>
      <c r="I104" s="300"/>
      <c r="J104" s="300"/>
      <c r="K104" s="300"/>
      <c r="L104" s="300"/>
    </row>
    <row r="105" spans="2:12">
      <c r="B105" s="300"/>
      <c r="C105" s="300"/>
      <c r="D105" s="300"/>
      <c r="E105" s="300"/>
      <c r="F105" s="300"/>
      <c r="G105" s="300"/>
      <c r="H105" s="300"/>
      <c r="I105" s="300"/>
      <c r="J105" s="300"/>
      <c r="K105" s="300"/>
      <c r="L105" s="300"/>
    </row>
    <row r="106" spans="2:12">
      <c r="B106" s="299"/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</row>
    <row r="107" spans="2:12">
      <c r="B107" s="299"/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</row>
    <row r="108" spans="2:12">
      <c r="B108" s="299"/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</row>
    <row r="109" spans="2:12">
      <c r="B109" s="299"/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</row>
    <row r="110" spans="2:12">
      <c r="B110" s="299"/>
      <c r="C110" s="299"/>
      <c r="D110" s="299"/>
      <c r="E110" s="299"/>
      <c r="F110" s="299"/>
      <c r="G110" s="299"/>
      <c r="H110" s="299"/>
      <c r="I110" s="299"/>
      <c r="J110" s="299"/>
      <c r="K110" s="299"/>
      <c r="L110" s="299"/>
    </row>
    <row r="111" spans="2:12">
      <c r="B111" s="299"/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</row>
    <row r="112" spans="2:12"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</row>
    <row r="113" spans="2:12"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</row>
    <row r="114" spans="2:12">
      <c r="B114" s="299"/>
      <c r="C114" s="299"/>
      <c r="D114" s="299"/>
      <c r="E114" s="299"/>
      <c r="F114" s="299"/>
      <c r="G114" s="299"/>
      <c r="H114" s="299"/>
      <c r="I114" s="299"/>
      <c r="J114" s="299"/>
      <c r="K114" s="299"/>
      <c r="L114" s="299"/>
    </row>
    <row r="115" spans="2:12">
      <c r="B115" s="299"/>
      <c r="C115" s="299"/>
      <c r="D115" s="299"/>
      <c r="E115" s="299"/>
      <c r="F115" s="299"/>
      <c r="G115" s="299"/>
      <c r="H115" s="299"/>
      <c r="I115" s="299"/>
      <c r="J115" s="299"/>
      <c r="K115" s="299"/>
      <c r="L115" s="299"/>
    </row>
    <row r="116" spans="2:12">
      <c r="B116" s="299"/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</row>
    <row r="117" spans="2:12">
      <c r="B117" s="299"/>
      <c r="C117" s="299"/>
      <c r="D117" s="299"/>
      <c r="E117" s="299"/>
      <c r="F117" s="299"/>
      <c r="G117" s="299"/>
      <c r="H117" s="299"/>
      <c r="I117" s="299"/>
      <c r="J117" s="299"/>
      <c r="K117" s="299"/>
      <c r="L117" s="299"/>
    </row>
    <row r="118" spans="2:12"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  <c r="L118" s="299"/>
    </row>
    <row r="119" spans="2:12">
      <c r="B119" s="299"/>
      <c r="C119" s="299"/>
      <c r="D119" s="299"/>
      <c r="E119" s="299"/>
      <c r="F119" s="299"/>
      <c r="G119" s="299"/>
      <c r="H119" s="299"/>
      <c r="I119" s="299"/>
      <c r="J119" s="299"/>
      <c r="K119" s="299"/>
      <c r="L119" s="299"/>
    </row>
    <row r="120" spans="2:12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  <c r="L120" s="299"/>
    </row>
    <row r="121" spans="2:12">
      <c r="B121" s="299"/>
      <c r="C121" s="299"/>
      <c r="D121" s="299"/>
      <c r="E121" s="299"/>
      <c r="F121" s="299"/>
      <c r="G121" s="299"/>
      <c r="H121" s="299"/>
      <c r="I121" s="299"/>
      <c r="J121" s="299"/>
      <c r="K121" s="299"/>
      <c r="L121" s="299"/>
    </row>
    <row r="122" spans="2:12">
      <c r="B122" s="299"/>
      <c r="C122" s="299"/>
      <c r="D122" s="299"/>
      <c r="E122" s="299"/>
      <c r="F122" s="299"/>
      <c r="G122" s="299"/>
      <c r="H122" s="299"/>
      <c r="I122" s="299"/>
      <c r="J122" s="299"/>
      <c r="K122" s="299"/>
      <c r="L122" s="299"/>
    </row>
    <row r="123" spans="2:12">
      <c r="B123" s="299"/>
      <c r="C123" s="299"/>
      <c r="D123" s="299"/>
      <c r="E123" s="299"/>
      <c r="F123" s="299"/>
      <c r="G123" s="299"/>
      <c r="H123" s="299"/>
      <c r="I123" s="299"/>
      <c r="J123" s="299"/>
      <c r="K123" s="299"/>
      <c r="L123" s="299"/>
    </row>
    <row r="124" spans="2:12">
      <c r="B124" s="299"/>
      <c r="C124" s="299"/>
      <c r="D124" s="299"/>
      <c r="E124" s="299"/>
      <c r="F124" s="299"/>
      <c r="G124" s="299"/>
      <c r="H124" s="299"/>
      <c r="I124" s="299"/>
      <c r="J124" s="299"/>
      <c r="K124" s="299"/>
      <c r="L124" s="299"/>
    </row>
    <row r="125" spans="2:12">
      <c r="B125" s="299"/>
      <c r="C125" s="299"/>
      <c r="D125" s="299"/>
      <c r="E125" s="299"/>
      <c r="F125" s="299"/>
      <c r="G125" s="299"/>
      <c r="H125" s="299"/>
      <c r="I125" s="299"/>
      <c r="J125" s="299"/>
      <c r="K125" s="299"/>
      <c r="L125" s="299"/>
    </row>
    <row r="126" spans="2:12">
      <c r="B126" s="299"/>
      <c r="C126" s="299"/>
      <c r="D126" s="299"/>
      <c r="E126" s="299"/>
      <c r="F126" s="299"/>
      <c r="G126" s="299"/>
      <c r="H126" s="299"/>
      <c r="I126" s="299"/>
      <c r="J126" s="299"/>
      <c r="K126" s="299"/>
      <c r="L126" s="299"/>
    </row>
    <row r="127" spans="2:12">
      <c r="B127" s="299"/>
      <c r="C127" s="299"/>
      <c r="D127" s="299"/>
      <c r="E127" s="299"/>
      <c r="F127" s="299"/>
      <c r="G127" s="299"/>
      <c r="H127" s="299"/>
      <c r="I127" s="299"/>
      <c r="J127" s="299"/>
      <c r="K127" s="299"/>
      <c r="L127" s="299"/>
    </row>
    <row r="128" spans="2:12">
      <c r="B128" s="299"/>
      <c r="C128" s="299"/>
      <c r="D128" s="299"/>
      <c r="E128" s="299"/>
      <c r="F128" s="299"/>
      <c r="G128" s="299"/>
      <c r="H128" s="299"/>
      <c r="I128" s="299"/>
      <c r="J128" s="299"/>
      <c r="K128" s="299"/>
      <c r="L128" s="299"/>
    </row>
    <row r="129" spans="2:12">
      <c r="B129" s="299"/>
      <c r="C129" s="299"/>
      <c r="D129" s="299"/>
      <c r="E129" s="299"/>
      <c r="F129" s="299"/>
      <c r="G129" s="299"/>
      <c r="H129" s="299"/>
      <c r="I129" s="299"/>
      <c r="J129" s="299"/>
      <c r="K129" s="299"/>
      <c r="L129" s="299"/>
    </row>
    <row r="130" spans="2:12">
      <c r="B130" s="299"/>
      <c r="C130" s="299"/>
      <c r="D130" s="299"/>
      <c r="E130" s="299"/>
      <c r="F130" s="299"/>
      <c r="G130" s="299"/>
      <c r="H130" s="299"/>
      <c r="I130" s="299"/>
      <c r="J130" s="299"/>
      <c r="K130" s="299"/>
      <c r="L130" s="299"/>
    </row>
    <row r="131" spans="2:12">
      <c r="B131" s="299"/>
      <c r="C131" s="299"/>
      <c r="D131" s="299"/>
      <c r="E131" s="299"/>
      <c r="F131" s="299"/>
      <c r="G131" s="299"/>
      <c r="H131" s="299"/>
      <c r="I131" s="299"/>
      <c r="J131" s="299"/>
      <c r="K131" s="299"/>
      <c r="L131" s="299"/>
    </row>
    <row r="132" spans="2:12">
      <c r="B132" s="299"/>
      <c r="C132" s="299"/>
      <c r="D132" s="299"/>
      <c r="E132" s="299"/>
      <c r="F132" s="299"/>
      <c r="G132" s="299"/>
      <c r="H132" s="299"/>
      <c r="I132" s="299"/>
      <c r="J132" s="299"/>
      <c r="K132" s="299"/>
      <c r="L132" s="299"/>
    </row>
    <row r="133" spans="2:12">
      <c r="B133" s="299"/>
      <c r="C133" s="299"/>
      <c r="D133" s="299"/>
      <c r="E133" s="299"/>
      <c r="F133" s="299"/>
      <c r="G133" s="299"/>
      <c r="H133" s="299"/>
      <c r="I133" s="299"/>
      <c r="J133" s="299"/>
      <c r="K133" s="299"/>
      <c r="L133" s="299"/>
    </row>
    <row r="134" spans="2:12">
      <c r="B134" s="299"/>
      <c r="C134" s="299"/>
      <c r="D134" s="299"/>
      <c r="E134" s="299"/>
      <c r="F134" s="299"/>
      <c r="G134" s="299"/>
      <c r="H134" s="299"/>
      <c r="I134" s="299"/>
      <c r="J134" s="299"/>
      <c r="K134" s="299"/>
      <c r="L134" s="299"/>
    </row>
    <row r="135" spans="2:12">
      <c r="B135" s="299"/>
      <c r="C135" s="299"/>
      <c r="D135" s="299"/>
      <c r="E135" s="299"/>
      <c r="F135" s="299"/>
      <c r="G135" s="299"/>
      <c r="H135" s="299"/>
      <c r="I135" s="299"/>
      <c r="J135" s="299"/>
      <c r="K135" s="299"/>
      <c r="L135" s="299"/>
    </row>
    <row r="136" spans="2:12">
      <c r="B136" s="299"/>
      <c r="C136" s="299"/>
      <c r="D136" s="299"/>
      <c r="E136" s="299"/>
      <c r="F136" s="299"/>
      <c r="G136" s="299"/>
      <c r="H136" s="299"/>
      <c r="I136" s="299"/>
      <c r="J136" s="299"/>
      <c r="K136" s="299"/>
      <c r="L136" s="299"/>
    </row>
    <row r="137" spans="2:12">
      <c r="B137" s="299"/>
      <c r="C137" s="299"/>
      <c r="D137" s="299"/>
      <c r="E137" s="299"/>
      <c r="F137" s="299"/>
      <c r="G137" s="299"/>
      <c r="H137" s="299"/>
      <c r="I137" s="299"/>
      <c r="J137" s="299"/>
      <c r="K137" s="299"/>
      <c r="L137" s="299"/>
    </row>
    <row r="138" spans="2:12">
      <c r="B138" s="299"/>
      <c r="C138" s="299"/>
      <c r="D138" s="299"/>
      <c r="E138" s="299"/>
      <c r="F138" s="299"/>
      <c r="G138" s="299"/>
      <c r="H138" s="299"/>
      <c r="I138" s="299"/>
      <c r="J138" s="299"/>
      <c r="K138" s="299"/>
      <c r="L138" s="299"/>
    </row>
    <row r="139" spans="2:12">
      <c r="B139" s="299"/>
      <c r="C139" s="299"/>
      <c r="D139" s="299"/>
      <c r="E139" s="299"/>
      <c r="F139" s="299"/>
      <c r="G139" s="299"/>
      <c r="H139" s="299"/>
      <c r="I139" s="299"/>
      <c r="J139" s="299"/>
      <c r="K139" s="299"/>
      <c r="L139" s="299"/>
    </row>
    <row r="140" spans="2:12">
      <c r="B140" s="299"/>
      <c r="C140" s="299"/>
      <c r="D140" s="299"/>
      <c r="E140" s="299"/>
      <c r="F140" s="299"/>
      <c r="G140" s="299"/>
      <c r="H140" s="299"/>
      <c r="I140" s="299"/>
      <c r="J140" s="299"/>
      <c r="K140" s="299"/>
      <c r="L140" s="299"/>
    </row>
    <row r="141" spans="2:12">
      <c r="B141" s="299"/>
      <c r="C141" s="299"/>
      <c r="D141" s="299"/>
      <c r="E141" s="299"/>
      <c r="F141" s="299"/>
      <c r="G141" s="299"/>
      <c r="H141" s="299"/>
      <c r="I141" s="299"/>
      <c r="J141" s="299"/>
      <c r="K141" s="299"/>
      <c r="L141" s="299"/>
    </row>
    <row r="142" spans="2:12">
      <c r="B142" s="299"/>
      <c r="C142" s="299"/>
      <c r="D142" s="299"/>
      <c r="E142" s="299"/>
      <c r="F142" s="299"/>
      <c r="G142" s="299"/>
      <c r="H142" s="299"/>
      <c r="I142" s="299"/>
      <c r="J142" s="299"/>
      <c r="K142" s="299"/>
      <c r="L142" s="299"/>
    </row>
    <row r="143" spans="2:12">
      <c r="B143" s="299"/>
      <c r="C143" s="299"/>
      <c r="D143" s="299"/>
      <c r="E143" s="299"/>
      <c r="F143" s="299"/>
      <c r="G143" s="299"/>
      <c r="H143" s="299"/>
      <c r="I143" s="299"/>
      <c r="J143" s="299"/>
      <c r="K143" s="299"/>
      <c r="L143" s="299"/>
    </row>
    <row r="144" spans="2:12">
      <c r="B144" s="299"/>
      <c r="C144" s="299"/>
      <c r="D144" s="299"/>
      <c r="E144" s="299"/>
      <c r="F144" s="299"/>
      <c r="G144" s="299"/>
      <c r="H144" s="299"/>
      <c r="I144" s="299"/>
      <c r="J144" s="299"/>
      <c r="K144" s="299"/>
      <c r="L144" s="299"/>
    </row>
    <row r="145" spans="2:12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  <c r="L145" s="299"/>
    </row>
    <row r="146" spans="2:12">
      <c r="B146" s="299"/>
      <c r="C146" s="299"/>
      <c r="D146" s="299"/>
      <c r="E146" s="299"/>
      <c r="F146" s="299"/>
      <c r="G146" s="299"/>
      <c r="H146" s="299"/>
      <c r="I146" s="299"/>
      <c r="J146" s="299"/>
      <c r="K146" s="299"/>
      <c r="L146" s="299"/>
    </row>
    <row r="147" spans="2:12">
      <c r="B147" s="299"/>
      <c r="C147" s="299"/>
      <c r="D147" s="299"/>
      <c r="E147" s="299"/>
      <c r="F147" s="299"/>
      <c r="G147" s="299"/>
      <c r="H147" s="299"/>
      <c r="I147" s="299"/>
      <c r="J147" s="299"/>
      <c r="K147" s="299"/>
      <c r="L147" s="299"/>
    </row>
    <row r="148" spans="2:12">
      <c r="B148" s="299"/>
      <c r="C148" s="299"/>
      <c r="D148" s="299"/>
      <c r="E148" s="299"/>
      <c r="F148" s="299"/>
      <c r="G148" s="299"/>
      <c r="H148" s="299"/>
      <c r="I148" s="299"/>
      <c r="J148" s="299"/>
      <c r="K148" s="299"/>
      <c r="L148" s="299"/>
    </row>
    <row r="149" spans="2:12">
      <c r="B149" s="299"/>
      <c r="C149" s="299"/>
      <c r="D149" s="299"/>
      <c r="E149" s="299"/>
      <c r="F149" s="299"/>
      <c r="G149" s="299"/>
      <c r="H149" s="299"/>
      <c r="I149" s="299"/>
      <c r="J149" s="299"/>
      <c r="K149" s="299"/>
      <c r="L149" s="299"/>
    </row>
    <row r="150" spans="2:12">
      <c r="B150" s="299"/>
      <c r="C150" s="299"/>
      <c r="D150" s="299"/>
      <c r="E150" s="299"/>
      <c r="F150" s="299"/>
      <c r="G150" s="299"/>
      <c r="H150" s="299"/>
      <c r="I150" s="299"/>
      <c r="J150" s="299"/>
      <c r="K150" s="299"/>
      <c r="L150" s="299"/>
    </row>
    <row r="151" spans="2:12">
      <c r="B151" s="299"/>
      <c r="C151" s="299"/>
      <c r="D151" s="299"/>
      <c r="E151" s="299"/>
      <c r="F151" s="299"/>
      <c r="G151" s="299"/>
      <c r="H151" s="299"/>
      <c r="I151" s="299"/>
      <c r="J151" s="299"/>
      <c r="K151" s="299"/>
      <c r="L151" s="299"/>
    </row>
    <row r="152" spans="2:12">
      <c r="B152" s="301"/>
      <c r="C152" s="301"/>
      <c r="D152" s="301"/>
      <c r="E152" s="301"/>
      <c r="F152" s="301"/>
      <c r="G152" s="301"/>
      <c r="H152" s="301"/>
      <c r="I152" s="301"/>
      <c r="J152" s="301"/>
      <c r="K152" s="301"/>
      <c r="L152" s="301"/>
    </row>
    <row r="153" spans="2:12">
      <c r="B153" s="299"/>
      <c r="C153" s="299"/>
      <c r="D153" s="299"/>
      <c r="E153" s="299"/>
      <c r="F153" s="299"/>
      <c r="G153" s="299"/>
      <c r="H153" s="299"/>
      <c r="I153" s="299"/>
      <c r="J153" s="299"/>
      <c r="K153" s="299"/>
      <c r="L153" s="299"/>
    </row>
    <row r="154" spans="2:12">
      <c r="B154" s="299"/>
      <c r="C154" s="299"/>
      <c r="D154" s="299"/>
      <c r="E154" s="299"/>
      <c r="F154" s="299"/>
      <c r="G154" s="299"/>
      <c r="H154" s="299"/>
      <c r="I154" s="299"/>
      <c r="J154" s="299"/>
      <c r="K154" s="299"/>
      <c r="L154" s="299"/>
    </row>
    <row r="155" spans="2:12">
      <c r="B155" s="300"/>
      <c r="C155" s="300"/>
      <c r="D155" s="300"/>
      <c r="E155" s="300"/>
      <c r="F155" s="300"/>
      <c r="G155" s="300"/>
      <c r="H155" s="300"/>
      <c r="I155" s="300"/>
      <c r="J155" s="300"/>
      <c r="K155" s="300"/>
      <c r="L155" s="300"/>
    </row>
    <row r="156" spans="2:12">
      <c r="B156" s="302"/>
      <c r="C156" s="302"/>
      <c r="D156" s="302"/>
      <c r="E156" s="302"/>
      <c r="F156" s="302"/>
      <c r="G156" s="302"/>
      <c r="H156" s="302"/>
      <c r="I156" s="302"/>
      <c r="J156" s="302"/>
      <c r="K156" s="302"/>
      <c r="L156" s="302"/>
    </row>
    <row r="157" spans="2:12">
      <c r="B157" s="302"/>
      <c r="C157" s="302"/>
      <c r="D157" s="302"/>
      <c r="E157" s="302"/>
      <c r="F157" s="302"/>
      <c r="G157" s="302"/>
      <c r="H157" s="302"/>
      <c r="I157" s="302"/>
      <c r="J157" s="302"/>
      <c r="K157" s="302"/>
      <c r="L157" s="302"/>
    </row>
    <row r="158" spans="2:12">
      <c r="B158" s="302"/>
      <c r="C158" s="302"/>
      <c r="D158" s="302"/>
      <c r="E158" s="302"/>
      <c r="F158" s="302"/>
      <c r="G158" s="302"/>
      <c r="H158" s="302"/>
      <c r="I158" s="302"/>
      <c r="J158" s="302"/>
      <c r="K158" s="302"/>
      <c r="L158" s="302"/>
    </row>
    <row r="159" spans="2:12">
      <c r="B159" s="301"/>
      <c r="C159" s="301"/>
      <c r="D159" s="301"/>
      <c r="E159" s="301"/>
      <c r="F159" s="301"/>
      <c r="G159" s="301"/>
      <c r="H159" s="301"/>
      <c r="I159" s="301"/>
      <c r="J159" s="301"/>
      <c r="K159" s="301"/>
      <c r="L159" s="301"/>
    </row>
    <row r="160" spans="2:12">
      <c r="B160" s="301"/>
      <c r="C160" s="301"/>
      <c r="D160" s="301"/>
      <c r="E160" s="301"/>
      <c r="F160" s="301"/>
      <c r="G160" s="301"/>
      <c r="H160" s="301"/>
      <c r="I160" s="301"/>
      <c r="J160" s="301"/>
      <c r="K160" s="301"/>
      <c r="L160" s="301"/>
    </row>
    <row r="161" spans="2:12"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  <c r="L161" s="301"/>
    </row>
    <row r="162" spans="2:12">
      <c r="B162" s="301"/>
      <c r="C162" s="301"/>
      <c r="D162" s="301"/>
      <c r="E162" s="301"/>
      <c r="F162" s="301"/>
      <c r="G162" s="301"/>
      <c r="H162" s="301"/>
      <c r="I162" s="301"/>
      <c r="J162" s="301"/>
      <c r="K162" s="301"/>
      <c r="L162" s="301"/>
    </row>
    <row r="163" spans="2:12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</row>
    <row r="164" spans="2:12">
      <c r="B164" s="301"/>
      <c r="C164" s="301"/>
      <c r="D164" s="301"/>
      <c r="E164" s="301"/>
      <c r="F164" s="301"/>
      <c r="G164" s="301"/>
      <c r="H164" s="301"/>
      <c r="I164" s="301"/>
      <c r="J164" s="301"/>
      <c r="K164" s="301"/>
      <c r="L164" s="301"/>
    </row>
    <row r="165" spans="2:12">
      <c r="B165" s="302"/>
      <c r="C165" s="302"/>
      <c r="D165" s="302"/>
      <c r="E165" s="302"/>
      <c r="F165" s="302"/>
      <c r="G165" s="302"/>
      <c r="H165" s="302"/>
      <c r="I165" s="302"/>
      <c r="J165" s="302"/>
      <c r="K165" s="302"/>
      <c r="L165" s="302"/>
    </row>
    <row r="166" spans="2:12">
      <c r="B166" s="302"/>
      <c r="C166" s="302"/>
      <c r="D166" s="302"/>
      <c r="E166" s="302"/>
      <c r="F166" s="302"/>
      <c r="G166" s="302"/>
      <c r="H166" s="302"/>
      <c r="I166" s="302"/>
      <c r="J166" s="302"/>
      <c r="K166" s="302"/>
      <c r="L166" s="302"/>
    </row>
    <row r="167" spans="2:12">
      <c r="B167" s="302"/>
      <c r="C167" s="302"/>
      <c r="D167" s="302"/>
      <c r="E167" s="302"/>
      <c r="F167" s="302"/>
      <c r="G167" s="302"/>
      <c r="H167" s="302"/>
      <c r="I167" s="302"/>
      <c r="J167" s="302"/>
      <c r="K167" s="302"/>
      <c r="L167" s="302"/>
    </row>
    <row r="168" spans="2:12">
      <c r="B168" s="301"/>
      <c r="C168" s="301"/>
      <c r="D168" s="301"/>
      <c r="E168" s="301"/>
      <c r="F168" s="301"/>
      <c r="G168" s="301"/>
      <c r="H168" s="301"/>
      <c r="I168" s="301"/>
      <c r="J168" s="301"/>
      <c r="K168" s="301"/>
      <c r="L168" s="301"/>
    </row>
    <row r="169" spans="2:12">
      <c r="B169" s="301"/>
      <c r="C169" s="301"/>
      <c r="D169" s="301"/>
      <c r="E169" s="301"/>
      <c r="F169" s="301"/>
      <c r="G169" s="301"/>
      <c r="H169" s="301"/>
      <c r="I169" s="301"/>
      <c r="J169" s="301"/>
      <c r="K169" s="301"/>
      <c r="L169" s="301"/>
    </row>
    <row r="170" spans="2:12">
      <c r="B170" s="301"/>
      <c r="C170" s="301"/>
      <c r="D170" s="301"/>
      <c r="E170" s="301"/>
      <c r="F170" s="301"/>
      <c r="G170" s="301"/>
      <c r="H170" s="301"/>
      <c r="I170" s="301"/>
      <c r="J170" s="301"/>
      <c r="K170" s="301"/>
      <c r="L170" s="301"/>
    </row>
    <row r="171" spans="2:12">
      <c r="B171" s="301"/>
      <c r="C171" s="301"/>
      <c r="D171" s="301"/>
      <c r="E171" s="301"/>
      <c r="F171" s="301"/>
      <c r="G171" s="301"/>
      <c r="H171" s="301"/>
      <c r="I171" s="301"/>
      <c r="J171" s="301"/>
      <c r="K171" s="301"/>
      <c r="L171" s="301"/>
    </row>
    <row r="172" spans="2:12">
      <c r="B172" s="301"/>
      <c r="C172" s="301"/>
      <c r="D172" s="301"/>
      <c r="E172" s="301"/>
      <c r="F172" s="301"/>
      <c r="G172" s="301"/>
      <c r="H172" s="301"/>
      <c r="I172" s="301"/>
      <c r="J172" s="301"/>
      <c r="K172" s="301"/>
      <c r="L172" s="301"/>
    </row>
    <row r="173" spans="2:12">
      <c r="B173" s="301"/>
      <c r="C173" s="301"/>
      <c r="D173" s="301"/>
      <c r="E173" s="301"/>
      <c r="F173" s="301"/>
      <c r="G173" s="301"/>
      <c r="H173" s="301"/>
      <c r="I173" s="301"/>
      <c r="J173" s="301"/>
      <c r="K173" s="301"/>
      <c r="L173" s="301"/>
    </row>
    <row r="174" spans="2:12">
      <c r="B174" s="302"/>
      <c r="C174" s="302"/>
      <c r="D174" s="302"/>
      <c r="E174" s="302"/>
      <c r="F174" s="302"/>
      <c r="G174" s="302"/>
      <c r="H174" s="302"/>
      <c r="I174" s="302"/>
      <c r="J174" s="302"/>
      <c r="K174" s="302"/>
      <c r="L174" s="302"/>
    </row>
    <row r="175" spans="2:12">
      <c r="B175" s="302"/>
      <c r="C175" s="302"/>
      <c r="D175" s="302"/>
      <c r="E175" s="302"/>
      <c r="F175" s="302"/>
      <c r="G175" s="302"/>
      <c r="H175" s="302"/>
      <c r="I175" s="302"/>
      <c r="J175" s="302"/>
      <c r="K175" s="302"/>
      <c r="L175" s="302"/>
    </row>
    <row r="176" spans="2:12">
      <c r="B176" s="302"/>
      <c r="C176" s="302"/>
      <c r="D176" s="302"/>
      <c r="E176" s="302"/>
      <c r="F176" s="302"/>
      <c r="G176" s="302"/>
      <c r="H176" s="302"/>
      <c r="I176" s="302"/>
      <c r="J176" s="302"/>
      <c r="K176" s="302"/>
      <c r="L176" s="302"/>
    </row>
    <row r="177" spans="2:12">
      <c r="B177" s="301"/>
      <c r="C177" s="301"/>
      <c r="D177" s="301"/>
      <c r="E177" s="301"/>
      <c r="F177" s="301"/>
      <c r="G177" s="301"/>
      <c r="H177" s="301"/>
      <c r="I177" s="301"/>
      <c r="J177" s="301"/>
      <c r="K177" s="301"/>
      <c r="L177" s="301"/>
    </row>
    <row r="178" spans="2:12">
      <c r="B178" s="301"/>
      <c r="C178" s="301"/>
      <c r="D178" s="301"/>
      <c r="E178" s="301"/>
      <c r="F178" s="301"/>
      <c r="G178" s="301"/>
      <c r="H178" s="301"/>
      <c r="I178" s="301"/>
      <c r="J178" s="301"/>
      <c r="K178" s="301"/>
      <c r="L178" s="301"/>
    </row>
    <row r="179" spans="2:12">
      <c r="B179" s="301"/>
      <c r="C179" s="301"/>
      <c r="D179" s="301"/>
      <c r="E179" s="301"/>
      <c r="F179" s="301"/>
      <c r="G179" s="301"/>
      <c r="H179" s="301"/>
      <c r="I179" s="301"/>
      <c r="J179" s="301"/>
      <c r="K179" s="301"/>
      <c r="L179" s="301"/>
    </row>
    <row r="180" spans="2:12">
      <c r="B180" s="301"/>
      <c r="C180" s="301"/>
      <c r="D180" s="301"/>
      <c r="E180" s="301"/>
      <c r="F180" s="301"/>
      <c r="G180" s="301"/>
      <c r="H180" s="301"/>
      <c r="I180" s="301"/>
      <c r="J180" s="301"/>
      <c r="K180" s="301"/>
      <c r="L180" s="301"/>
    </row>
    <row r="181" spans="2:12">
      <c r="B181" s="301"/>
      <c r="C181" s="301"/>
      <c r="D181" s="301"/>
      <c r="E181" s="301"/>
      <c r="F181" s="301"/>
      <c r="G181" s="301"/>
      <c r="H181" s="301"/>
      <c r="I181" s="301"/>
      <c r="J181" s="301"/>
      <c r="K181" s="301"/>
      <c r="L181" s="301"/>
    </row>
    <row r="182" spans="2:12">
      <c r="B182" s="301"/>
      <c r="C182" s="301"/>
      <c r="D182" s="301"/>
      <c r="E182" s="301"/>
      <c r="F182" s="301"/>
      <c r="G182" s="301"/>
      <c r="H182" s="301"/>
      <c r="I182" s="301"/>
      <c r="J182" s="301"/>
      <c r="K182" s="301"/>
      <c r="L182" s="301"/>
    </row>
    <row r="183" spans="2:12">
      <c r="B183" s="302"/>
      <c r="C183" s="302"/>
      <c r="D183" s="302"/>
      <c r="E183" s="302"/>
      <c r="F183" s="302"/>
      <c r="G183" s="302"/>
      <c r="H183" s="302"/>
      <c r="I183" s="302"/>
      <c r="J183" s="302"/>
      <c r="K183" s="302"/>
      <c r="L183" s="302"/>
    </row>
    <row r="184" spans="2:12">
      <c r="B184" s="302"/>
      <c r="C184" s="302"/>
      <c r="D184" s="302"/>
      <c r="E184" s="302"/>
      <c r="F184" s="302"/>
      <c r="G184" s="302"/>
      <c r="H184" s="302"/>
      <c r="I184" s="302"/>
      <c r="J184" s="302"/>
      <c r="K184" s="302"/>
      <c r="L184" s="302"/>
    </row>
    <row r="185" spans="2:12">
      <c r="B185" s="302"/>
      <c r="C185" s="302"/>
      <c r="D185" s="302"/>
      <c r="E185" s="302"/>
      <c r="F185" s="302"/>
      <c r="G185" s="302"/>
      <c r="H185" s="302"/>
      <c r="I185" s="302"/>
      <c r="J185" s="302"/>
      <c r="K185" s="302"/>
      <c r="L185" s="302"/>
    </row>
    <row r="186" spans="2:12">
      <c r="B186" s="301"/>
      <c r="C186" s="301"/>
      <c r="D186" s="301"/>
      <c r="E186" s="301"/>
      <c r="F186" s="301"/>
      <c r="G186" s="301"/>
      <c r="H186" s="301"/>
      <c r="I186" s="301"/>
      <c r="J186" s="301"/>
      <c r="K186" s="301"/>
      <c r="L186" s="301"/>
    </row>
    <row r="187" spans="2:12">
      <c r="B187" s="301"/>
      <c r="C187" s="301"/>
      <c r="D187" s="301"/>
      <c r="E187" s="301"/>
      <c r="F187" s="301"/>
      <c r="G187" s="301"/>
      <c r="H187" s="301"/>
      <c r="I187" s="301"/>
      <c r="J187" s="301"/>
      <c r="K187" s="301"/>
      <c r="L187" s="301"/>
    </row>
    <row r="188" spans="2:12">
      <c r="B188" s="301"/>
      <c r="C188" s="301"/>
      <c r="D188" s="301"/>
      <c r="E188" s="301"/>
      <c r="F188" s="301"/>
      <c r="G188" s="301"/>
      <c r="H188" s="301"/>
      <c r="I188" s="301"/>
      <c r="J188" s="301"/>
      <c r="K188" s="301"/>
      <c r="L188" s="301"/>
    </row>
    <row r="189" spans="2:12">
      <c r="B189" s="301"/>
      <c r="C189" s="301"/>
      <c r="D189" s="301"/>
      <c r="E189" s="301"/>
      <c r="F189" s="301"/>
      <c r="G189" s="301"/>
      <c r="H189" s="301"/>
      <c r="I189" s="301"/>
      <c r="J189" s="301"/>
      <c r="K189" s="301"/>
      <c r="L189" s="301"/>
    </row>
    <row r="190" spans="2:12">
      <c r="B190" s="301"/>
      <c r="C190" s="301"/>
      <c r="D190" s="301"/>
      <c r="E190" s="301"/>
      <c r="F190" s="301"/>
      <c r="G190" s="301"/>
      <c r="H190" s="301"/>
      <c r="I190" s="301"/>
      <c r="J190" s="301"/>
      <c r="K190" s="301"/>
      <c r="L190" s="301"/>
    </row>
    <row r="191" spans="2:12">
      <c r="B191" s="301"/>
      <c r="C191" s="301"/>
      <c r="D191" s="301"/>
      <c r="E191" s="301"/>
      <c r="F191" s="301"/>
      <c r="G191" s="301"/>
      <c r="H191" s="301"/>
      <c r="I191" s="301"/>
      <c r="J191" s="301"/>
      <c r="K191" s="301"/>
      <c r="L191" s="301"/>
    </row>
    <row r="192" spans="2:12">
      <c r="B192" s="299"/>
      <c r="C192" s="299"/>
      <c r="D192" s="299"/>
      <c r="E192" s="299"/>
      <c r="F192" s="299"/>
      <c r="G192" s="299"/>
      <c r="H192" s="299"/>
      <c r="I192" s="299"/>
      <c r="J192" s="299"/>
      <c r="K192" s="299"/>
      <c r="L192" s="299"/>
    </row>
    <row r="193" spans="2:12">
      <c r="B193" s="299"/>
      <c r="C193" s="299"/>
      <c r="D193" s="299"/>
      <c r="E193" s="299"/>
      <c r="F193" s="299"/>
      <c r="G193" s="299"/>
      <c r="H193" s="299"/>
      <c r="I193" s="299"/>
      <c r="J193" s="299"/>
      <c r="K193" s="299"/>
      <c r="L193" s="299"/>
    </row>
    <row r="194" spans="2:12">
      <c r="B194" s="299"/>
      <c r="C194" s="299"/>
      <c r="D194" s="299"/>
      <c r="E194" s="299"/>
      <c r="F194" s="299"/>
      <c r="G194" s="299"/>
      <c r="H194" s="299"/>
      <c r="I194" s="299"/>
      <c r="J194" s="299"/>
      <c r="K194" s="299"/>
      <c r="L194" s="299"/>
    </row>
    <row r="195" spans="2:12"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  <c r="L195" s="302"/>
    </row>
    <row r="196" spans="2:12">
      <c r="B196" s="302"/>
      <c r="C196" s="302"/>
      <c r="D196" s="302"/>
      <c r="E196" s="302"/>
      <c r="F196" s="302"/>
      <c r="G196" s="302"/>
      <c r="H196" s="302"/>
      <c r="I196" s="302"/>
      <c r="J196" s="302"/>
      <c r="K196" s="302"/>
      <c r="L196" s="302"/>
    </row>
    <row r="197" spans="2:12">
      <c r="B197" s="302"/>
      <c r="C197" s="302"/>
      <c r="D197" s="302"/>
      <c r="E197" s="302"/>
      <c r="F197" s="302"/>
      <c r="G197" s="302"/>
      <c r="H197" s="302"/>
      <c r="I197" s="302"/>
      <c r="J197" s="302"/>
      <c r="K197" s="302"/>
      <c r="L197" s="302"/>
    </row>
    <row r="198" spans="2:12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  <c r="L198" s="301"/>
    </row>
    <row r="199" spans="2:12">
      <c r="B199" s="301"/>
      <c r="C199" s="301"/>
      <c r="D199" s="301"/>
      <c r="E199" s="301"/>
      <c r="F199" s="301"/>
      <c r="G199" s="301"/>
      <c r="H199" s="301"/>
      <c r="I199" s="301"/>
      <c r="J199" s="301"/>
      <c r="K199" s="301"/>
      <c r="L199" s="301"/>
    </row>
    <row r="200" spans="2:12">
      <c r="B200" s="301"/>
      <c r="C200" s="301"/>
      <c r="D200" s="301"/>
      <c r="E200" s="301"/>
      <c r="F200" s="301"/>
      <c r="G200" s="301"/>
      <c r="H200" s="301"/>
      <c r="I200" s="301"/>
      <c r="J200" s="301"/>
      <c r="K200" s="301"/>
      <c r="L200" s="301"/>
    </row>
    <row r="201" spans="2:12">
      <c r="B201" s="301"/>
      <c r="C201" s="301"/>
      <c r="D201" s="301"/>
      <c r="E201" s="301"/>
      <c r="F201" s="301"/>
      <c r="G201" s="301"/>
      <c r="H201" s="301"/>
      <c r="I201" s="301"/>
      <c r="J201" s="301"/>
      <c r="K201" s="301"/>
      <c r="L201" s="301"/>
    </row>
    <row r="202" spans="2:12">
      <c r="B202" s="301"/>
      <c r="C202" s="301"/>
      <c r="D202" s="301"/>
      <c r="E202" s="301"/>
      <c r="F202" s="301"/>
      <c r="G202" s="301"/>
      <c r="H202" s="301"/>
      <c r="I202" s="301"/>
      <c r="J202" s="301"/>
      <c r="K202" s="301"/>
      <c r="L202" s="301"/>
    </row>
    <row r="203" spans="2:12">
      <c r="B203" s="301"/>
      <c r="C203" s="301"/>
      <c r="D203" s="301"/>
      <c r="E203" s="301"/>
      <c r="F203" s="301"/>
      <c r="G203" s="301"/>
      <c r="H203" s="301"/>
      <c r="I203" s="301"/>
      <c r="J203" s="301"/>
      <c r="K203" s="301"/>
      <c r="L203" s="301"/>
    </row>
    <row r="204" spans="2:12">
      <c r="B204" s="302"/>
      <c r="C204" s="302"/>
      <c r="D204" s="302"/>
      <c r="E204" s="302"/>
      <c r="F204" s="302"/>
      <c r="G204" s="302"/>
      <c r="H204" s="302"/>
      <c r="I204" s="302"/>
      <c r="J204" s="302"/>
      <c r="K204" s="302"/>
      <c r="L204" s="302"/>
    </row>
    <row r="205" spans="2:12">
      <c r="B205" s="302"/>
      <c r="C205" s="302"/>
      <c r="D205" s="302"/>
      <c r="E205" s="302"/>
      <c r="F205" s="302"/>
      <c r="G205" s="302"/>
      <c r="H205" s="302"/>
      <c r="I205" s="302"/>
      <c r="J205" s="302"/>
      <c r="K205" s="302"/>
      <c r="L205" s="302"/>
    </row>
    <row r="206" spans="2:12">
      <c r="B206" s="302"/>
      <c r="C206" s="302"/>
      <c r="D206" s="302"/>
      <c r="E206" s="302"/>
      <c r="F206" s="302"/>
      <c r="G206" s="302"/>
      <c r="H206" s="302"/>
      <c r="I206" s="302"/>
      <c r="J206" s="302"/>
      <c r="K206" s="302"/>
      <c r="L206" s="302"/>
    </row>
    <row r="207" spans="2:12">
      <c r="B207" s="301"/>
      <c r="C207" s="301"/>
      <c r="D207" s="301"/>
      <c r="E207" s="301"/>
      <c r="F207" s="301"/>
      <c r="G207" s="301"/>
      <c r="H207" s="301"/>
      <c r="I207" s="301"/>
      <c r="J207" s="301"/>
      <c r="K207" s="301"/>
      <c r="L207" s="301"/>
    </row>
    <row r="208" spans="2:12">
      <c r="B208" s="301"/>
      <c r="C208" s="301"/>
      <c r="D208" s="301"/>
      <c r="E208" s="301"/>
      <c r="F208" s="301"/>
      <c r="G208" s="301"/>
      <c r="H208" s="301"/>
      <c r="I208" s="301"/>
      <c r="J208" s="301"/>
      <c r="K208" s="301"/>
      <c r="L208" s="301"/>
    </row>
    <row r="209" spans="2:12">
      <c r="B209" s="301"/>
      <c r="C209" s="301"/>
      <c r="D209" s="301"/>
      <c r="E209" s="301"/>
      <c r="F209" s="301"/>
      <c r="G209" s="301"/>
      <c r="H209" s="301"/>
      <c r="I209" s="301"/>
      <c r="J209" s="301"/>
      <c r="K209" s="301"/>
      <c r="L209" s="301"/>
    </row>
    <row r="210" spans="2:12">
      <c r="B210" s="301"/>
      <c r="C210" s="301"/>
      <c r="D210" s="301"/>
      <c r="E210" s="301"/>
      <c r="F210" s="301"/>
      <c r="G210" s="301"/>
      <c r="H210" s="301"/>
      <c r="I210" s="301"/>
      <c r="J210" s="301"/>
      <c r="K210" s="301"/>
      <c r="L210" s="301"/>
    </row>
    <row r="211" spans="2:12">
      <c r="B211" s="301"/>
      <c r="C211" s="301"/>
      <c r="D211" s="301"/>
      <c r="E211" s="301"/>
      <c r="F211" s="301"/>
      <c r="G211" s="301"/>
      <c r="H211" s="301"/>
      <c r="I211" s="301"/>
      <c r="J211" s="301"/>
      <c r="K211" s="301"/>
      <c r="L211" s="301"/>
    </row>
    <row r="212" spans="2:12">
      <c r="B212" s="301"/>
      <c r="C212" s="301"/>
      <c r="D212" s="301"/>
      <c r="E212" s="301"/>
      <c r="F212" s="301"/>
      <c r="G212" s="301"/>
      <c r="H212" s="301"/>
      <c r="I212" s="301"/>
      <c r="J212" s="301"/>
      <c r="K212" s="301"/>
      <c r="L212" s="301"/>
    </row>
    <row r="213" spans="2:12">
      <c r="B213" s="299"/>
      <c r="C213" s="299"/>
      <c r="D213" s="299"/>
      <c r="E213" s="299"/>
      <c r="F213" s="299"/>
      <c r="G213" s="299"/>
      <c r="H213" s="299"/>
      <c r="I213" s="299"/>
      <c r="J213" s="299"/>
      <c r="K213" s="299"/>
      <c r="L213" s="299"/>
    </row>
    <row r="214" spans="2:12">
      <c r="B214" s="302"/>
      <c r="C214" s="302"/>
      <c r="D214" s="302"/>
      <c r="E214" s="302"/>
      <c r="F214" s="302"/>
      <c r="G214" s="302"/>
      <c r="H214" s="302"/>
      <c r="I214" s="302"/>
      <c r="J214" s="302"/>
      <c r="K214" s="302"/>
      <c r="L214" s="302"/>
    </row>
    <row r="215" spans="2:12">
      <c r="B215" s="302"/>
      <c r="C215" s="302"/>
      <c r="D215" s="302"/>
      <c r="E215" s="302"/>
      <c r="F215" s="302"/>
      <c r="G215" s="302"/>
      <c r="H215" s="302"/>
      <c r="I215" s="302"/>
      <c r="J215" s="302"/>
      <c r="K215" s="302"/>
      <c r="L215" s="302"/>
    </row>
    <row r="216" spans="2:12">
      <c r="B216" s="302"/>
      <c r="C216" s="302"/>
      <c r="D216" s="302"/>
      <c r="E216" s="302"/>
      <c r="F216" s="302"/>
      <c r="G216" s="302"/>
      <c r="H216" s="302"/>
      <c r="I216" s="302"/>
      <c r="J216" s="302"/>
      <c r="K216" s="302"/>
      <c r="L216" s="302"/>
    </row>
    <row r="217" spans="2:12">
      <c r="B217" s="301"/>
      <c r="C217" s="301"/>
      <c r="D217" s="301"/>
      <c r="E217" s="301"/>
      <c r="F217" s="301"/>
      <c r="G217" s="301"/>
      <c r="H217" s="301"/>
      <c r="I217" s="301"/>
      <c r="J217" s="301"/>
      <c r="K217" s="301"/>
      <c r="L217" s="301"/>
    </row>
    <row r="218" spans="2:12">
      <c r="B218" s="301"/>
      <c r="C218" s="301"/>
      <c r="D218" s="301"/>
      <c r="E218" s="301"/>
      <c r="F218" s="301"/>
      <c r="G218" s="301"/>
      <c r="H218" s="301"/>
      <c r="I218" s="301"/>
      <c r="J218" s="301"/>
      <c r="K218" s="301"/>
      <c r="L218" s="301"/>
    </row>
    <row r="219" spans="2:12">
      <c r="B219" s="301"/>
      <c r="C219" s="301"/>
      <c r="D219" s="301"/>
      <c r="E219" s="301"/>
      <c r="F219" s="301"/>
      <c r="G219" s="301"/>
      <c r="H219" s="301"/>
      <c r="I219" s="301"/>
      <c r="J219" s="301"/>
      <c r="K219" s="301"/>
      <c r="L219" s="301"/>
    </row>
    <row r="220" spans="2:12">
      <c r="B220" s="301"/>
      <c r="C220" s="301"/>
      <c r="D220" s="301"/>
      <c r="E220" s="301"/>
      <c r="F220" s="301"/>
      <c r="G220" s="301"/>
      <c r="H220" s="301"/>
      <c r="I220" s="301"/>
      <c r="J220" s="301"/>
      <c r="K220" s="301"/>
      <c r="L220" s="301"/>
    </row>
    <row r="221" spans="2:12">
      <c r="B221" s="301"/>
      <c r="C221" s="301"/>
      <c r="D221" s="301"/>
      <c r="E221" s="301"/>
      <c r="F221" s="301"/>
      <c r="G221" s="301"/>
      <c r="H221" s="301"/>
      <c r="I221" s="301"/>
      <c r="J221" s="301"/>
      <c r="K221" s="301"/>
      <c r="L221" s="301"/>
    </row>
    <row r="222" spans="2:12">
      <c r="B222" s="301"/>
      <c r="C222" s="301"/>
      <c r="D222" s="301"/>
      <c r="E222" s="301"/>
      <c r="F222" s="301"/>
      <c r="G222" s="301"/>
      <c r="H222" s="301"/>
      <c r="I222" s="301"/>
      <c r="J222" s="301"/>
      <c r="K222" s="301"/>
      <c r="L222" s="301"/>
    </row>
    <row r="223" spans="2:12">
      <c r="B223" s="299"/>
      <c r="C223" s="299"/>
      <c r="D223" s="299"/>
      <c r="E223" s="299"/>
      <c r="F223" s="299"/>
      <c r="G223" s="299"/>
      <c r="H223" s="299"/>
      <c r="I223" s="299"/>
      <c r="J223" s="299"/>
      <c r="K223" s="299"/>
      <c r="L223" s="299"/>
    </row>
    <row r="224" spans="2:12">
      <c r="B224" s="299"/>
      <c r="C224" s="299"/>
      <c r="D224" s="299"/>
      <c r="E224" s="299"/>
      <c r="F224" s="299"/>
      <c r="G224" s="299"/>
      <c r="H224" s="299"/>
      <c r="I224" s="299"/>
      <c r="J224" s="299"/>
      <c r="K224" s="299"/>
      <c r="L224" s="299"/>
    </row>
    <row r="225" spans="2:12">
      <c r="B225" s="299"/>
      <c r="C225" s="299"/>
      <c r="D225" s="299"/>
      <c r="E225" s="299"/>
      <c r="F225" s="299"/>
      <c r="G225" s="299"/>
      <c r="H225" s="299"/>
      <c r="I225" s="299"/>
      <c r="J225" s="299"/>
      <c r="K225" s="299"/>
      <c r="L225" s="299"/>
    </row>
    <row r="226" spans="2:12">
      <c r="B226" s="300"/>
      <c r="C226" s="300"/>
      <c r="D226" s="300"/>
      <c r="E226" s="300"/>
      <c r="F226" s="300"/>
      <c r="G226" s="300"/>
      <c r="H226" s="300"/>
      <c r="I226" s="300"/>
      <c r="J226" s="300"/>
      <c r="K226" s="300"/>
      <c r="L226" s="300"/>
    </row>
    <row r="227" spans="2:12">
      <c r="B227" s="301"/>
      <c r="C227" s="301"/>
      <c r="D227" s="301"/>
      <c r="E227" s="301"/>
      <c r="F227" s="301"/>
      <c r="G227" s="301"/>
      <c r="H227" s="301"/>
      <c r="I227" s="301"/>
      <c r="J227" s="301"/>
      <c r="K227" s="301"/>
      <c r="L227" s="301"/>
    </row>
    <row r="228" spans="2:12">
      <c r="B228" s="299"/>
      <c r="C228" s="299"/>
      <c r="D228" s="299"/>
      <c r="E228" s="299"/>
      <c r="F228" s="299"/>
      <c r="G228" s="299"/>
      <c r="H228" s="299"/>
      <c r="I228" s="299"/>
      <c r="J228" s="299"/>
      <c r="K228" s="299"/>
      <c r="L228" s="299"/>
    </row>
    <row r="229" spans="2:12">
      <c r="B229" s="299"/>
      <c r="C229" s="299"/>
      <c r="D229" s="299"/>
      <c r="E229" s="299"/>
      <c r="F229" s="299"/>
      <c r="G229" s="299"/>
      <c r="H229" s="299"/>
      <c r="I229" s="299"/>
      <c r="J229" s="299"/>
      <c r="K229" s="299"/>
      <c r="L229" s="299"/>
    </row>
    <row r="230" spans="2:12">
      <c r="B230" s="299"/>
      <c r="C230" s="299"/>
      <c r="D230" s="299"/>
      <c r="E230" s="299"/>
      <c r="F230" s="299"/>
      <c r="G230" s="299"/>
      <c r="H230" s="299"/>
      <c r="I230" s="299"/>
      <c r="J230" s="299"/>
      <c r="K230" s="299"/>
      <c r="L230" s="299"/>
    </row>
    <row r="231" spans="2:12">
      <c r="B231" s="299"/>
      <c r="C231" s="299"/>
      <c r="D231" s="299"/>
      <c r="E231" s="299"/>
      <c r="F231" s="299"/>
      <c r="G231" s="299"/>
      <c r="H231" s="299"/>
      <c r="I231" s="299"/>
      <c r="J231" s="299"/>
      <c r="K231" s="299"/>
      <c r="L231" s="299"/>
    </row>
    <row r="232" spans="2:12">
      <c r="B232" s="299"/>
      <c r="C232" s="299"/>
      <c r="D232" s="299"/>
      <c r="E232" s="299"/>
      <c r="F232" s="299"/>
      <c r="G232" s="299"/>
      <c r="H232" s="299"/>
      <c r="I232" s="299"/>
      <c r="J232" s="299"/>
      <c r="K232" s="299"/>
      <c r="L232" s="299"/>
    </row>
    <row r="233" spans="2:12">
      <c r="B233" s="299"/>
      <c r="C233" s="299"/>
      <c r="D233" s="299"/>
      <c r="E233" s="299"/>
      <c r="F233" s="299"/>
      <c r="G233" s="299"/>
      <c r="H233" s="299"/>
      <c r="I233" s="299"/>
      <c r="J233" s="299"/>
      <c r="K233" s="299"/>
      <c r="L233" s="299"/>
    </row>
    <row r="234" spans="2:12">
      <c r="B234" s="299"/>
      <c r="C234" s="299"/>
      <c r="D234" s="299"/>
      <c r="E234" s="299"/>
      <c r="F234" s="299"/>
      <c r="G234" s="299"/>
      <c r="H234" s="299"/>
      <c r="I234" s="299"/>
      <c r="J234" s="299"/>
      <c r="K234" s="299"/>
      <c r="L234" s="299"/>
    </row>
    <row r="235" spans="2:12">
      <c r="B235" s="299"/>
      <c r="C235" s="299"/>
      <c r="D235" s="299"/>
      <c r="E235" s="299"/>
      <c r="F235" s="299"/>
      <c r="G235" s="299"/>
      <c r="H235" s="299"/>
      <c r="I235" s="299"/>
      <c r="J235" s="299"/>
      <c r="K235" s="299"/>
      <c r="L235" s="299"/>
    </row>
    <row r="236" spans="2:12">
      <c r="B236" s="299"/>
      <c r="C236" s="299"/>
      <c r="D236" s="299"/>
      <c r="E236" s="299"/>
      <c r="F236" s="299"/>
      <c r="G236" s="299"/>
      <c r="H236" s="299"/>
      <c r="I236" s="299"/>
      <c r="J236" s="299"/>
      <c r="K236" s="299"/>
      <c r="L236" s="299"/>
    </row>
    <row r="237" spans="2:12">
      <c r="B237" s="299"/>
      <c r="C237" s="299"/>
      <c r="D237" s="299"/>
      <c r="E237" s="299"/>
      <c r="F237" s="299"/>
      <c r="G237" s="299"/>
      <c r="H237" s="299"/>
      <c r="I237" s="299"/>
      <c r="J237" s="299"/>
      <c r="K237" s="299"/>
      <c r="L237" s="299"/>
    </row>
    <row r="238" spans="2:12">
      <c r="B238" s="299"/>
      <c r="C238" s="299"/>
      <c r="D238" s="299"/>
      <c r="E238" s="299"/>
      <c r="F238" s="299"/>
      <c r="G238" s="299"/>
      <c r="H238" s="299"/>
      <c r="I238" s="299"/>
      <c r="J238" s="299"/>
      <c r="K238" s="299"/>
      <c r="L238" s="299"/>
    </row>
    <row r="239" spans="2:12">
      <c r="B239" s="301"/>
      <c r="C239" s="301"/>
      <c r="D239" s="301"/>
      <c r="E239" s="301"/>
      <c r="F239" s="301"/>
      <c r="G239" s="301"/>
      <c r="H239" s="301"/>
      <c r="I239" s="301"/>
      <c r="J239" s="301"/>
      <c r="K239" s="301"/>
      <c r="L239" s="301"/>
    </row>
    <row r="240" spans="2:12">
      <c r="B240" s="299"/>
      <c r="C240" s="299"/>
      <c r="D240" s="299"/>
      <c r="E240" s="299"/>
      <c r="F240" s="299"/>
      <c r="G240" s="299"/>
      <c r="H240" s="299"/>
      <c r="I240" s="299"/>
      <c r="J240" s="299"/>
      <c r="K240" s="299"/>
      <c r="L240" s="299"/>
    </row>
    <row r="241" spans="2:12">
      <c r="B241" s="299"/>
      <c r="C241" s="299"/>
      <c r="D241" s="299"/>
      <c r="E241" s="299"/>
      <c r="F241" s="299"/>
      <c r="G241" s="299"/>
      <c r="H241" s="299"/>
      <c r="I241" s="299"/>
      <c r="J241" s="299"/>
      <c r="K241" s="299"/>
      <c r="L241" s="299"/>
    </row>
    <row r="242" spans="2:12">
      <c r="B242" s="299"/>
      <c r="C242" s="299"/>
      <c r="D242" s="299"/>
      <c r="E242" s="299"/>
      <c r="F242" s="299"/>
      <c r="G242" s="299"/>
      <c r="H242" s="299"/>
      <c r="I242" s="299"/>
      <c r="J242" s="299"/>
      <c r="K242" s="299"/>
      <c r="L242" s="299"/>
    </row>
    <row r="243" spans="2:12">
      <c r="B243" s="299"/>
      <c r="C243" s="299"/>
      <c r="D243" s="299"/>
      <c r="E243" s="299"/>
      <c r="F243" s="299"/>
      <c r="G243" s="299"/>
      <c r="H243" s="299"/>
      <c r="I243" s="299"/>
      <c r="J243" s="299"/>
      <c r="K243" s="299"/>
      <c r="L243" s="299"/>
    </row>
    <row r="244" spans="2:12">
      <c r="B244" s="299"/>
      <c r="C244" s="299"/>
      <c r="D244" s="299"/>
      <c r="E244" s="299"/>
      <c r="F244" s="299"/>
      <c r="G244" s="299"/>
      <c r="H244" s="299"/>
      <c r="I244" s="299"/>
      <c r="J244" s="299"/>
      <c r="K244" s="299"/>
      <c r="L244" s="299"/>
    </row>
    <row r="245" spans="2:12">
      <c r="B245" s="299"/>
      <c r="C245" s="299"/>
      <c r="D245" s="299"/>
      <c r="E245" s="299"/>
      <c r="F245" s="299"/>
      <c r="G245" s="299"/>
      <c r="H245" s="299"/>
      <c r="I245" s="299"/>
      <c r="J245" s="299"/>
      <c r="K245" s="299"/>
      <c r="L245" s="299"/>
    </row>
    <row r="246" spans="2:12">
      <c r="B246" s="299"/>
      <c r="C246" s="299"/>
      <c r="D246" s="299"/>
      <c r="E246" s="299"/>
      <c r="F246" s="299"/>
      <c r="G246" s="299"/>
      <c r="H246" s="299"/>
      <c r="I246" s="299"/>
      <c r="J246" s="299"/>
      <c r="K246" s="299"/>
      <c r="L246" s="299"/>
    </row>
    <row r="247" spans="2:12">
      <c r="B247" s="299"/>
      <c r="C247" s="299"/>
      <c r="D247" s="299"/>
      <c r="E247" s="299"/>
      <c r="F247" s="299"/>
      <c r="G247" s="299"/>
      <c r="H247" s="299"/>
      <c r="I247" s="299"/>
      <c r="J247" s="299"/>
      <c r="K247" s="299"/>
      <c r="L247" s="299"/>
    </row>
    <row r="248" spans="2:12">
      <c r="B248" s="299"/>
      <c r="C248" s="299"/>
      <c r="D248" s="299"/>
      <c r="E248" s="299"/>
      <c r="F248" s="299"/>
      <c r="G248" s="299"/>
      <c r="H248" s="299"/>
      <c r="I248" s="299"/>
      <c r="J248" s="299"/>
      <c r="K248" s="299"/>
      <c r="L248" s="299"/>
    </row>
    <row r="249" spans="2:12">
      <c r="B249" s="299"/>
      <c r="C249" s="299"/>
      <c r="D249" s="299"/>
      <c r="E249" s="299"/>
      <c r="F249" s="299"/>
      <c r="G249" s="299"/>
      <c r="H249" s="299"/>
      <c r="I249" s="299"/>
      <c r="J249" s="299"/>
      <c r="K249" s="299"/>
      <c r="L249" s="299"/>
    </row>
    <row r="250" spans="2:12">
      <c r="B250" s="299"/>
      <c r="C250" s="299"/>
      <c r="D250" s="299"/>
      <c r="E250" s="299"/>
      <c r="F250" s="299"/>
      <c r="G250" s="299"/>
      <c r="H250" s="299"/>
      <c r="I250" s="299"/>
      <c r="J250" s="299"/>
      <c r="K250" s="299"/>
      <c r="L250" s="299"/>
    </row>
    <row r="251" spans="2:12">
      <c r="B251" s="301"/>
      <c r="C251" s="301"/>
      <c r="D251" s="301"/>
      <c r="E251" s="301"/>
      <c r="F251" s="301"/>
      <c r="G251" s="301"/>
      <c r="H251" s="301"/>
      <c r="I251" s="301"/>
      <c r="J251" s="301"/>
      <c r="K251" s="301"/>
      <c r="L251" s="301"/>
    </row>
    <row r="252" spans="2:12">
      <c r="B252" s="299"/>
      <c r="C252" s="299"/>
      <c r="D252" s="299"/>
      <c r="E252" s="299"/>
      <c r="F252" s="299"/>
      <c r="G252" s="299"/>
      <c r="H252" s="299"/>
      <c r="I252" s="299"/>
      <c r="J252" s="299"/>
      <c r="K252" s="299"/>
      <c r="L252" s="299"/>
    </row>
    <row r="253" spans="2:12">
      <c r="B253" s="299"/>
      <c r="C253" s="299"/>
      <c r="D253" s="299"/>
      <c r="E253" s="299"/>
      <c r="F253" s="299"/>
      <c r="G253" s="299"/>
      <c r="H253" s="299"/>
      <c r="I253" s="299"/>
      <c r="J253" s="299"/>
      <c r="K253" s="299"/>
      <c r="L253" s="299"/>
    </row>
    <row r="254" spans="2:12">
      <c r="B254" s="299"/>
      <c r="C254" s="299"/>
      <c r="D254" s="299"/>
      <c r="E254" s="299"/>
      <c r="F254" s="299"/>
      <c r="G254" s="299"/>
      <c r="H254" s="299"/>
      <c r="I254" s="299"/>
      <c r="J254" s="299"/>
      <c r="K254" s="299"/>
      <c r="L254" s="299"/>
    </row>
    <row r="255" spans="2:12">
      <c r="B255" s="299"/>
      <c r="C255" s="299"/>
      <c r="D255" s="299"/>
      <c r="E255" s="299"/>
      <c r="F255" s="299"/>
      <c r="G255" s="299"/>
      <c r="H255" s="299"/>
      <c r="I255" s="299"/>
      <c r="J255" s="299"/>
      <c r="K255" s="299"/>
      <c r="L255" s="299"/>
    </row>
    <row r="256" spans="2:12">
      <c r="B256" s="299"/>
      <c r="C256" s="299"/>
      <c r="D256" s="299"/>
      <c r="E256" s="299"/>
      <c r="F256" s="299"/>
      <c r="G256" s="299"/>
      <c r="H256" s="299"/>
      <c r="I256" s="299"/>
      <c r="J256" s="299"/>
      <c r="K256" s="299"/>
      <c r="L256" s="299"/>
    </row>
    <row r="257" spans="2:12">
      <c r="B257" s="299"/>
      <c r="C257" s="299"/>
      <c r="D257" s="299"/>
      <c r="E257" s="299"/>
      <c r="F257" s="299"/>
      <c r="G257" s="299"/>
      <c r="H257" s="299"/>
      <c r="I257" s="299"/>
      <c r="J257" s="299"/>
      <c r="K257" s="299"/>
      <c r="L257" s="299"/>
    </row>
    <row r="258" spans="2:12">
      <c r="B258" s="299"/>
      <c r="C258" s="299"/>
      <c r="D258" s="299"/>
      <c r="E258" s="299"/>
      <c r="F258" s="299"/>
      <c r="G258" s="299"/>
      <c r="H258" s="299"/>
      <c r="I258" s="299"/>
      <c r="J258" s="299"/>
      <c r="K258" s="299"/>
      <c r="L258" s="299"/>
    </row>
    <row r="259" spans="2:12">
      <c r="B259" s="299"/>
      <c r="C259" s="299"/>
      <c r="D259" s="299"/>
      <c r="E259" s="299"/>
      <c r="F259" s="299"/>
      <c r="G259" s="299"/>
      <c r="H259" s="299"/>
      <c r="I259" s="299"/>
      <c r="J259" s="299"/>
      <c r="K259" s="299"/>
      <c r="L259" s="299"/>
    </row>
    <row r="260" spans="2:12">
      <c r="B260" s="299"/>
      <c r="C260" s="299"/>
      <c r="D260" s="299"/>
      <c r="E260" s="299"/>
      <c r="F260" s="299"/>
      <c r="G260" s="299"/>
      <c r="H260" s="299"/>
      <c r="I260" s="299"/>
      <c r="J260" s="299"/>
      <c r="K260" s="299"/>
      <c r="L260" s="299"/>
    </row>
    <row r="261" spans="2:12">
      <c r="B261" s="299"/>
      <c r="C261" s="299"/>
      <c r="D261" s="299"/>
      <c r="E261" s="299"/>
      <c r="F261" s="299"/>
      <c r="G261" s="299"/>
      <c r="H261" s="299"/>
      <c r="I261" s="299"/>
      <c r="J261" s="299"/>
      <c r="K261" s="299"/>
      <c r="L261" s="299"/>
    </row>
    <row r="262" spans="2:12">
      <c r="B262" s="299"/>
      <c r="C262" s="299"/>
      <c r="D262" s="299"/>
      <c r="E262" s="299"/>
      <c r="F262" s="299"/>
      <c r="G262" s="299"/>
      <c r="H262" s="299"/>
      <c r="I262" s="299"/>
      <c r="J262" s="299"/>
      <c r="K262" s="299"/>
      <c r="L262" s="299"/>
    </row>
    <row r="263" spans="2:12">
      <c r="B263" s="301"/>
      <c r="C263" s="301"/>
      <c r="D263" s="301"/>
      <c r="E263" s="301"/>
      <c r="F263" s="301"/>
      <c r="G263" s="301"/>
      <c r="H263" s="301"/>
      <c r="I263" s="301"/>
      <c r="J263" s="301"/>
      <c r="K263" s="301"/>
      <c r="L263" s="301"/>
    </row>
    <row r="264" spans="2:12">
      <c r="B264" s="299"/>
      <c r="C264" s="299"/>
      <c r="D264" s="299"/>
      <c r="E264" s="299"/>
      <c r="F264" s="299"/>
      <c r="G264" s="299"/>
      <c r="H264" s="299"/>
      <c r="I264" s="299"/>
      <c r="J264" s="299"/>
      <c r="K264" s="299"/>
      <c r="L264" s="299"/>
    </row>
    <row r="265" spans="2:12">
      <c r="B265" s="299"/>
      <c r="C265" s="299"/>
      <c r="D265" s="299"/>
      <c r="E265" s="299"/>
      <c r="F265" s="299"/>
      <c r="G265" s="299"/>
      <c r="H265" s="299"/>
      <c r="I265" s="299"/>
      <c r="J265" s="299"/>
      <c r="K265" s="299"/>
      <c r="L265" s="299"/>
    </row>
    <row r="266" spans="2:12">
      <c r="B266" s="299"/>
      <c r="C266" s="299"/>
      <c r="D266" s="299"/>
      <c r="E266" s="299"/>
      <c r="F266" s="299"/>
      <c r="G266" s="299"/>
      <c r="H266" s="299"/>
      <c r="I266" s="299"/>
      <c r="J266" s="299"/>
      <c r="K266" s="299"/>
      <c r="L266" s="299"/>
    </row>
    <row r="267" spans="2:12">
      <c r="B267" s="299"/>
      <c r="C267" s="299"/>
      <c r="D267" s="299"/>
      <c r="E267" s="299"/>
      <c r="F267" s="299"/>
      <c r="G267" s="299"/>
      <c r="H267" s="299"/>
      <c r="I267" s="299"/>
      <c r="J267" s="299"/>
      <c r="K267" s="299"/>
      <c r="L267" s="299"/>
    </row>
    <row r="268" spans="2:12">
      <c r="B268" s="299"/>
      <c r="C268" s="299"/>
      <c r="D268" s="299"/>
      <c r="E268" s="299"/>
      <c r="F268" s="299"/>
      <c r="G268" s="299"/>
      <c r="H268" s="299"/>
      <c r="I268" s="299"/>
      <c r="J268" s="299"/>
      <c r="K268" s="299"/>
      <c r="L268" s="299"/>
    </row>
    <row r="269" spans="2:12">
      <c r="B269" s="299"/>
      <c r="C269" s="299"/>
      <c r="D269" s="299"/>
      <c r="E269" s="299"/>
      <c r="F269" s="299"/>
      <c r="G269" s="299"/>
      <c r="H269" s="299"/>
      <c r="I269" s="299"/>
      <c r="J269" s="299"/>
      <c r="K269" s="299"/>
      <c r="L269" s="299"/>
    </row>
    <row r="270" spans="2:12">
      <c r="B270" s="299"/>
      <c r="C270" s="299"/>
      <c r="D270" s="299"/>
      <c r="E270" s="299"/>
      <c r="F270" s="299"/>
      <c r="G270" s="299"/>
      <c r="H270" s="299"/>
      <c r="I270" s="299"/>
      <c r="J270" s="299"/>
      <c r="K270" s="299"/>
      <c r="L270" s="299"/>
    </row>
    <row r="271" spans="2:12">
      <c r="B271" s="299"/>
      <c r="C271" s="299"/>
      <c r="D271" s="299"/>
      <c r="E271" s="299"/>
      <c r="F271" s="299"/>
      <c r="G271" s="299"/>
      <c r="H271" s="299"/>
      <c r="I271" s="299"/>
      <c r="J271" s="299"/>
      <c r="K271" s="299"/>
      <c r="L271" s="299"/>
    </row>
    <row r="272" spans="2:12">
      <c r="B272" s="299"/>
      <c r="C272" s="299"/>
      <c r="D272" s="299"/>
      <c r="E272" s="299"/>
      <c r="F272" s="299"/>
      <c r="G272" s="299"/>
      <c r="H272" s="299"/>
      <c r="I272" s="299"/>
      <c r="J272" s="299"/>
      <c r="K272" s="299"/>
      <c r="L272" s="299"/>
    </row>
    <row r="273" spans="2:12">
      <c r="B273" s="299"/>
      <c r="C273" s="299"/>
      <c r="D273" s="299"/>
      <c r="E273" s="299"/>
      <c r="F273" s="299"/>
      <c r="G273" s="299"/>
      <c r="H273" s="299"/>
      <c r="I273" s="299"/>
      <c r="J273" s="299"/>
      <c r="K273" s="299"/>
      <c r="L273" s="299"/>
    </row>
    <row r="274" spans="2:12">
      <c r="B274" s="299"/>
      <c r="C274" s="299"/>
      <c r="D274" s="299"/>
      <c r="E274" s="299"/>
      <c r="F274" s="299"/>
      <c r="G274" s="299"/>
      <c r="H274" s="299"/>
      <c r="I274" s="299"/>
      <c r="J274" s="299"/>
      <c r="K274" s="299"/>
      <c r="L274" s="299"/>
    </row>
    <row r="275" spans="2:12">
      <c r="B275" s="301"/>
      <c r="C275" s="301"/>
      <c r="D275" s="301"/>
      <c r="E275" s="301"/>
      <c r="F275" s="301"/>
      <c r="G275" s="301"/>
      <c r="H275" s="301"/>
      <c r="I275" s="301"/>
      <c r="J275" s="301"/>
      <c r="K275" s="301"/>
      <c r="L275" s="301"/>
    </row>
    <row r="276" spans="2:12">
      <c r="B276" s="299"/>
      <c r="C276" s="299"/>
      <c r="D276" s="299"/>
      <c r="E276" s="299"/>
      <c r="F276" s="299"/>
      <c r="G276" s="299"/>
      <c r="H276" s="299"/>
      <c r="I276" s="299"/>
      <c r="J276" s="299"/>
      <c r="K276" s="299"/>
      <c r="L276" s="299"/>
    </row>
    <row r="277" spans="2:12">
      <c r="B277" s="299"/>
      <c r="C277" s="299"/>
      <c r="D277" s="299"/>
      <c r="E277" s="299"/>
      <c r="F277" s="299"/>
      <c r="G277" s="299"/>
      <c r="H277" s="299"/>
      <c r="I277" s="299"/>
      <c r="J277" s="299"/>
      <c r="K277" s="299"/>
      <c r="L277" s="299"/>
    </row>
    <row r="278" spans="2:12">
      <c r="B278" s="299"/>
      <c r="C278" s="299"/>
      <c r="D278" s="299"/>
      <c r="E278" s="299"/>
      <c r="F278" s="299"/>
      <c r="G278" s="299"/>
      <c r="H278" s="299"/>
      <c r="I278" s="299"/>
      <c r="J278" s="299"/>
      <c r="K278" s="299"/>
      <c r="L278" s="299"/>
    </row>
    <row r="279" spans="2:12">
      <c r="B279" s="299"/>
      <c r="C279" s="299"/>
      <c r="D279" s="299"/>
      <c r="E279" s="299"/>
      <c r="F279" s="299"/>
      <c r="G279" s="299"/>
      <c r="H279" s="299"/>
      <c r="I279" s="299"/>
      <c r="J279" s="299"/>
      <c r="K279" s="299"/>
      <c r="L279" s="299"/>
    </row>
    <row r="280" spans="2:12">
      <c r="B280" s="299"/>
      <c r="C280" s="299"/>
      <c r="D280" s="299"/>
      <c r="E280" s="299"/>
      <c r="F280" s="299"/>
      <c r="G280" s="299"/>
      <c r="H280" s="299"/>
      <c r="I280" s="299"/>
      <c r="J280" s="299"/>
      <c r="K280" s="299"/>
      <c r="L280" s="299"/>
    </row>
    <row r="281" spans="2:12">
      <c r="B281" s="299"/>
      <c r="C281" s="299"/>
      <c r="D281" s="299"/>
      <c r="E281" s="299"/>
      <c r="F281" s="299"/>
      <c r="G281" s="299"/>
      <c r="H281" s="299"/>
      <c r="I281" s="299"/>
      <c r="J281" s="299"/>
      <c r="K281" s="299"/>
      <c r="L281" s="299"/>
    </row>
    <row r="282" spans="2:12">
      <c r="B282" s="299"/>
      <c r="C282" s="299"/>
      <c r="D282" s="299"/>
      <c r="E282" s="299"/>
      <c r="F282" s="299"/>
      <c r="G282" s="299"/>
      <c r="H282" s="299"/>
      <c r="I282" s="299"/>
      <c r="J282" s="299"/>
      <c r="K282" s="299"/>
      <c r="L282" s="299"/>
    </row>
    <row r="283" spans="2:12">
      <c r="B283" s="299"/>
      <c r="C283" s="299"/>
      <c r="D283" s="299"/>
      <c r="E283" s="299"/>
      <c r="F283" s="299"/>
      <c r="G283" s="299"/>
      <c r="H283" s="299"/>
      <c r="I283" s="299"/>
      <c r="J283" s="299"/>
      <c r="K283" s="299"/>
      <c r="L283" s="299"/>
    </row>
    <row r="284" spans="2:12">
      <c r="B284" s="299"/>
      <c r="C284" s="299"/>
      <c r="D284" s="299"/>
      <c r="E284" s="299"/>
      <c r="F284" s="299"/>
      <c r="G284" s="299"/>
      <c r="H284" s="299"/>
      <c r="I284" s="299"/>
      <c r="J284" s="299"/>
      <c r="K284" s="299"/>
      <c r="L284" s="299"/>
    </row>
    <row r="285" spans="2:12">
      <c r="B285" s="299"/>
      <c r="C285" s="299"/>
      <c r="D285" s="299"/>
      <c r="E285" s="299"/>
      <c r="F285" s="299"/>
      <c r="G285" s="299"/>
      <c r="H285" s="299"/>
      <c r="I285" s="299"/>
      <c r="J285" s="299"/>
      <c r="K285" s="299"/>
      <c r="L285" s="299"/>
    </row>
    <row r="286" spans="2:12">
      <c r="B286" s="299"/>
      <c r="C286" s="299"/>
      <c r="D286" s="299"/>
      <c r="E286" s="299"/>
      <c r="F286" s="299"/>
      <c r="G286" s="299"/>
      <c r="H286" s="299"/>
      <c r="I286" s="299"/>
      <c r="J286" s="299"/>
      <c r="K286" s="299"/>
      <c r="L286" s="299"/>
    </row>
    <row r="287" spans="2:12">
      <c r="B287" s="301"/>
      <c r="C287" s="301"/>
      <c r="D287" s="301"/>
      <c r="E287" s="301"/>
      <c r="F287" s="301"/>
      <c r="G287" s="301"/>
      <c r="H287" s="301"/>
      <c r="I287" s="301"/>
      <c r="J287" s="301"/>
      <c r="K287" s="301"/>
      <c r="L287" s="301"/>
    </row>
    <row r="288" spans="2:12">
      <c r="B288" s="299"/>
      <c r="C288" s="299"/>
      <c r="D288" s="299"/>
      <c r="E288" s="299"/>
      <c r="F288" s="299"/>
      <c r="G288" s="299"/>
      <c r="H288" s="299"/>
      <c r="I288" s="299"/>
      <c r="J288" s="299"/>
      <c r="K288" s="299"/>
      <c r="L288" s="299"/>
    </row>
    <row r="289" spans="2:12">
      <c r="B289" s="299"/>
      <c r="C289" s="299"/>
      <c r="D289" s="299"/>
      <c r="E289" s="299"/>
      <c r="F289" s="299"/>
      <c r="G289" s="299"/>
      <c r="H289" s="299"/>
      <c r="I289" s="299"/>
      <c r="J289" s="299"/>
      <c r="K289" s="299"/>
      <c r="L289" s="299"/>
    </row>
    <row r="290" spans="2:12">
      <c r="B290" s="299"/>
      <c r="C290" s="299"/>
      <c r="D290" s="299"/>
      <c r="E290" s="299"/>
      <c r="F290" s="299"/>
      <c r="G290" s="299"/>
      <c r="H290" s="299"/>
      <c r="I290" s="299"/>
      <c r="J290" s="299"/>
      <c r="K290" s="299"/>
      <c r="L290" s="299"/>
    </row>
    <row r="291" spans="2:12">
      <c r="B291" s="299"/>
      <c r="C291" s="299"/>
      <c r="D291" s="299"/>
      <c r="E291" s="299"/>
      <c r="F291" s="299"/>
      <c r="G291" s="299"/>
      <c r="H291" s="299"/>
      <c r="I291" s="299"/>
      <c r="J291" s="299"/>
      <c r="K291" s="299"/>
      <c r="L291" s="299"/>
    </row>
    <row r="292" spans="2:12">
      <c r="B292" s="299"/>
      <c r="C292" s="299"/>
      <c r="D292" s="299"/>
      <c r="E292" s="299"/>
      <c r="F292" s="299"/>
      <c r="G292" s="299"/>
      <c r="H292" s="299"/>
      <c r="I292" s="299"/>
      <c r="J292" s="299"/>
      <c r="K292" s="299"/>
      <c r="L292" s="299"/>
    </row>
    <row r="293" spans="2:12">
      <c r="B293" s="299"/>
      <c r="C293" s="299"/>
      <c r="D293" s="299"/>
      <c r="E293" s="299"/>
      <c r="F293" s="299"/>
      <c r="G293" s="299"/>
      <c r="H293" s="299"/>
      <c r="I293" s="299"/>
      <c r="J293" s="299"/>
      <c r="K293" s="299"/>
      <c r="L293" s="299"/>
    </row>
    <row r="294" spans="2:12">
      <c r="B294" s="299"/>
      <c r="C294" s="299"/>
      <c r="D294" s="299"/>
      <c r="E294" s="299"/>
      <c r="F294" s="299"/>
      <c r="G294" s="299"/>
      <c r="H294" s="299"/>
      <c r="I294" s="299"/>
      <c r="J294" s="299"/>
      <c r="K294" s="299"/>
      <c r="L294" s="299"/>
    </row>
    <row r="295" spans="2:12">
      <c r="B295" s="299"/>
      <c r="C295" s="299"/>
      <c r="D295" s="299"/>
      <c r="E295" s="299"/>
      <c r="F295" s="299"/>
      <c r="G295" s="299"/>
      <c r="H295" s="299"/>
      <c r="I295" s="299"/>
      <c r="J295" s="299"/>
      <c r="K295" s="299"/>
      <c r="L295" s="299"/>
    </row>
    <row r="296" spans="2:12">
      <c r="B296" s="299"/>
      <c r="C296" s="299"/>
      <c r="D296" s="299"/>
      <c r="E296" s="299"/>
      <c r="F296" s="299"/>
      <c r="G296" s="299"/>
      <c r="H296" s="299"/>
      <c r="I296" s="299"/>
      <c r="J296" s="299"/>
      <c r="K296" s="299"/>
      <c r="L296" s="299"/>
    </row>
    <row r="297" spans="2:12">
      <c r="B297" s="299"/>
      <c r="C297" s="299"/>
      <c r="D297" s="299"/>
      <c r="E297" s="299"/>
      <c r="F297" s="299"/>
      <c r="G297" s="299"/>
      <c r="H297" s="299"/>
      <c r="I297" s="299"/>
      <c r="J297" s="299"/>
      <c r="K297" s="299"/>
      <c r="L297" s="299"/>
    </row>
    <row r="298" spans="2:12">
      <c r="B298" s="299"/>
      <c r="C298" s="299"/>
      <c r="D298" s="299"/>
      <c r="E298" s="299"/>
      <c r="F298" s="299"/>
      <c r="G298" s="299"/>
      <c r="H298" s="299"/>
      <c r="I298" s="299"/>
      <c r="J298" s="299"/>
      <c r="K298" s="299"/>
      <c r="L298" s="299"/>
    </row>
    <row r="299" spans="2:12">
      <c r="B299" s="301"/>
      <c r="C299" s="301"/>
      <c r="D299" s="301"/>
      <c r="E299" s="301"/>
      <c r="F299" s="301"/>
      <c r="G299" s="301"/>
      <c r="H299" s="301"/>
      <c r="I299" s="301"/>
      <c r="J299" s="301"/>
      <c r="K299" s="301"/>
      <c r="L299" s="301"/>
    </row>
    <row r="300" spans="2:12">
      <c r="B300" s="299"/>
      <c r="C300" s="299"/>
      <c r="D300" s="299"/>
      <c r="E300" s="299"/>
      <c r="F300" s="299"/>
      <c r="G300" s="299"/>
      <c r="H300" s="299"/>
      <c r="I300" s="299"/>
      <c r="J300" s="299"/>
      <c r="K300" s="299"/>
      <c r="L300" s="299"/>
    </row>
    <row r="301" spans="2:12">
      <c r="B301" s="299"/>
      <c r="C301" s="299"/>
      <c r="D301" s="299"/>
      <c r="E301" s="299"/>
      <c r="F301" s="299"/>
      <c r="G301" s="299"/>
      <c r="H301" s="299"/>
      <c r="I301" s="299"/>
      <c r="J301" s="299"/>
      <c r="K301" s="299"/>
      <c r="L301" s="299"/>
    </row>
    <row r="302" spans="2:12">
      <c r="B302" s="299"/>
      <c r="C302" s="299"/>
      <c r="D302" s="299"/>
      <c r="E302" s="299"/>
      <c r="F302" s="299"/>
      <c r="G302" s="299"/>
      <c r="H302" s="299"/>
      <c r="I302" s="299"/>
      <c r="J302" s="299"/>
      <c r="K302" s="299"/>
      <c r="L302" s="299"/>
    </row>
    <row r="303" spans="2:12">
      <c r="B303" s="299"/>
      <c r="C303" s="299"/>
      <c r="D303" s="299"/>
      <c r="E303" s="299"/>
      <c r="F303" s="299"/>
      <c r="G303" s="299"/>
      <c r="H303" s="299"/>
      <c r="I303" s="299"/>
      <c r="J303" s="299"/>
      <c r="K303" s="299"/>
      <c r="L303" s="299"/>
    </row>
    <row r="304" spans="2:12">
      <c r="B304" s="299"/>
      <c r="C304" s="299"/>
      <c r="D304" s="299"/>
      <c r="E304" s="299"/>
      <c r="F304" s="299"/>
      <c r="G304" s="299"/>
      <c r="H304" s="299"/>
      <c r="I304" s="299"/>
      <c r="J304" s="299"/>
      <c r="K304" s="299"/>
      <c r="L304" s="299"/>
    </row>
    <row r="305" spans="2:12">
      <c r="B305" s="299"/>
      <c r="C305" s="299"/>
      <c r="D305" s="299"/>
      <c r="E305" s="299"/>
      <c r="F305" s="299"/>
      <c r="G305" s="299"/>
      <c r="H305" s="299"/>
      <c r="I305" s="299"/>
      <c r="J305" s="299"/>
      <c r="K305" s="299"/>
      <c r="L305" s="299"/>
    </row>
    <row r="306" spans="2:12">
      <c r="B306" s="299"/>
      <c r="C306" s="299"/>
      <c r="D306" s="299"/>
      <c r="E306" s="299"/>
      <c r="F306" s="299"/>
      <c r="G306" s="299"/>
      <c r="H306" s="299"/>
      <c r="I306" s="299"/>
      <c r="J306" s="299"/>
      <c r="K306" s="299"/>
      <c r="L306" s="299"/>
    </row>
    <row r="307" spans="2:12">
      <c r="B307" s="299"/>
      <c r="C307" s="299"/>
      <c r="D307" s="299"/>
      <c r="E307" s="299"/>
      <c r="F307" s="299"/>
      <c r="G307" s="299"/>
      <c r="H307" s="299"/>
      <c r="I307" s="299"/>
      <c r="J307" s="299"/>
      <c r="K307" s="299"/>
      <c r="L307" s="299"/>
    </row>
    <row r="308" spans="2:12">
      <c r="B308" s="299"/>
      <c r="C308" s="299"/>
      <c r="D308" s="299"/>
      <c r="E308" s="299"/>
      <c r="F308" s="299"/>
      <c r="G308" s="299"/>
      <c r="H308" s="299"/>
      <c r="I308" s="299"/>
      <c r="J308" s="299"/>
      <c r="K308" s="299"/>
      <c r="L308" s="299"/>
    </row>
    <row r="309" spans="2:12">
      <c r="B309" s="299"/>
      <c r="C309" s="299"/>
      <c r="D309" s="299"/>
      <c r="E309" s="299"/>
      <c r="F309" s="299"/>
      <c r="G309" s="299"/>
      <c r="H309" s="299"/>
      <c r="I309" s="299"/>
      <c r="J309" s="299"/>
      <c r="K309" s="299"/>
      <c r="L309" s="299"/>
    </row>
    <row r="310" spans="2:12">
      <c r="B310" s="299"/>
      <c r="C310" s="299"/>
      <c r="D310" s="299"/>
      <c r="E310" s="299"/>
      <c r="F310" s="299"/>
      <c r="G310" s="299"/>
      <c r="H310" s="299"/>
      <c r="I310" s="299"/>
      <c r="J310" s="299"/>
      <c r="K310" s="299"/>
      <c r="L310" s="299"/>
    </row>
    <row r="311" spans="2:12">
      <c r="B311" s="299"/>
      <c r="C311" s="299"/>
      <c r="D311" s="299"/>
      <c r="E311" s="299"/>
      <c r="F311" s="299"/>
      <c r="G311" s="299"/>
      <c r="H311" s="299"/>
      <c r="I311" s="299"/>
      <c r="J311" s="299"/>
      <c r="K311" s="299"/>
      <c r="L311" s="299"/>
    </row>
    <row r="312" spans="2:12">
      <c r="B312" s="299"/>
      <c r="C312" s="299"/>
      <c r="D312" s="299"/>
      <c r="E312" s="299"/>
      <c r="F312" s="299"/>
      <c r="G312" s="299"/>
      <c r="H312" s="299"/>
      <c r="I312" s="299"/>
      <c r="J312" s="299"/>
      <c r="K312" s="299"/>
      <c r="L312" s="299"/>
    </row>
    <row r="313" spans="2:12">
      <c r="B313" s="300"/>
      <c r="C313" s="300"/>
      <c r="D313" s="300"/>
      <c r="E313" s="300"/>
      <c r="F313" s="300"/>
      <c r="G313" s="300"/>
      <c r="H313" s="300"/>
      <c r="I313" s="300"/>
      <c r="J313" s="300"/>
      <c r="K313" s="300"/>
      <c r="L313" s="300"/>
    </row>
    <row r="314" spans="2:12">
      <c r="B314" s="301"/>
      <c r="C314" s="301"/>
      <c r="D314" s="301"/>
      <c r="E314" s="301"/>
      <c r="F314" s="301"/>
      <c r="G314" s="301"/>
      <c r="H314" s="301"/>
      <c r="I314" s="301"/>
      <c r="J314" s="301"/>
      <c r="K314" s="301"/>
      <c r="L314" s="301"/>
    </row>
    <row r="315" spans="2:12">
      <c r="B315" s="301"/>
      <c r="C315" s="301"/>
      <c r="D315" s="301"/>
      <c r="E315" s="301"/>
      <c r="F315" s="301"/>
      <c r="G315" s="301"/>
      <c r="H315" s="301"/>
      <c r="I315" s="301"/>
      <c r="J315" s="301"/>
      <c r="K315" s="301"/>
      <c r="L315" s="301"/>
    </row>
    <row r="316" spans="2:12">
      <c r="B316" s="301"/>
      <c r="C316" s="301"/>
      <c r="D316" s="301"/>
      <c r="E316" s="301"/>
      <c r="F316" s="301"/>
      <c r="G316" s="301"/>
      <c r="H316" s="301"/>
      <c r="I316" s="301"/>
      <c r="J316" s="301"/>
      <c r="K316" s="301"/>
      <c r="L316" s="301"/>
    </row>
    <row r="317" spans="2:12">
      <c r="B317" s="301"/>
      <c r="C317" s="301"/>
      <c r="D317" s="301"/>
      <c r="E317" s="301"/>
      <c r="F317" s="301"/>
      <c r="G317" s="301"/>
      <c r="H317" s="301"/>
      <c r="I317" s="301"/>
      <c r="J317" s="301"/>
      <c r="K317" s="301"/>
      <c r="L317" s="301"/>
    </row>
    <row r="318" spans="2:12">
      <c r="B318" s="301"/>
      <c r="C318" s="301"/>
      <c r="D318" s="301"/>
      <c r="E318" s="301"/>
      <c r="F318" s="301"/>
      <c r="G318" s="301"/>
      <c r="H318" s="301"/>
      <c r="I318" s="301"/>
      <c r="J318" s="301"/>
      <c r="K318" s="301"/>
      <c r="L318" s="301"/>
    </row>
    <row r="319" spans="2:12">
      <c r="B319" s="301"/>
      <c r="C319" s="301"/>
      <c r="D319" s="301"/>
      <c r="E319" s="301"/>
      <c r="F319" s="301"/>
      <c r="G319" s="301"/>
      <c r="H319" s="301"/>
      <c r="I319" s="301"/>
      <c r="J319" s="301"/>
      <c r="K319" s="301"/>
      <c r="L319" s="301"/>
    </row>
    <row r="320" spans="2:12">
      <c r="B320" s="301"/>
      <c r="C320" s="301"/>
      <c r="D320" s="301"/>
      <c r="E320" s="301"/>
      <c r="F320" s="301"/>
      <c r="G320" s="301"/>
      <c r="H320" s="301"/>
      <c r="I320" s="301"/>
      <c r="J320" s="301"/>
      <c r="K320" s="301"/>
      <c r="L320" s="301"/>
    </row>
    <row r="321" spans="2:12">
      <c r="B321" s="301"/>
      <c r="C321" s="301"/>
      <c r="D321" s="301"/>
      <c r="E321" s="301"/>
      <c r="F321" s="301"/>
      <c r="G321" s="301"/>
      <c r="H321" s="301"/>
      <c r="I321" s="301"/>
      <c r="J321" s="301"/>
      <c r="K321" s="301"/>
      <c r="L321" s="301"/>
    </row>
    <row r="322" spans="2:12">
      <c r="B322" s="301"/>
      <c r="C322" s="301"/>
      <c r="D322" s="301"/>
      <c r="E322" s="301"/>
      <c r="F322" s="301"/>
      <c r="G322" s="301"/>
      <c r="H322" s="301"/>
      <c r="I322" s="301"/>
      <c r="J322" s="301"/>
      <c r="K322" s="301"/>
      <c r="L322" s="301"/>
    </row>
    <row r="323" spans="2:12">
      <c r="B323" s="301"/>
      <c r="C323" s="301"/>
      <c r="D323" s="301"/>
      <c r="E323" s="301"/>
      <c r="F323" s="301"/>
      <c r="G323" s="301"/>
      <c r="H323" s="301"/>
      <c r="I323" s="301"/>
      <c r="J323" s="301"/>
      <c r="K323" s="301"/>
      <c r="L323" s="301"/>
    </row>
    <row r="324" spans="2:12">
      <c r="B324" s="301"/>
      <c r="C324" s="301"/>
      <c r="D324" s="301"/>
      <c r="E324" s="301"/>
      <c r="F324" s="301"/>
      <c r="G324" s="301"/>
      <c r="H324" s="301"/>
      <c r="I324" s="301"/>
      <c r="J324" s="301"/>
      <c r="K324" s="301"/>
      <c r="L324" s="301"/>
    </row>
    <row r="325" spans="2:12">
      <c r="B325" s="301"/>
      <c r="C325" s="301"/>
      <c r="D325" s="301"/>
      <c r="E325" s="301"/>
      <c r="F325" s="301"/>
      <c r="G325" s="301"/>
      <c r="H325" s="301"/>
      <c r="I325" s="301"/>
      <c r="J325" s="301"/>
      <c r="K325" s="301"/>
      <c r="L325" s="301"/>
    </row>
    <row r="326" spans="2:12">
      <c r="B326" s="301"/>
      <c r="C326" s="301"/>
      <c r="D326" s="301"/>
      <c r="E326" s="301"/>
      <c r="F326" s="301"/>
      <c r="G326" s="301"/>
      <c r="H326" s="301"/>
      <c r="I326" s="301"/>
      <c r="J326" s="301"/>
      <c r="K326" s="301"/>
      <c r="L326" s="301"/>
    </row>
    <row r="327" spans="2:12">
      <c r="B327" s="301"/>
      <c r="C327" s="301"/>
      <c r="D327" s="301"/>
      <c r="E327" s="301"/>
      <c r="F327" s="301"/>
      <c r="G327" s="301"/>
      <c r="H327" s="301"/>
      <c r="I327" s="301"/>
      <c r="J327" s="301"/>
      <c r="K327" s="301"/>
      <c r="L327" s="301"/>
    </row>
    <row r="328" spans="2:12">
      <c r="B328" s="301"/>
      <c r="C328" s="301"/>
      <c r="D328" s="301"/>
      <c r="E328" s="301"/>
      <c r="F328" s="301"/>
      <c r="G328" s="301"/>
      <c r="H328" s="301"/>
      <c r="I328" s="301"/>
      <c r="J328" s="301"/>
      <c r="K328" s="301"/>
      <c r="L328" s="301"/>
    </row>
    <row r="329" spans="2:12">
      <c r="B329" s="301"/>
      <c r="C329" s="301"/>
      <c r="D329" s="301"/>
      <c r="E329" s="301"/>
      <c r="F329" s="301"/>
      <c r="G329" s="301"/>
      <c r="H329" s="301"/>
      <c r="I329" s="301"/>
      <c r="J329" s="301"/>
      <c r="K329" s="301"/>
      <c r="L329" s="301"/>
    </row>
    <row r="330" spans="2:12">
      <c r="B330" s="301"/>
      <c r="C330" s="301"/>
      <c r="D330" s="301"/>
      <c r="E330" s="301"/>
      <c r="F330" s="301"/>
      <c r="G330" s="301"/>
      <c r="H330" s="301"/>
      <c r="I330" s="301"/>
      <c r="J330" s="301"/>
      <c r="K330" s="301"/>
      <c r="L330" s="301"/>
    </row>
    <row r="331" spans="2:12">
      <c r="B331" s="301"/>
      <c r="C331" s="301"/>
      <c r="D331" s="301"/>
      <c r="E331" s="301"/>
      <c r="F331" s="301"/>
      <c r="G331" s="301"/>
      <c r="H331" s="301"/>
      <c r="I331" s="301"/>
      <c r="J331" s="301"/>
      <c r="K331" s="301"/>
      <c r="L331" s="301"/>
    </row>
    <row r="332" spans="2:12">
      <c r="B332" s="301"/>
      <c r="C332" s="301"/>
      <c r="D332" s="301"/>
      <c r="E332" s="301"/>
      <c r="F332" s="301"/>
      <c r="G332" s="301"/>
      <c r="H332" s="301"/>
      <c r="I332" s="301"/>
      <c r="J332" s="301"/>
      <c r="K332" s="301"/>
      <c r="L332" s="301"/>
    </row>
    <row r="333" spans="2:12">
      <c r="B333" s="301"/>
      <c r="C333" s="301"/>
      <c r="D333" s="301"/>
      <c r="E333" s="301"/>
      <c r="F333" s="301"/>
      <c r="G333" s="301"/>
      <c r="H333" s="301"/>
      <c r="I333" s="301"/>
      <c r="J333" s="301"/>
      <c r="K333" s="301"/>
      <c r="L333" s="301"/>
    </row>
    <row r="334" spans="2:12">
      <c r="B334" s="301"/>
      <c r="C334" s="301"/>
      <c r="D334" s="301"/>
      <c r="E334" s="301"/>
      <c r="F334" s="301"/>
      <c r="G334" s="301"/>
      <c r="H334" s="301"/>
      <c r="I334" s="301"/>
      <c r="J334" s="301"/>
      <c r="K334" s="301"/>
      <c r="L334" s="301"/>
    </row>
    <row r="335" spans="2:12">
      <c r="B335" s="301"/>
      <c r="C335" s="301"/>
      <c r="D335" s="301"/>
      <c r="E335" s="301"/>
      <c r="F335" s="301"/>
      <c r="G335" s="301"/>
      <c r="H335" s="301"/>
      <c r="I335" s="301"/>
      <c r="J335" s="301"/>
      <c r="K335" s="301"/>
      <c r="L335" s="301"/>
    </row>
    <row r="336" spans="2:12">
      <c r="B336" s="301"/>
      <c r="C336" s="301"/>
      <c r="D336" s="301"/>
      <c r="E336" s="301"/>
      <c r="F336" s="301"/>
      <c r="G336" s="301"/>
      <c r="H336" s="301"/>
      <c r="I336" s="301"/>
      <c r="J336" s="301"/>
      <c r="K336" s="301"/>
      <c r="L336" s="301"/>
    </row>
    <row r="337" spans="2:12">
      <c r="B337" s="301"/>
      <c r="C337" s="301"/>
      <c r="D337" s="301"/>
      <c r="E337" s="301"/>
      <c r="F337" s="301"/>
      <c r="G337" s="301"/>
      <c r="H337" s="301"/>
      <c r="I337" s="301"/>
      <c r="J337" s="301"/>
      <c r="K337" s="301"/>
      <c r="L337" s="301"/>
    </row>
    <row r="338" spans="2:12">
      <c r="B338" s="301"/>
      <c r="C338" s="301"/>
      <c r="D338" s="301"/>
      <c r="E338" s="301"/>
      <c r="F338" s="301"/>
      <c r="G338" s="301"/>
      <c r="H338" s="301"/>
      <c r="I338" s="301"/>
      <c r="J338" s="301"/>
      <c r="K338" s="301"/>
      <c r="L338" s="301"/>
    </row>
    <row r="339" spans="2:12">
      <c r="B339" s="301"/>
      <c r="C339" s="301"/>
      <c r="D339" s="301"/>
      <c r="E339" s="301"/>
      <c r="F339" s="301"/>
      <c r="G339" s="301"/>
      <c r="H339" s="301"/>
      <c r="I339" s="301"/>
      <c r="J339" s="301"/>
      <c r="K339" s="301"/>
      <c r="L339" s="301"/>
    </row>
    <row r="340" spans="2:12">
      <c r="B340" s="301"/>
      <c r="C340" s="301"/>
      <c r="D340" s="301"/>
      <c r="E340" s="301"/>
      <c r="F340" s="301"/>
      <c r="G340" s="301"/>
      <c r="H340" s="301"/>
      <c r="I340" s="301"/>
      <c r="J340" s="301"/>
      <c r="K340" s="301"/>
      <c r="L340" s="301"/>
    </row>
    <row r="341" spans="2:12">
      <c r="B341" s="301"/>
      <c r="C341" s="301"/>
      <c r="D341" s="301"/>
      <c r="E341" s="301"/>
      <c r="F341" s="301"/>
      <c r="G341" s="301"/>
      <c r="H341" s="301"/>
      <c r="I341" s="301"/>
      <c r="J341" s="301"/>
      <c r="K341" s="301"/>
      <c r="L341" s="301"/>
    </row>
    <row r="342" spans="2:12">
      <c r="B342" s="301"/>
      <c r="C342" s="301"/>
      <c r="D342" s="301"/>
      <c r="E342" s="301"/>
      <c r="F342" s="301"/>
      <c r="G342" s="301"/>
      <c r="H342" s="301"/>
      <c r="I342" s="301"/>
      <c r="J342" s="301"/>
      <c r="K342" s="301"/>
      <c r="L342" s="301"/>
    </row>
    <row r="343" spans="2:12">
      <c r="B343" s="301"/>
      <c r="C343" s="301"/>
      <c r="D343" s="301"/>
      <c r="E343" s="301"/>
      <c r="F343" s="301"/>
      <c r="G343" s="301"/>
      <c r="H343" s="301"/>
      <c r="I343" s="301"/>
      <c r="J343" s="301"/>
      <c r="K343" s="301"/>
      <c r="L343" s="301"/>
    </row>
    <row r="344" spans="2:12">
      <c r="B344" s="301"/>
      <c r="C344" s="301"/>
      <c r="D344" s="301"/>
      <c r="E344" s="301"/>
      <c r="F344" s="301"/>
      <c r="G344" s="301"/>
      <c r="H344" s="301"/>
      <c r="I344" s="301"/>
      <c r="J344" s="301"/>
      <c r="K344" s="301"/>
      <c r="L344" s="301"/>
    </row>
    <row r="345" spans="2:12">
      <c r="B345" s="301"/>
      <c r="C345" s="301"/>
      <c r="D345" s="301"/>
      <c r="E345" s="301"/>
      <c r="F345" s="301"/>
      <c r="G345" s="301"/>
      <c r="H345" s="301"/>
      <c r="I345" s="301"/>
      <c r="J345" s="301"/>
      <c r="K345" s="301"/>
      <c r="L345" s="301"/>
    </row>
    <row r="346" spans="2:12">
      <c r="B346" s="301"/>
      <c r="C346" s="301"/>
      <c r="D346" s="301"/>
      <c r="E346" s="301"/>
      <c r="F346" s="301"/>
      <c r="G346" s="301"/>
      <c r="H346" s="301"/>
      <c r="I346" s="301"/>
      <c r="J346" s="301"/>
      <c r="K346" s="301"/>
      <c r="L346" s="301"/>
    </row>
    <row r="347" spans="2:12">
      <c r="B347" s="301"/>
      <c r="C347" s="301"/>
      <c r="D347" s="301"/>
      <c r="E347" s="301"/>
      <c r="F347" s="301"/>
      <c r="G347" s="301"/>
      <c r="H347" s="301"/>
      <c r="I347" s="301"/>
      <c r="J347" s="301"/>
      <c r="K347" s="301"/>
      <c r="L347" s="301"/>
    </row>
    <row r="348" spans="2:12">
      <c r="B348" s="301"/>
      <c r="C348" s="301"/>
      <c r="D348" s="301"/>
      <c r="E348" s="301"/>
      <c r="F348" s="301"/>
      <c r="G348" s="301"/>
      <c r="H348" s="301"/>
      <c r="I348" s="301"/>
      <c r="J348" s="301"/>
      <c r="K348" s="301"/>
      <c r="L348" s="301"/>
    </row>
    <row r="349" spans="2:12">
      <c r="B349" s="301"/>
      <c r="C349" s="301"/>
      <c r="D349" s="301"/>
      <c r="E349" s="301"/>
      <c r="F349" s="301"/>
      <c r="G349" s="301"/>
      <c r="H349" s="301"/>
      <c r="I349" s="301"/>
      <c r="J349" s="301"/>
      <c r="K349" s="301"/>
      <c r="L349" s="301"/>
    </row>
    <row r="350" spans="2:12">
      <c r="B350" s="301"/>
      <c r="C350" s="301"/>
      <c r="D350" s="301"/>
      <c r="E350" s="301"/>
      <c r="F350" s="301"/>
      <c r="G350" s="301"/>
      <c r="H350" s="301"/>
      <c r="I350" s="301"/>
      <c r="J350" s="301"/>
      <c r="K350" s="301"/>
      <c r="L350" s="301"/>
    </row>
    <row r="351" spans="2:12">
      <c r="B351" s="301"/>
      <c r="C351" s="301"/>
      <c r="D351" s="301"/>
      <c r="E351" s="301"/>
      <c r="F351" s="301"/>
      <c r="G351" s="301"/>
      <c r="H351" s="301"/>
      <c r="I351" s="301"/>
      <c r="J351" s="301"/>
      <c r="K351" s="301"/>
      <c r="L351" s="301"/>
    </row>
    <row r="352" spans="2:12">
      <c r="B352" s="301"/>
      <c r="C352" s="301"/>
      <c r="D352" s="301"/>
      <c r="E352" s="301"/>
      <c r="F352" s="301"/>
      <c r="G352" s="301"/>
      <c r="H352" s="301"/>
      <c r="I352" s="301"/>
      <c r="J352" s="301"/>
      <c r="K352" s="301"/>
      <c r="L352" s="301"/>
    </row>
    <row r="353" spans="2:12">
      <c r="B353" s="301"/>
      <c r="C353" s="301"/>
      <c r="D353" s="301"/>
      <c r="E353" s="301"/>
      <c r="F353" s="301"/>
      <c r="G353" s="301"/>
      <c r="H353" s="301"/>
      <c r="I353" s="301"/>
      <c r="J353" s="301"/>
      <c r="K353" s="301"/>
      <c r="L353" s="301"/>
    </row>
    <row r="354" spans="2:12">
      <c r="B354" s="301"/>
      <c r="C354" s="301"/>
      <c r="D354" s="301"/>
      <c r="E354" s="301"/>
      <c r="F354" s="301"/>
      <c r="G354" s="301"/>
      <c r="H354" s="301"/>
      <c r="I354" s="301"/>
      <c r="J354" s="301"/>
      <c r="K354" s="301"/>
      <c r="L354" s="301"/>
    </row>
    <row r="355" spans="2:12">
      <c r="B355" s="301"/>
      <c r="C355" s="301"/>
      <c r="D355" s="301"/>
      <c r="E355" s="301"/>
      <c r="F355" s="301"/>
      <c r="G355" s="301"/>
      <c r="H355" s="301"/>
      <c r="I355" s="301"/>
      <c r="J355" s="301"/>
      <c r="K355" s="301"/>
      <c r="L355" s="301"/>
    </row>
    <row r="356" spans="2:12">
      <c r="B356" s="301"/>
      <c r="C356" s="301"/>
      <c r="D356" s="301"/>
      <c r="E356" s="301"/>
      <c r="F356" s="301"/>
      <c r="G356" s="301"/>
      <c r="H356" s="301"/>
      <c r="I356" s="301"/>
      <c r="J356" s="301"/>
      <c r="K356" s="301"/>
      <c r="L356" s="301"/>
    </row>
    <row r="357" spans="2:12">
      <c r="B357" s="301"/>
      <c r="C357" s="301"/>
      <c r="D357" s="301"/>
      <c r="E357" s="301"/>
      <c r="F357" s="301"/>
      <c r="G357" s="301"/>
      <c r="H357" s="301"/>
      <c r="I357" s="301"/>
      <c r="J357" s="301"/>
      <c r="K357" s="301"/>
      <c r="L357" s="301"/>
    </row>
    <row r="358" spans="2:12">
      <c r="B358" s="301"/>
      <c r="C358" s="301"/>
      <c r="D358" s="301"/>
      <c r="E358" s="301"/>
      <c r="F358" s="301"/>
      <c r="G358" s="301"/>
      <c r="H358" s="301"/>
      <c r="I358" s="301"/>
      <c r="J358" s="301"/>
      <c r="K358" s="301"/>
      <c r="L358" s="301"/>
    </row>
    <row r="359" spans="2:12">
      <c r="B359" s="301"/>
      <c r="C359" s="301"/>
      <c r="D359" s="301"/>
      <c r="E359" s="301"/>
      <c r="F359" s="301"/>
      <c r="G359" s="301"/>
      <c r="H359" s="301"/>
      <c r="I359" s="301"/>
      <c r="J359" s="301"/>
      <c r="K359" s="301"/>
      <c r="L359" s="301"/>
    </row>
    <row r="360" spans="2:12">
      <c r="B360" s="301"/>
      <c r="C360" s="301"/>
      <c r="D360" s="301"/>
      <c r="E360" s="301"/>
      <c r="F360" s="301"/>
      <c r="G360" s="301"/>
      <c r="H360" s="301"/>
      <c r="I360" s="301"/>
      <c r="J360" s="301"/>
      <c r="K360" s="301"/>
      <c r="L360" s="301"/>
    </row>
    <row r="361" spans="2:12">
      <c r="B361" s="301"/>
      <c r="C361" s="301"/>
      <c r="D361" s="301"/>
      <c r="E361" s="301"/>
      <c r="F361" s="301"/>
      <c r="G361" s="301"/>
      <c r="H361" s="301"/>
      <c r="I361" s="301"/>
      <c r="J361" s="301"/>
      <c r="K361" s="301"/>
      <c r="L361" s="301"/>
    </row>
    <row r="362" spans="2:12">
      <c r="B362" s="301"/>
      <c r="C362" s="301"/>
      <c r="D362" s="301"/>
      <c r="E362" s="301"/>
      <c r="F362" s="301"/>
      <c r="G362" s="301"/>
      <c r="H362" s="301"/>
      <c r="I362" s="301"/>
      <c r="J362" s="301"/>
      <c r="K362" s="301"/>
      <c r="L362" s="301"/>
    </row>
    <row r="363" spans="2:12">
      <c r="B363" s="301"/>
      <c r="C363" s="301"/>
      <c r="D363" s="301"/>
      <c r="E363" s="301"/>
      <c r="F363" s="301"/>
      <c r="G363" s="301"/>
      <c r="H363" s="301"/>
      <c r="I363" s="301"/>
      <c r="J363" s="301"/>
      <c r="K363" s="301"/>
      <c r="L363" s="301"/>
    </row>
    <row r="364" spans="2:12">
      <c r="B364" s="301"/>
      <c r="C364" s="301"/>
      <c r="D364" s="301"/>
      <c r="E364" s="301"/>
      <c r="F364" s="301"/>
      <c r="G364" s="301"/>
      <c r="H364" s="301"/>
      <c r="I364" s="301"/>
      <c r="J364" s="301"/>
      <c r="K364" s="301"/>
      <c r="L364" s="301"/>
    </row>
    <row r="365" spans="2:12">
      <c r="B365" s="299"/>
      <c r="C365" s="299"/>
      <c r="D365" s="299"/>
      <c r="E365" s="299"/>
      <c r="F365" s="299"/>
      <c r="G365" s="299"/>
      <c r="H365" s="299"/>
      <c r="I365" s="299"/>
      <c r="J365" s="299"/>
      <c r="K365" s="299"/>
      <c r="L365" s="299"/>
    </row>
    <row r="366" spans="2:12">
      <c r="B366" s="299"/>
      <c r="C366" s="299"/>
      <c r="D366" s="299"/>
      <c r="E366" s="299"/>
      <c r="F366" s="299"/>
      <c r="G366" s="299"/>
      <c r="H366" s="299"/>
      <c r="I366" s="299"/>
      <c r="J366" s="299"/>
      <c r="K366" s="299"/>
      <c r="L366" s="299"/>
    </row>
    <row r="367" spans="2:12">
      <c r="B367" s="299"/>
      <c r="C367" s="299"/>
      <c r="D367" s="299"/>
      <c r="E367" s="299"/>
      <c r="F367" s="299"/>
      <c r="G367" s="299"/>
      <c r="H367" s="299"/>
      <c r="I367" s="299"/>
      <c r="J367" s="299"/>
      <c r="K367" s="299"/>
      <c r="L367" s="299"/>
    </row>
  </sheetData>
  <mergeCells count="6">
    <mergeCell ref="K3:L3"/>
    <mergeCell ref="B3:B4"/>
    <mergeCell ref="C3:D3"/>
    <mergeCell ref="E3:F3"/>
    <mergeCell ref="G3:H3"/>
    <mergeCell ref="I3:J3"/>
  </mergeCells>
  <phoneticPr fontId="2"/>
  <pageMargins left="0.59055118110236227" right="0.59055118110236227" top="0.78740157480314965" bottom="0.57999999999999996" header="0.39370078740157483" footer="0.39370078740157483"/>
  <pageSetup paperSize="9" scale="92" orientation="portrait" r:id="rId1"/>
  <headerFooter alignWithMargins="0">
    <oddHeader>&amp;R4.農      業</oddHeader>
    <oddFooter>&amp;C-38-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4"/>
  <sheetViews>
    <sheetView showGridLines="0" zoomScaleNormal="100" zoomScaleSheetLayoutView="100" workbookViewId="0"/>
  </sheetViews>
  <sheetFormatPr defaultRowHeight="13.5"/>
  <cols>
    <col min="1" max="1" width="4.140625" style="31" customWidth="1"/>
    <col min="2" max="2" width="12.42578125" style="31" customWidth="1"/>
    <col min="3" max="4" width="8.5703125" style="33" customWidth="1"/>
    <col min="5" max="8" width="8.5703125" style="303" customWidth="1"/>
    <col min="9" max="9" width="8.5703125" style="33" customWidth="1"/>
    <col min="10" max="10" width="8.5703125" style="303" customWidth="1"/>
    <col min="11" max="11" width="9.85546875" style="303" customWidth="1"/>
    <col min="12" max="12" width="8.5703125" style="303" customWidth="1"/>
    <col min="13" max="16384" width="9.140625" style="31"/>
  </cols>
  <sheetData>
    <row r="1" spans="1:12" ht="30" customHeight="1">
      <c r="A1" s="30" t="s">
        <v>185</v>
      </c>
    </row>
    <row r="2" spans="1:12" ht="18" customHeight="1">
      <c r="L2" s="304" t="s">
        <v>186</v>
      </c>
    </row>
    <row r="3" spans="1:12" s="77" customFormat="1" ht="15" customHeight="1">
      <c r="B3" s="584" t="s">
        <v>187</v>
      </c>
      <c r="C3" s="582" t="s">
        <v>188</v>
      </c>
      <c r="D3" s="586"/>
      <c r="E3" s="586"/>
      <c r="F3" s="586"/>
      <c r="G3" s="586"/>
      <c r="H3" s="583"/>
      <c r="I3" s="588" t="s">
        <v>189</v>
      </c>
      <c r="J3" s="582"/>
      <c r="K3" s="589" t="s">
        <v>190</v>
      </c>
      <c r="L3" s="591" t="s">
        <v>191</v>
      </c>
    </row>
    <row r="4" spans="1:12" s="77" customFormat="1" ht="15" customHeight="1">
      <c r="B4" s="587"/>
      <c r="C4" s="594" t="s">
        <v>192</v>
      </c>
      <c r="D4" s="594"/>
      <c r="E4" s="582" t="s">
        <v>149</v>
      </c>
      <c r="F4" s="586"/>
      <c r="G4" s="586"/>
      <c r="H4" s="583"/>
      <c r="I4" s="588"/>
      <c r="J4" s="582"/>
      <c r="K4" s="590"/>
      <c r="L4" s="592"/>
    </row>
    <row r="5" spans="1:12" s="77" customFormat="1" ht="15" customHeight="1">
      <c r="B5" s="587"/>
      <c r="C5" s="595" t="s">
        <v>193</v>
      </c>
      <c r="D5" s="597" t="s">
        <v>194</v>
      </c>
      <c r="E5" s="599" t="s">
        <v>193</v>
      </c>
      <c r="F5" s="600"/>
      <c r="G5" s="599" t="s">
        <v>194</v>
      </c>
      <c r="H5" s="600"/>
      <c r="I5" s="601" t="s">
        <v>192</v>
      </c>
      <c r="J5" s="603" t="s">
        <v>149</v>
      </c>
      <c r="K5" s="590"/>
      <c r="L5" s="592"/>
    </row>
    <row r="6" spans="1:12" s="77" customFormat="1" ht="15" customHeight="1">
      <c r="B6" s="585"/>
      <c r="C6" s="596"/>
      <c r="D6" s="598"/>
      <c r="E6" s="305" t="s">
        <v>195</v>
      </c>
      <c r="F6" s="306" t="s">
        <v>196</v>
      </c>
      <c r="G6" s="305" t="s">
        <v>195</v>
      </c>
      <c r="H6" s="306" t="s">
        <v>196</v>
      </c>
      <c r="I6" s="602"/>
      <c r="J6" s="604"/>
      <c r="K6" s="590"/>
      <c r="L6" s="593"/>
    </row>
    <row r="7" spans="1:12" s="293" customFormat="1" ht="14.1" hidden="1" customHeight="1">
      <c r="B7" s="307" t="s">
        <v>197</v>
      </c>
      <c r="C7" s="308">
        <f t="shared" ref="C7:L7" si="0">SUM(C8:C11)</f>
        <v>41</v>
      </c>
      <c r="D7" s="308">
        <f t="shared" si="0"/>
        <v>130</v>
      </c>
      <c r="E7" s="309">
        <f t="shared" si="0"/>
        <v>2.2999999999999998</v>
      </c>
      <c r="F7" s="310">
        <f t="shared" si="0"/>
        <v>0.7</v>
      </c>
      <c r="G7" s="309">
        <f t="shared" si="0"/>
        <v>25.300000000000004</v>
      </c>
      <c r="H7" s="310">
        <f t="shared" si="0"/>
        <v>1.1000000000000001</v>
      </c>
      <c r="I7" s="284">
        <f t="shared" si="0"/>
        <v>0</v>
      </c>
      <c r="J7" s="310">
        <f t="shared" si="0"/>
        <v>0</v>
      </c>
      <c r="K7" s="311">
        <f t="shared" si="0"/>
        <v>8.8999999999999986</v>
      </c>
      <c r="L7" s="311">
        <f t="shared" si="0"/>
        <v>38.299999999999997</v>
      </c>
    </row>
    <row r="8" spans="1:12" s="280" customFormat="1" ht="14.1" hidden="1" customHeight="1">
      <c r="B8" s="312" t="s">
        <v>165</v>
      </c>
      <c r="C8" s="313">
        <v>2</v>
      </c>
      <c r="D8" s="313">
        <v>26</v>
      </c>
      <c r="E8" s="314">
        <v>0.1</v>
      </c>
      <c r="F8" s="315">
        <v>0</v>
      </c>
      <c r="G8" s="316">
        <v>1.5</v>
      </c>
      <c r="H8" s="317">
        <v>0.2</v>
      </c>
      <c r="I8" s="288">
        <v>0</v>
      </c>
      <c r="J8" s="315">
        <v>0</v>
      </c>
      <c r="K8" s="318">
        <v>2.2999999999999998</v>
      </c>
      <c r="L8" s="318">
        <v>4.2</v>
      </c>
    </row>
    <row r="9" spans="1:12" s="280" customFormat="1" ht="14.1" hidden="1" customHeight="1">
      <c r="B9" s="312" t="s">
        <v>166</v>
      </c>
      <c r="C9" s="313">
        <v>19</v>
      </c>
      <c r="D9" s="313">
        <v>63</v>
      </c>
      <c r="E9" s="314">
        <v>1.4</v>
      </c>
      <c r="F9" s="315">
        <v>0.3</v>
      </c>
      <c r="G9" s="316">
        <v>17.600000000000001</v>
      </c>
      <c r="H9" s="317">
        <v>0.4</v>
      </c>
      <c r="I9" s="288">
        <v>0</v>
      </c>
      <c r="J9" s="315">
        <v>0</v>
      </c>
      <c r="K9" s="318">
        <v>0.8</v>
      </c>
      <c r="L9" s="318">
        <v>20.399999999999999</v>
      </c>
    </row>
    <row r="10" spans="1:12" s="280" customFormat="1" ht="14.1" hidden="1" customHeight="1">
      <c r="B10" s="312" t="s">
        <v>167</v>
      </c>
      <c r="C10" s="313">
        <v>10</v>
      </c>
      <c r="D10" s="313">
        <v>19</v>
      </c>
      <c r="E10" s="314">
        <v>0.4</v>
      </c>
      <c r="F10" s="315">
        <v>0.1</v>
      </c>
      <c r="G10" s="316">
        <v>3.6</v>
      </c>
      <c r="H10" s="317">
        <v>0.2</v>
      </c>
      <c r="I10" s="288">
        <v>0</v>
      </c>
      <c r="J10" s="315">
        <v>0</v>
      </c>
      <c r="K10" s="318">
        <v>5.3</v>
      </c>
      <c r="L10" s="318">
        <v>9.6999999999999993</v>
      </c>
    </row>
    <row r="11" spans="1:12" s="280" customFormat="1" ht="14.1" hidden="1" customHeight="1">
      <c r="B11" s="319" t="s">
        <v>168</v>
      </c>
      <c r="C11" s="320">
        <v>10</v>
      </c>
      <c r="D11" s="320">
        <v>22</v>
      </c>
      <c r="E11" s="321">
        <v>0.4</v>
      </c>
      <c r="F11" s="322">
        <v>0.3</v>
      </c>
      <c r="G11" s="323">
        <v>2.6</v>
      </c>
      <c r="H11" s="324">
        <v>0.3</v>
      </c>
      <c r="I11" s="292">
        <v>0</v>
      </c>
      <c r="J11" s="322">
        <v>0</v>
      </c>
      <c r="K11" s="325">
        <v>0.5</v>
      </c>
      <c r="L11" s="325">
        <v>4</v>
      </c>
    </row>
    <row r="12" spans="1:12" s="293" customFormat="1" ht="14.1" hidden="1" customHeight="1">
      <c r="B12" s="307" t="s">
        <v>198</v>
      </c>
      <c r="C12" s="308">
        <f t="shared" ref="C12:L12" si="1">SUM(C13:C16)</f>
        <v>30</v>
      </c>
      <c r="D12" s="308">
        <f t="shared" si="1"/>
        <v>113</v>
      </c>
      <c r="E12" s="309">
        <f t="shared" si="1"/>
        <v>1.4000000000000001</v>
      </c>
      <c r="F12" s="310">
        <f t="shared" si="1"/>
        <v>0.70000000000000007</v>
      </c>
      <c r="G12" s="309">
        <f t="shared" si="1"/>
        <v>16.2</v>
      </c>
      <c r="H12" s="310">
        <f t="shared" si="1"/>
        <v>1.5000000000000002</v>
      </c>
      <c r="I12" s="284">
        <f t="shared" si="1"/>
        <v>0</v>
      </c>
      <c r="J12" s="310">
        <f t="shared" si="1"/>
        <v>0</v>
      </c>
      <c r="K12" s="311">
        <f t="shared" si="1"/>
        <v>10.899999999999999</v>
      </c>
      <c r="L12" s="311">
        <f t="shared" si="1"/>
        <v>29.700000000000003</v>
      </c>
    </row>
    <row r="13" spans="1:12" s="280" customFormat="1" ht="14.1" hidden="1" customHeight="1">
      <c r="B13" s="312" t="s">
        <v>165</v>
      </c>
      <c r="C13" s="313">
        <v>5</v>
      </c>
      <c r="D13" s="313">
        <v>24</v>
      </c>
      <c r="E13" s="314">
        <v>0.2</v>
      </c>
      <c r="F13" s="315">
        <v>0.3</v>
      </c>
      <c r="G13" s="316">
        <v>1.4</v>
      </c>
      <c r="H13" s="317">
        <v>0.5</v>
      </c>
      <c r="I13" s="288">
        <v>0</v>
      </c>
      <c r="J13" s="315">
        <v>0</v>
      </c>
      <c r="K13" s="318">
        <v>1.2</v>
      </c>
      <c r="L13" s="318">
        <v>2.5</v>
      </c>
    </row>
    <row r="14" spans="1:12" s="280" customFormat="1" ht="14.1" hidden="1" customHeight="1">
      <c r="B14" s="312" t="s">
        <v>166</v>
      </c>
      <c r="C14" s="313">
        <v>9</v>
      </c>
      <c r="D14" s="313">
        <v>49</v>
      </c>
      <c r="E14" s="314">
        <v>0.4</v>
      </c>
      <c r="F14" s="315">
        <v>0.1</v>
      </c>
      <c r="G14" s="316">
        <v>11</v>
      </c>
      <c r="H14" s="317">
        <v>0.6</v>
      </c>
      <c r="I14" s="288">
        <v>0</v>
      </c>
      <c r="J14" s="315">
        <v>0</v>
      </c>
      <c r="K14" s="318">
        <v>1.6</v>
      </c>
      <c r="L14" s="318">
        <v>13.8</v>
      </c>
    </row>
    <row r="15" spans="1:12" s="280" customFormat="1" ht="14.1" hidden="1" customHeight="1">
      <c r="B15" s="312" t="s">
        <v>167</v>
      </c>
      <c r="C15" s="313">
        <v>12</v>
      </c>
      <c r="D15" s="313">
        <v>23</v>
      </c>
      <c r="E15" s="314">
        <v>0.5</v>
      </c>
      <c r="F15" s="315">
        <v>0.2</v>
      </c>
      <c r="G15" s="316">
        <v>1.1000000000000001</v>
      </c>
      <c r="H15" s="317">
        <v>0.3</v>
      </c>
      <c r="I15" s="288">
        <v>0</v>
      </c>
      <c r="J15" s="315">
        <v>0</v>
      </c>
      <c r="K15" s="318">
        <v>1.5</v>
      </c>
      <c r="L15" s="318">
        <v>3.6</v>
      </c>
    </row>
    <row r="16" spans="1:12" s="280" customFormat="1" ht="14.1" hidden="1" customHeight="1">
      <c r="B16" s="319" t="s">
        <v>168</v>
      </c>
      <c r="C16" s="320">
        <v>4</v>
      </c>
      <c r="D16" s="320">
        <v>17</v>
      </c>
      <c r="E16" s="321">
        <v>0.3</v>
      </c>
      <c r="F16" s="322">
        <v>0.1</v>
      </c>
      <c r="G16" s="323">
        <v>2.7</v>
      </c>
      <c r="H16" s="324">
        <v>0.1</v>
      </c>
      <c r="I16" s="292">
        <v>0</v>
      </c>
      <c r="J16" s="322">
        <v>0</v>
      </c>
      <c r="K16" s="325">
        <v>6.6</v>
      </c>
      <c r="L16" s="325">
        <v>9.8000000000000007</v>
      </c>
    </row>
    <row r="17" spans="2:12" s="293" customFormat="1" ht="14.1" hidden="1" customHeight="1">
      <c r="B17" s="307" t="s">
        <v>199</v>
      </c>
      <c r="C17" s="308">
        <f t="shared" ref="C17:L17" si="2">SUM(C18:C21)</f>
        <v>38</v>
      </c>
      <c r="D17" s="308">
        <f t="shared" si="2"/>
        <v>122</v>
      </c>
      <c r="E17" s="309">
        <f t="shared" si="2"/>
        <v>1.7</v>
      </c>
      <c r="F17" s="310">
        <f t="shared" si="2"/>
        <v>0.4</v>
      </c>
      <c r="G17" s="309">
        <f t="shared" si="2"/>
        <v>25.2</v>
      </c>
      <c r="H17" s="310">
        <f t="shared" si="2"/>
        <v>1</v>
      </c>
      <c r="I17" s="284">
        <f t="shared" si="2"/>
        <v>0</v>
      </c>
      <c r="J17" s="310">
        <f t="shared" si="2"/>
        <v>0</v>
      </c>
      <c r="K17" s="311">
        <f t="shared" si="2"/>
        <v>5.7</v>
      </c>
      <c r="L17" s="311">
        <f t="shared" si="2"/>
        <v>34</v>
      </c>
    </row>
    <row r="18" spans="2:12" s="280" customFormat="1" ht="14.1" hidden="1" customHeight="1">
      <c r="B18" s="312" t="s">
        <v>165</v>
      </c>
      <c r="C18" s="313">
        <v>6</v>
      </c>
      <c r="D18" s="313">
        <v>19</v>
      </c>
      <c r="E18" s="314">
        <v>0.3</v>
      </c>
      <c r="F18" s="315">
        <v>0.1</v>
      </c>
      <c r="G18" s="316">
        <v>0.4</v>
      </c>
      <c r="H18" s="317">
        <v>0.3</v>
      </c>
      <c r="I18" s="288">
        <v>0</v>
      </c>
      <c r="J18" s="315">
        <v>0</v>
      </c>
      <c r="K18" s="318">
        <v>0.9</v>
      </c>
      <c r="L18" s="318">
        <v>2</v>
      </c>
    </row>
    <row r="19" spans="2:12" s="280" customFormat="1" ht="14.1" hidden="1" customHeight="1">
      <c r="B19" s="312" t="s">
        <v>166</v>
      </c>
      <c r="C19" s="313">
        <v>12</v>
      </c>
      <c r="D19" s="313">
        <v>50</v>
      </c>
      <c r="E19" s="314">
        <v>0.5</v>
      </c>
      <c r="F19" s="315">
        <v>0.1</v>
      </c>
      <c r="G19" s="316">
        <v>13.4</v>
      </c>
      <c r="H19" s="317">
        <v>0.3</v>
      </c>
      <c r="I19" s="288">
        <v>0</v>
      </c>
      <c r="J19" s="315">
        <v>0</v>
      </c>
      <c r="K19" s="318">
        <v>2.2999999999999998</v>
      </c>
      <c r="L19" s="318">
        <v>16.600000000000001</v>
      </c>
    </row>
    <row r="20" spans="2:12" s="280" customFormat="1" ht="14.1" hidden="1" customHeight="1">
      <c r="B20" s="312" t="s">
        <v>167</v>
      </c>
      <c r="C20" s="313">
        <v>15</v>
      </c>
      <c r="D20" s="313">
        <v>27</v>
      </c>
      <c r="E20" s="314">
        <v>0.6</v>
      </c>
      <c r="F20" s="315">
        <v>0.2</v>
      </c>
      <c r="G20" s="316">
        <v>4.0999999999999996</v>
      </c>
      <c r="H20" s="317">
        <v>0.1</v>
      </c>
      <c r="I20" s="288">
        <v>0</v>
      </c>
      <c r="J20" s="315">
        <v>0</v>
      </c>
      <c r="K20" s="318">
        <v>0.8</v>
      </c>
      <c r="L20" s="318">
        <v>5.8</v>
      </c>
    </row>
    <row r="21" spans="2:12" s="280" customFormat="1" ht="14.1" hidden="1" customHeight="1">
      <c r="B21" s="319" t="s">
        <v>168</v>
      </c>
      <c r="C21" s="320">
        <v>5</v>
      </c>
      <c r="D21" s="320">
        <v>26</v>
      </c>
      <c r="E21" s="321">
        <v>0.3</v>
      </c>
      <c r="F21" s="322">
        <v>0</v>
      </c>
      <c r="G21" s="323">
        <v>7.3</v>
      </c>
      <c r="H21" s="324">
        <v>0.3</v>
      </c>
      <c r="I21" s="292">
        <v>0</v>
      </c>
      <c r="J21" s="322">
        <v>0</v>
      </c>
      <c r="K21" s="325">
        <v>1.7</v>
      </c>
      <c r="L21" s="325">
        <v>9.6</v>
      </c>
    </row>
    <row r="22" spans="2:12" s="293" customFormat="1" ht="14.1" hidden="1" customHeight="1">
      <c r="B22" s="307" t="s">
        <v>200</v>
      </c>
      <c r="C22" s="308">
        <f t="shared" ref="C22:L22" si="3">SUM(C23:C26)</f>
        <v>51</v>
      </c>
      <c r="D22" s="308">
        <f t="shared" si="3"/>
        <v>92</v>
      </c>
      <c r="E22" s="309">
        <f t="shared" si="3"/>
        <v>2.1</v>
      </c>
      <c r="F22" s="310">
        <f t="shared" si="3"/>
        <v>1.2</v>
      </c>
      <c r="G22" s="309">
        <f t="shared" si="3"/>
        <v>12.1</v>
      </c>
      <c r="H22" s="310">
        <f t="shared" si="3"/>
        <v>2.4</v>
      </c>
      <c r="I22" s="284">
        <f t="shared" si="3"/>
        <v>0</v>
      </c>
      <c r="J22" s="310">
        <f t="shared" si="3"/>
        <v>0</v>
      </c>
      <c r="K22" s="311">
        <f t="shared" si="3"/>
        <v>3.8</v>
      </c>
      <c r="L22" s="311">
        <f t="shared" si="3"/>
        <v>21.4</v>
      </c>
    </row>
    <row r="23" spans="2:12" s="280" customFormat="1" ht="14.1" hidden="1" customHeight="1">
      <c r="B23" s="312" t="s">
        <v>165</v>
      </c>
      <c r="C23" s="313">
        <v>3</v>
      </c>
      <c r="D23" s="313">
        <v>11</v>
      </c>
      <c r="E23" s="314">
        <v>0</v>
      </c>
      <c r="F23" s="315">
        <v>0.1</v>
      </c>
      <c r="G23" s="316">
        <v>0</v>
      </c>
      <c r="H23" s="317">
        <v>0.5</v>
      </c>
      <c r="I23" s="288">
        <v>0</v>
      </c>
      <c r="J23" s="315">
        <v>0</v>
      </c>
      <c r="K23" s="318">
        <v>0</v>
      </c>
      <c r="L23" s="318">
        <v>0.7</v>
      </c>
    </row>
    <row r="24" spans="2:12" s="280" customFormat="1" ht="14.1" hidden="1" customHeight="1">
      <c r="B24" s="312" t="s">
        <v>166</v>
      </c>
      <c r="C24" s="313">
        <v>16</v>
      </c>
      <c r="D24" s="313">
        <v>44</v>
      </c>
      <c r="E24" s="314">
        <v>0.6</v>
      </c>
      <c r="F24" s="315">
        <v>0.5</v>
      </c>
      <c r="G24" s="316">
        <v>9.6</v>
      </c>
      <c r="H24" s="317">
        <v>1.2</v>
      </c>
      <c r="I24" s="288">
        <v>0</v>
      </c>
      <c r="J24" s="315">
        <v>0</v>
      </c>
      <c r="K24" s="318">
        <v>2</v>
      </c>
      <c r="L24" s="318">
        <v>13.7</v>
      </c>
    </row>
    <row r="25" spans="2:12" s="280" customFormat="1" ht="14.1" hidden="1" customHeight="1">
      <c r="B25" s="312" t="s">
        <v>167</v>
      </c>
      <c r="C25" s="313">
        <v>22</v>
      </c>
      <c r="D25" s="313">
        <v>25</v>
      </c>
      <c r="E25" s="314">
        <v>0.9</v>
      </c>
      <c r="F25" s="315">
        <v>0.3</v>
      </c>
      <c r="G25" s="316">
        <v>1.7</v>
      </c>
      <c r="H25" s="317">
        <v>0.4</v>
      </c>
      <c r="I25" s="288">
        <v>0</v>
      </c>
      <c r="J25" s="315">
        <v>0</v>
      </c>
      <c r="K25" s="318">
        <v>1</v>
      </c>
      <c r="L25" s="318">
        <v>4.2</v>
      </c>
    </row>
    <row r="26" spans="2:12" s="280" customFormat="1" ht="14.1" hidden="1" customHeight="1">
      <c r="B26" s="319" t="s">
        <v>168</v>
      </c>
      <c r="C26" s="320">
        <v>10</v>
      </c>
      <c r="D26" s="320">
        <v>12</v>
      </c>
      <c r="E26" s="321">
        <v>0.6</v>
      </c>
      <c r="F26" s="322">
        <v>0.3</v>
      </c>
      <c r="G26" s="323">
        <v>0.8</v>
      </c>
      <c r="H26" s="324">
        <v>0.3</v>
      </c>
      <c r="I26" s="292">
        <v>0</v>
      </c>
      <c r="J26" s="322">
        <v>0</v>
      </c>
      <c r="K26" s="325">
        <v>0.8</v>
      </c>
      <c r="L26" s="325">
        <v>2.8</v>
      </c>
    </row>
    <row r="27" spans="2:12" s="293" customFormat="1" ht="14.1" hidden="1" customHeight="1">
      <c r="B27" s="307" t="s">
        <v>201</v>
      </c>
      <c r="C27" s="308">
        <f t="shared" ref="C27:L27" si="4">SUM(C28:C31)</f>
        <v>31</v>
      </c>
      <c r="D27" s="308">
        <f t="shared" si="4"/>
        <v>90</v>
      </c>
      <c r="E27" s="309">
        <f t="shared" si="4"/>
        <v>1.7</v>
      </c>
      <c r="F27" s="310">
        <f t="shared" si="4"/>
        <v>0.6</v>
      </c>
      <c r="G27" s="309">
        <f t="shared" si="4"/>
        <v>11.5</v>
      </c>
      <c r="H27" s="310">
        <f t="shared" si="4"/>
        <v>2.6000000000000005</v>
      </c>
      <c r="I27" s="284">
        <f t="shared" si="4"/>
        <v>0</v>
      </c>
      <c r="J27" s="310">
        <f t="shared" si="4"/>
        <v>0</v>
      </c>
      <c r="K27" s="311">
        <f t="shared" si="4"/>
        <v>7.1000000000000005</v>
      </c>
      <c r="L27" s="311">
        <f t="shared" si="4"/>
        <v>23.7</v>
      </c>
    </row>
    <row r="28" spans="2:12" s="280" customFormat="1" ht="14.1" hidden="1" customHeight="1">
      <c r="B28" s="312" t="s">
        <v>165</v>
      </c>
      <c r="C28" s="313">
        <v>11</v>
      </c>
      <c r="D28" s="313">
        <v>13</v>
      </c>
      <c r="E28" s="314">
        <v>0.5</v>
      </c>
      <c r="F28" s="315">
        <v>0.5</v>
      </c>
      <c r="G28" s="316">
        <v>0.5</v>
      </c>
      <c r="H28" s="317">
        <v>2.2000000000000002</v>
      </c>
      <c r="I28" s="288">
        <v>0</v>
      </c>
      <c r="J28" s="315">
        <v>0</v>
      </c>
      <c r="K28" s="318">
        <v>1.2</v>
      </c>
      <c r="L28" s="318">
        <v>5</v>
      </c>
    </row>
    <row r="29" spans="2:12" s="280" customFormat="1" ht="14.1" hidden="1" customHeight="1">
      <c r="B29" s="312" t="s">
        <v>166</v>
      </c>
      <c r="C29" s="313">
        <v>10</v>
      </c>
      <c r="D29" s="313">
        <v>45</v>
      </c>
      <c r="E29" s="314">
        <v>0.7</v>
      </c>
      <c r="F29" s="315">
        <v>0</v>
      </c>
      <c r="G29" s="316">
        <v>9</v>
      </c>
      <c r="H29" s="317">
        <v>0.1</v>
      </c>
      <c r="I29" s="288">
        <v>0</v>
      </c>
      <c r="J29" s="315">
        <v>0</v>
      </c>
      <c r="K29" s="318">
        <v>4.7</v>
      </c>
      <c r="L29" s="318">
        <v>14.5</v>
      </c>
    </row>
    <row r="30" spans="2:12" s="280" customFormat="1" ht="14.1" hidden="1" customHeight="1">
      <c r="B30" s="312" t="s">
        <v>167</v>
      </c>
      <c r="C30" s="313">
        <v>7</v>
      </c>
      <c r="D30" s="313">
        <v>24</v>
      </c>
      <c r="E30" s="314">
        <v>0.5</v>
      </c>
      <c r="F30" s="315">
        <v>0</v>
      </c>
      <c r="G30" s="316">
        <v>1.9</v>
      </c>
      <c r="H30" s="317">
        <v>0.1</v>
      </c>
      <c r="I30" s="288">
        <v>0</v>
      </c>
      <c r="J30" s="315">
        <v>0</v>
      </c>
      <c r="K30" s="318">
        <v>0.9</v>
      </c>
      <c r="L30" s="318">
        <v>3.4</v>
      </c>
    </row>
    <row r="31" spans="2:12" s="280" customFormat="1" ht="14.1" hidden="1" customHeight="1">
      <c r="B31" s="319" t="s">
        <v>168</v>
      </c>
      <c r="C31" s="320">
        <v>3</v>
      </c>
      <c r="D31" s="320">
        <v>8</v>
      </c>
      <c r="E31" s="321">
        <v>0</v>
      </c>
      <c r="F31" s="322">
        <v>0.1</v>
      </c>
      <c r="G31" s="323">
        <v>0.1</v>
      </c>
      <c r="H31" s="324">
        <v>0.2</v>
      </c>
      <c r="I31" s="292">
        <v>0</v>
      </c>
      <c r="J31" s="322">
        <v>0</v>
      </c>
      <c r="K31" s="325">
        <v>0.3</v>
      </c>
      <c r="L31" s="325">
        <v>0.8</v>
      </c>
    </row>
    <row r="32" spans="2:12" s="293" customFormat="1" ht="14.1" customHeight="1">
      <c r="B32" s="307" t="s">
        <v>202</v>
      </c>
      <c r="C32" s="308">
        <f t="shared" ref="C32:L32" si="5">SUM(C33:C36)</f>
        <v>29</v>
      </c>
      <c r="D32" s="308">
        <f t="shared" si="5"/>
        <v>75</v>
      </c>
      <c r="E32" s="309">
        <f t="shared" si="5"/>
        <v>1.9000000000000001</v>
      </c>
      <c r="F32" s="310">
        <f t="shared" si="5"/>
        <v>0.2</v>
      </c>
      <c r="G32" s="309">
        <f t="shared" si="5"/>
        <v>14</v>
      </c>
      <c r="H32" s="310">
        <f t="shared" si="5"/>
        <v>1.4000000000000001</v>
      </c>
      <c r="I32" s="284">
        <f t="shared" si="5"/>
        <v>0</v>
      </c>
      <c r="J32" s="310">
        <f t="shared" si="5"/>
        <v>0</v>
      </c>
      <c r="K32" s="311">
        <f t="shared" si="5"/>
        <v>6.7</v>
      </c>
      <c r="L32" s="311">
        <f t="shared" si="5"/>
        <v>24.200000000000003</v>
      </c>
    </row>
    <row r="33" spans="2:14" s="280" customFormat="1" ht="15" hidden="1" customHeight="1">
      <c r="B33" s="326" t="s">
        <v>58</v>
      </c>
      <c r="C33" s="327">
        <v>7</v>
      </c>
      <c r="D33" s="327">
        <v>11</v>
      </c>
      <c r="E33" s="328">
        <v>0.4</v>
      </c>
      <c r="F33" s="329">
        <v>0.2</v>
      </c>
      <c r="G33" s="328">
        <v>0.8</v>
      </c>
      <c r="H33" s="329">
        <v>1.2</v>
      </c>
      <c r="I33" s="330">
        <v>0</v>
      </c>
      <c r="J33" s="329">
        <v>0</v>
      </c>
      <c r="K33" s="331">
        <v>3.9</v>
      </c>
      <c r="L33" s="331">
        <v>6.5</v>
      </c>
      <c r="M33" s="332"/>
      <c r="N33" s="332"/>
    </row>
    <row r="34" spans="2:14" s="280" customFormat="1" ht="15" hidden="1" customHeight="1">
      <c r="B34" s="326" t="s">
        <v>59</v>
      </c>
      <c r="C34" s="327">
        <v>7</v>
      </c>
      <c r="D34" s="327">
        <v>37</v>
      </c>
      <c r="E34" s="328">
        <v>0.4</v>
      </c>
      <c r="F34" s="329">
        <v>0</v>
      </c>
      <c r="G34" s="328">
        <v>10.1</v>
      </c>
      <c r="H34" s="329">
        <v>0.1</v>
      </c>
      <c r="I34" s="330">
        <v>0</v>
      </c>
      <c r="J34" s="329">
        <v>0</v>
      </c>
      <c r="K34" s="331">
        <v>1.1000000000000001</v>
      </c>
      <c r="L34" s="331">
        <v>11.7</v>
      </c>
      <c r="M34" s="332"/>
      <c r="N34" s="332"/>
    </row>
    <row r="35" spans="2:14" s="280" customFormat="1" ht="15" hidden="1" customHeight="1">
      <c r="B35" s="326" t="s">
        <v>60</v>
      </c>
      <c r="C35" s="327">
        <v>11</v>
      </c>
      <c r="D35" s="327">
        <v>17</v>
      </c>
      <c r="E35" s="328">
        <v>1</v>
      </c>
      <c r="F35" s="329">
        <v>0</v>
      </c>
      <c r="G35" s="328">
        <v>2.6</v>
      </c>
      <c r="H35" s="329">
        <v>0</v>
      </c>
      <c r="I35" s="330">
        <v>0</v>
      </c>
      <c r="J35" s="329">
        <v>0</v>
      </c>
      <c r="K35" s="331">
        <v>0.8</v>
      </c>
      <c r="L35" s="331">
        <v>4.4000000000000004</v>
      </c>
      <c r="M35" s="332"/>
      <c r="N35" s="332"/>
    </row>
    <row r="36" spans="2:14" s="280" customFormat="1" ht="15" hidden="1" customHeight="1">
      <c r="B36" s="333" t="s">
        <v>61</v>
      </c>
      <c r="C36" s="334">
        <v>4</v>
      </c>
      <c r="D36" s="334">
        <v>10</v>
      </c>
      <c r="E36" s="335">
        <v>0.1</v>
      </c>
      <c r="F36" s="336">
        <v>0</v>
      </c>
      <c r="G36" s="335">
        <v>0.5</v>
      </c>
      <c r="H36" s="336">
        <v>0.1</v>
      </c>
      <c r="I36" s="337">
        <v>0</v>
      </c>
      <c r="J36" s="336">
        <v>0</v>
      </c>
      <c r="K36" s="338">
        <v>0.9</v>
      </c>
      <c r="L36" s="338">
        <v>1.6</v>
      </c>
      <c r="M36" s="332"/>
      <c r="N36" s="332"/>
    </row>
    <row r="37" spans="2:14" s="293" customFormat="1" ht="14.1" customHeight="1">
      <c r="B37" s="307" t="s">
        <v>203</v>
      </c>
      <c r="C37" s="308">
        <f t="shared" ref="C37:L37" si="6">SUM(C38:C41)</f>
        <v>35</v>
      </c>
      <c r="D37" s="308">
        <f t="shared" si="6"/>
        <v>116</v>
      </c>
      <c r="E37" s="309">
        <f t="shared" si="6"/>
        <v>1.5</v>
      </c>
      <c r="F37" s="310">
        <f t="shared" si="6"/>
        <v>0.5</v>
      </c>
      <c r="G37" s="309">
        <f t="shared" si="6"/>
        <v>16.099999999999998</v>
      </c>
      <c r="H37" s="310">
        <f t="shared" si="6"/>
        <v>1.7</v>
      </c>
      <c r="I37" s="284">
        <f t="shared" si="6"/>
        <v>0</v>
      </c>
      <c r="J37" s="310">
        <f t="shared" si="6"/>
        <v>0</v>
      </c>
      <c r="K37" s="311">
        <f t="shared" si="6"/>
        <v>3.8000000000000003</v>
      </c>
      <c r="L37" s="311">
        <f t="shared" si="6"/>
        <v>23.7</v>
      </c>
    </row>
    <row r="38" spans="2:14" s="280" customFormat="1" ht="14.1" hidden="1" customHeight="1">
      <c r="B38" s="339" t="s">
        <v>58</v>
      </c>
      <c r="C38" s="340">
        <v>5</v>
      </c>
      <c r="D38" s="340">
        <v>16</v>
      </c>
      <c r="E38" s="341">
        <v>0.2</v>
      </c>
      <c r="F38" s="342">
        <v>0.1</v>
      </c>
      <c r="G38" s="341">
        <v>1</v>
      </c>
      <c r="H38" s="342">
        <v>1.4</v>
      </c>
      <c r="I38" s="343">
        <v>0</v>
      </c>
      <c r="J38" s="342">
        <v>0</v>
      </c>
      <c r="K38" s="344">
        <v>0.8</v>
      </c>
      <c r="L38" s="344">
        <v>3.6</v>
      </c>
    </row>
    <row r="39" spans="2:14" s="280" customFormat="1" ht="14.1" hidden="1" customHeight="1">
      <c r="B39" s="339" t="s">
        <v>151</v>
      </c>
      <c r="C39" s="340">
        <v>13</v>
      </c>
      <c r="D39" s="340">
        <v>43</v>
      </c>
      <c r="E39" s="341">
        <v>0.7</v>
      </c>
      <c r="F39" s="342">
        <v>0</v>
      </c>
      <c r="G39" s="341">
        <v>9.1999999999999993</v>
      </c>
      <c r="H39" s="342">
        <v>0.1</v>
      </c>
      <c r="I39" s="343">
        <v>0</v>
      </c>
      <c r="J39" s="342">
        <v>0</v>
      </c>
      <c r="K39" s="344">
        <v>1.7</v>
      </c>
      <c r="L39" s="344">
        <v>11.8</v>
      </c>
    </row>
    <row r="40" spans="2:14" s="280" customFormat="1" ht="14.1" hidden="1" customHeight="1">
      <c r="B40" s="339" t="s">
        <v>60</v>
      </c>
      <c r="C40" s="340">
        <v>11</v>
      </c>
      <c r="D40" s="340">
        <v>36</v>
      </c>
      <c r="E40" s="341">
        <v>0.5</v>
      </c>
      <c r="F40" s="342">
        <v>0.1</v>
      </c>
      <c r="G40" s="341">
        <v>5.0999999999999996</v>
      </c>
      <c r="H40" s="342">
        <v>0</v>
      </c>
      <c r="I40" s="343">
        <v>0</v>
      </c>
      <c r="J40" s="342">
        <v>0</v>
      </c>
      <c r="K40" s="344">
        <v>0.2</v>
      </c>
      <c r="L40" s="344">
        <v>5.9</v>
      </c>
    </row>
    <row r="41" spans="2:14" s="280" customFormat="1" ht="14.1" hidden="1" customHeight="1">
      <c r="B41" s="345" t="s">
        <v>61</v>
      </c>
      <c r="C41" s="346">
        <v>6</v>
      </c>
      <c r="D41" s="346">
        <v>21</v>
      </c>
      <c r="E41" s="347">
        <v>0.1</v>
      </c>
      <c r="F41" s="348">
        <v>0.3</v>
      </c>
      <c r="G41" s="347">
        <v>0.8</v>
      </c>
      <c r="H41" s="348">
        <v>0.2</v>
      </c>
      <c r="I41" s="349">
        <v>0</v>
      </c>
      <c r="J41" s="348">
        <v>0</v>
      </c>
      <c r="K41" s="350">
        <v>1.1000000000000001</v>
      </c>
      <c r="L41" s="350">
        <v>2.4</v>
      </c>
    </row>
    <row r="42" spans="2:14" s="280" customFormat="1" ht="14.1" customHeight="1">
      <c r="B42" s="307" t="s">
        <v>204</v>
      </c>
      <c r="C42" s="308">
        <f t="shared" ref="C42:L42" si="7">SUM(C43:C46)</f>
        <v>29</v>
      </c>
      <c r="D42" s="308">
        <f t="shared" si="7"/>
        <v>124</v>
      </c>
      <c r="E42" s="309">
        <f t="shared" si="7"/>
        <v>1.4</v>
      </c>
      <c r="F42" s="310">
        <f t="shared" si="7"/>
        <v>0</v>
      </c>
      <c r="G42" s="309">
        <f t="shared" si="7"/>
        <v>18.400000000000002</v>
      </c>
      <c r="H42" s="310">
        <f t="shared" si="7"/>
        <v>1.2</v>
      </c>
      <c r="I42" s="284">
        <f t="shared" si="7"/>
        <v>0</v>
      </c>
      <c r="J42" s="310">
        <f t="shared" si="7"/>
        <v>0</v>
      </c>
      <c r="K42" s="311">
        <f t="shared" si="7"/>
        <v>3.9999999999999996</v>
      </c>
      <c r="L42" s="311">
        <f t="shared" si="7"/>
        <v>25.200000000000003</v>
      </c>
    </row>
    <row r="43" spans="2:14" s="280" customFormat="1" ht="14.1" hidden="1" customHeight="1">
      <c r="B43" s="312" t="s">
        <v>165</v>
      </c>
      <c r="C43" s="313">
        <v>5</v>
      </c>
      <c r="D43" s="313">
        <v>23</v>
      </c>
      <c r="E43" s="314">
        <v>0.2</v>
      </c>
      <c r="F43" s="315">
        <v>0</v>
      </c>
      <c r="G43" s="316">
        <v>0.7</v>
      </c>
      <c r="H43" s="317">
        <v>0.5</v>
      </c>
      <c r="I43" s="351">
        <v>0</v>
      </c>
      <c r="J43" s="352">
        <v>0</v>
      </c>
      <c r="K43" s="353">
        <v>1.2</v>
      </c>
      <c r="L43" s="318">
        <v>2.6</v>
      </c>
    </row>
    <row r="44" spans="2:14" s="280" customFormat="1" ht="14.1" hidden="1" customHeight="1">
      <c r="B44" s="312" t="s">
        <v>166</v>
      </c>
      <c r="C44" s="313">
        <v>9</v>
      </c>
      <c r="D44" s="313">
        <v>60</v>
      </c>
      <c r="E44" s="314">
        <v>0.7</v>
      </c>
      <c r="F44" s="352">
        <v>0</v>
      </c>
      <c r="G44" s="316">
        <v>11.8</v>
      </c>
      <c r="H44" s="317">
        <v>0.3</v>
      </c>
      <c r="I44" s="351">
        <v>0</v>
      </c>
      <c r="J44" s="352">
        <v>0</v>
      </c>
      <c r="K44" s="353">
        <v>1.7</v>
      </c>
      <c r="L44" s="318">
        <v>14.5</v>
      </c>
    </row>
    <row r="45" spans="2:14" s="280" customFormat="1" ht="14.1" hidden="1" customHeight="1">
      <c r="B45" s="312" t="s">
        <v>167</v>
      </c>
      <c r="C45" s="313">
        <v>10</v>
      </c>
      <c r="D45" s="313">
        <v>24</v>
      </c>
      <c r="E45" s="314">
        <v>0.4</v>
      </c>
      <c r="F45" s="315">
        <v>0</v>
      </c>
      <c r="G45" s="316">
        <v>3.3</v>
      </c>
      <c r="H45" s="317">
        <v>0.1</v>
      </c>
      <c r="I45" s="351">
        <v>0</v>
      </c>
      <c r="J45" s="352">
        <v>0</v>
      </c>
      <c r="K45" s="353">
        <v>0.7</v>
      </c>
      <c r="L45" s="318">
        <v>4.5999999999999996</v>
      </c>
    </row>
    <row r="46" spans="2:14" s="280" customFormat="1" ht="14.1" hidden="1" customHeight="1">
      <c r="B46" s="319" t="s">
        <v>168</v>
      </c>
      <c r="C46" s="320">
        <v>5</v>
      </c>
      <c r="D46" s="320">
        <v>17</v>
      </c>
      <c r="E46" s="321">
        <v>0.1</v>
      </c>
      <c r="F46" s="322">
        <v>0</v>
      </c>
      <c r="G46" s="323">
        <v>2.6</v>
      </c>
      <c r="H46" s="324">
        <v>0.3</v>
      </c>
      <c r="I46" s="354">
        <v>0</v>
      </c>
      <c r="J46" s="355">
        <v>0</v>
      </c>
      <c r="K46" s="356">
        <v>0.4</v>
      </c>
      <c r="L46" s="325">
        <v>3.5</v>
      </c>
    </row>
    <row r="47" spans="2:14" s="280" customFormat="1" ht="14.1" customHeight="1">
      <c r="B47" s="357" t="s">
        <v>205</v>
      </c>
      <c r="C47" s="358">
        <v>27</v>
      </c>
      <c r="D47" s="358">
        <v>74</v>
      </c>
      <c r="E47" s="359">
        <v>1.6</v>
      </c>
      <c r="F47" s="360">
        <v>0.2</v>
      </c>
      <c r="G47" s="359">
        <v>13.6</v>
      </c>
      <c r="H47" s="360">
        <v>0.5</v>
      </c>
      <c r="I47" s="297">
        <v>0</v>
      </c>
      <c r="J47" s="360">
        <v>0</v>
      </c>
      <c r="K47" s="361">
        <v>2.5</v>
      </c>
      <c r="L47" s="361">
        <v>18.399999999999999</v>
      </c>
    </row>
    <row r="48" spans="2:14" s="280" customFormat="1" ht="14.1" customHeight="1">
      <c r="B48" s="357" t="s">
        <v>206</v>
      </c>
      <c r="C48" s="358">
        <v>14</v>
      </c>
      <c r="D48" s="358">
        <v>60</v>
      </c>
      <c r="E48" s="359">
        <v>1</v>
      </c>
      <c r="F48" s="360">
        <v>0.2</v>
      </c>
      <c r="G48" s="359">
        <v>15.2</v>
      </c>
      <c r="H48" s="360">
        <v>0.4</v>
      </c>
      <c r="I48" s="297">
        <v>0</v>
      </c>
      <c r="J48" s="360">
        <v>0</v>
      </c>
      <c r="K48" s="361">
        <v>1.8</v>
      </c>
      <c r="L48" s="361">
        <v>18.5</v>
      </c>
    </row>
    <row r="49" spans="2:13" s="280" customFormat="1" ht="14.1" customHeight="1">
      <c r="B49" s="307" t="s">
        <v>207</v>
      </c>
      <c r="C49" s="308">
        <f t="shared" ref="C49:K49" si="8">SUM(C50:C53)</f>
        <v>19</v>
      </c>
      <c r="D49" s="308">
        <f t="shared" si="8"/>
        <v>64</v>
      </c>
      <c r="E49" s="309">
        <f t="shared" si="8"/>
        <v>1.1000000000000001</v>
      </c>
      <c r="F49" s="310">
        <f t="shared" si="8"/>
        <v>0.1</v>
      </c>
      <c r="G49" s="309">
        <f t="shared" si="8"/>
        <v>14.6</v>
      </c>
      <c r="H49" s="310">
        <f t="shared" si="8"/>
        <v>0.70000000000000007</v>
      </c>
      <c r="I49" s="284">
        <f t="shared" si="8"/>
        <v>0</v>
      </c>
      <c r="J49" s="310">
        <f t="shared" si="8"/>
        <v>0</v>
      </c>
      <c r="K49" s="311">
        <f t="shared" si="8"/>
        <v>1.0999999999999999</v>
      </c>
      <c r="L49" s="311">
        <f>SUM(L50:L53)</f>
        <v>17.600000000000001</v>
      </c>
    </row>
    <row r="50" spans="2:13" s="280" customFormat="1" ht="14.1" customHeight="1">
      <c r="B50" s="312" t="s">
        <v>165</v>
      </c>
      <c r="C50" s="313">
        <v>4</v>
      </c>
      <c r="D50" s="313">
        <v>9</v>
      </c>
      <c r="E50" s="314">
        <v>0.3</v>
      </c>
      <c r="F50" s="315">
        <v>0</v>
      </c>
      <c r="G50" s="316">
        <v>0.5</v>
      </c>
      <c r="H50" s="317">
        <v>0.2</v>
      </c>
      <c r="I50" s="351">
        <v>0</v>
      </c>
      <c r="J50" s="352">
        <v>0</v>
      </c>
      <c r="K50" s="353">
        <v>0.1</v>
      </c>
      <c r="L50" s="318">
        <v>1.1000000000000001</v>
      </c>
    </row>
    <row r="51" spans="2:13" s="280" customFormat="1" ht="14.1" customHeight="1">
      <c r="B51" s="312" t="s">
        <v>166</v>
      </c>
      <c r="C51" s="313">
        <v>3</v>
      </c>
      <c r="D51" s="313">
        <v>22</v>
      </c>
      <c r="E51" s="314">
        <v>0.2</v>
      </c>
      <c r="F51" s="352">
        <v>0</v>
      </c>
      <c r="G51" s="316">
        <v>11.1</v>
      </c>
      <c r="H51" s="317">
        <v>0.1</v>
      </c>
      <c r="I51" s="351">
        <v>0</v>
      </c>
      <c r="J51" s="352">
        <v>0</v>
      </c>
      <c r="K51" s="353">
        <v>0.6</v>
      </c>
      <c r="L51" s="318">
        <v>12</v>
      </c>
    </row>
    <row r="52" spans="2:13" s="280" customFormat="1" ht="14.1" customHeight="1">
      <c r="B52" s="312" t="s">
        <v>167</v>
      </c>
      <c r="C52" s="313">
        <v>8</v>
      </c>
      <c r="D52" s="313">
        <v>21</v>
      </c>
      <c r="E52" s="314">
        <v>0.4</v>
      </c>
      <c r="F52" s="315">
        <v>0.1</v>
      </c>
      <c r="G52" s="316">
        <v>1.7</v>
      </c>
      <c r="H52" s="317">
        <v>0.3</v>
      </c>
      <c r="I52" s="351">
        <v>0</v>
      </c>
      <c r="J52" s="352">
        <v>0</v>
      </c>
      <c r="K52" s="353">
        <v>0.2</v>
      </c>
      <c r="L52" s="318">
        <v>2.7</v>
      </c>
    </row>
    <row r="53" spans="2:13" s="280" customFormat="1" ht="14.1" customHeight="1">
      <c r="B53" s="319" t="s">
        <v>168</v>
      </c>
      <c r="C53" s="320">
        <v>4</v>
      </c>
      <c r="D53" s="320">
        <v>12</v>
      </c>
      <c r="E53" s="321">
        <v>0.2</v>
      </c>
      <c r="F53" s="322">
        <v>0</v>
      </c>
      <c r="G53" s="323">
        <v>1.3</v>
      </c>
      <c r="H53" s="324">
        <v>0.1</v>
      </c>
      <c r="I53" s="354">
        <v>0</v>
      </c>
      <c r="J53" s="355">
        <v>0</v>
      </c>
      <c r="K53" s="356">
        <v>0.2</v>
      </c>
      <c r="L53" s="325">
        <v>1.8</v>
      </c>
    </row>
    <row r="54" spans="2:13" s="280" customFormat="1" ht="14.1" customHeight="1">
      <c r="B54" s="307" t="s">
        <v>208</v>
      </c>
      <c r="C54" s="308">
        <f t="shared" ref="C54:J54" si="9">SUM(C55:C58)</f>
        <v>15</v>
      </c>
      <c r="D54" s="308">
        <f t="shared" si="9"/>
        <v>71</v>
      </c>
      <c r="E54" s="309">
        <f t="shared" si="9"/>
        <v>0.79999999999999993</v>
      </c>
      <c r="F54" s="310">
        <f t="shared" si="9"/>
        <v>0.2</v>
      </c>
      <c r="G54" s="309">
        <f t="shared" si="9"/>
        <v>15.1</v>
      </c>
      <c r="H54" s="310">
        <f t="shared" si="9"/>
        <v>0.6</v>
      </c>
      <c r="I54" s="284">
        <f t="shared" si="9"/>
        <v>0</v>
      </c>
      <c r="J54" s="310">
        <f t="shared" si="9"/>
        <v>0</v>
      </c>
      <c r="K54" s="311">
        <v>2.8</v>
      </c>
      <c r="L54" s="311">
        <v>19.5</v>
      </c>
    </row>
    <row r="55" spans="2:13" s="280" customFormat="1" ht="14.1" customHeight="1">
      <c r="B55" s="312" t="s">
        <v>165</v>
      </c>
      <c r="C55" s="313">
        <v>1</v>
      </c>
      <c r="D55" s="313">
        <v>9</v>
      </c>
      <c r="E55" s="314">
        <v>0</v>
      </c>
      <c r="F55" s="362">
        <v>0.04</v>
      </c>
      <c r="G55" s="316">
        <v>0.2</v>
      </c>
      <c r="H55" s="317">
        <v>0.2</v>
      </c>
      <c r="I55" s="351">
        <v>0</v>
      </c>
      <c r="J55" s="352">
        <v>0</v>
      </c>
      <c r="K55" s="363" t="s">
        <v>209</v>
      </c>
      <c r="L55" s="364">
        <f>SUM(E55:H55,J55)</f>
        <v>0.44000000000000006</v>
      </c>
    </row>
    <row r="56" spans="2:13" s="280" customFormat="1" ht="14.1" customHeight="1">
      <c r="B56" s="312" t="s">
        <v>166</v>
      </c>
      <c r="C56" s="313">
        <v>7</v>
      </c>
      <c r="D56" s="313">
        <v>33</v>
      </c>
      <c r="E56" s="314">
        <v>0.4</v>
      </c>
      <c r="F56" s="365">
        <v>0.05</v>
      </c>
      <c r="G56" s="316">
        <v>11.4</v>
      </c>
      <c r="H56" s="317">
        <v>0.1</v>
      </c>
      <c r="I56" s="351">
        <v>0</v>
      </c>
      <c r="J56" s="352">
        <v>0</v>
      </c>
      <c r="K56" s="363" t="s">
        <v>209</v>
      </c>
      <c r="L56" s="364">
        <f>SUM(E56:H56,J56)</f>
        <v>11.95</v>
      </c>
    </row>
    <row r="57" spans="2:13" s="280" customFormat="1" ht="14.1" customHeight="1">
      <c r="B57" s="312" t="s">
        <v>167</v>
      </c>
      <c r="C57" s="313">
        <v>4</v>
      </c>
      <c r="D57" s="313">
        <v>19</v>
      </c>
      <c r="E57" s="314">
        <v>0.3</v>
      </c>
      <c r="F57" s="315">
        <v>0.1</v>
      </c>
      <c r="G57" s="316">
        <v>1.4</v>
      </c>
      <c r="H57" s="317">
        <v>0.2</v>
      </c>
      <c r="I57" s="351">
        <v>0</v>
      </c>
      <c r="J57" s="352">
        <v>0</v>
      </c>
      <c r="K57" s="363" t="s">
        <v>209</v>
      </c>
      <c r="L57" s="364">
        <f>SUM(E57:H57,J57)</f>
        <v>1.9999999999999998</v>
      </c>
    </row>
    <row r="58" spans="2:13" s="280" customFormat="1" ht="14.1" customHeight="1">
      <c r="B58" s="319" t="s">
        <v>168</v>
      </c>
      <c r="C58" s="320">
        <v>3</v>
      </c>
      <c r="D58" s="320">
        <v>10</v>
      </c>
      <c r="E58" s="321">
        <v>0.1</v>
      </c>
      <c r="F58" s="366">
        <v>0.01</v>
      </c>
      <c r="G58" s="323">
        <v>2.1</v>
      </c>
      <c r="H58" s="324">
        <v>0.1</v>
      </c>
      <c r="I58" s="354">
        <v>0</v>
      </c>
      <c r="J58" s="355">
        <v>0</v>
      </c>
      <c r="K58" s="367" t="s">
        <v>209</v>
      </c>
      <c r="L58" s="364">
        <f>SUM(E58:H58,J58)</f>
        <v>2.31</v>
      </c>
    </row>
    <row r="59" spans="2:13" s="280" customFormat="1" ht="14.1" customHeight="1">
      <c r="B59" s="307" t="s">
        <v>210</v>
      </c>
      <c r="C59" s="308">
        <f t="shared" ref="C59:J59" si="10">SUM(C60:C63)</f>
        <v>14</v>
      </c>
      <c r="D59" s="308">
        <f t="shared" si="10"/>
        <v>81</v>
      </c>
      <c r="E59" s="309">
        <f t="shared" si="10"/>
        <v>0.79999999999999993</v>
      </c>
      <c r="F59" s="310">
        <f t="shared" si="10"/>
        <v>0.1</v>
      </c>
      <c r="G59" s="309">
        <f t="shared" si="10"/>
        <v>17.100000000000001</v>
      </c>
      <c r="H59" s="310">
        <f t="shared" si="10"/>
        <v>0.70000000000000007</v>
      </c>
      <c r="I59" s="284">
        <f t="shared" si="10"/>
        <v>0</v>
      </c>
      <c r="J59" s="310">
        <f t="shared" si="10"/>
        <v>0</v>
      </c>
      <c r="K59" s="311">
        <v>1.9</v>
      </c>
      <c r="L59" s="311">
        <v>20.6</v>
      </c>
    </row>
    <row r="60" spans="2:13" s="280" customFormat="1" ht="14.1" customHeight="1">
      <c r="B60" s="312" t="s">
        <v>165</v>
      </c>
      <c r="C60" s="313">
        <v>0</v>
      </c>
      <c r="D60" s="313">
        <v>11</v>
      </c>
      <c r="E60" s="314">
        <v>0</v>
      </c>
      <c r="F60" s="315">
        <v>0</v>
      </c>
      <c r="G60" s="316">
        <v>0.1</v>
      </c>
      <c r="H60" s="317">
        <v>0.2</v>
      </c>
      <c r="I60" s="351">
        <v>0</v>
      </c>
      <c r="J60" s="352">
        <v>0</v>
      </c>
      <c r="K60" s="363" t="s">
        <v>209</v>
      </c>
      <c r="L60" s="364">
        <f>SUM(E60:H60,J60)</f>
        <v>0.30000000000000004</v>
      </c>
    </row>
    <row r="61" spans="2:13" s="280" customFormat="1" ht="14.1" customHeight="1">
      <c r="B61" s="312" t="s">
        <v>166</v>
      </c>
      <c r="C61" s="313">
        <v>6</v>
      </c>
      <c r="D61" s="313">
        <v>36</v>
      </c>
      <c r="E61" s="314">
        <v>0.6</v>
      </c>
      <c r="F61" s="352">
        <v>0</v>
      </c>
      <c r="G61" s="316">
        <v>13.5</v>
      </c>
      <c r="H61" s="317">
        <v>0.1</v>
      </c>
      <c r="I61" s="351">
        <v>0</v>
      </c>
      <c r="J61" s="352">
        <v>0</v>
      </c>
      <c r="K61" s="363" t="s">
        <v>209</v>
      </c>
      <c r="L61" s="364">
        <f>SUM(E61:H61,J61)</f>
        <v>14.2</v>
      </c>
      <c r="M61" s="368"/>
    </row>
    <row r="62" spans="2:13" s="280" customFormat="1" ht="14.1" customHeight="1">
      <c r="B62" s="312" t="s">
        <v>167</v>
      </c>
      <c r="C62" s="313">
        <v>5</v>
      </c>
      <c r="D62" s="313">
        <v>30</v>
      </c>
      <c r="E62" s="314">
        <v>0.1</v>
      </c>
      <c r="F62" s="315">
        <v>0.1</v>
      </c>
      <c r="G62" s="316">
        <v>3.2</v>
      </c>
      <c r="H62" s="317">
        <v>0.4</v>
      </c>
      <c r="I62" s="351">
        <v>0</v>
      </c>
      <c r="J62" s="352">
        <v>0</v>
      </c>
      <c r="K62" s="363" t="s">
        <v>209</v>
      </c>
      <c r="L62" s="364">
        <f>SUM(E62:H62,J62)</f>
        <v>3.8000000000000003</v>
      </c>
    </row>
    <row r="63" spans="2:13" s="280" customFormat="1" ht="14.1" customHeight="1">
      <c r="B63" s="319" t="s">
        <v>168</v>
      </c>
      <c r="C63" s="320">
        <v>3</v>
      </c>
      <c r="D63" s="320">
        <v>4</v>
      </c>
      <c r="E63" s="321">
        <v>0.1</v>
      </c>
      <c r="F63" s="322">
        <v>0</v>
      </c>
      <c r="G63" s="323">
        <v>0.3</v>
      </c>
      <c r="H63" s="324">
        <v>0</v>
      </c>
      <c r="I63" s="354">
        <v>0</v>
      </c>
      <c r="J63" s="355">
        <v>0</v>
      </c>
      <c r="K63" s="367" t="s">
        <v>209</v>
      </c>
      <c r="L63" s="364">
        <f>SUM(E63:H63,J63)</f>
        <v>0.4</v>
      </c>
    </row>
    <row r="64" spans="2:13" s="280" customFormat="1" ht="14.1" customHeight="1">
      <c r="B64" s="307" t="s">
        <v>211</v>
      </c>
      <c r="C64" s="308">
        <f t="shared" ref="C64:J64" si="11">SUM(C65:C68)</f>
        <v>11</v>
      </c>
      <c r="D64" s="308">
        <f t="shared" si="11"/>
        <v>49</v>
      </c>
      <c r="E64" s="309">
        <f t="shared" si="11"/>
        <v>0.7</v>
      </c>
      <c r="F64" s="369">
        <f t="shared" si="11"/>
        <v>0.08</v>
      </c>
      <c r="G64" s="309">
        <f t="shared" si="11"/>
        <v>11.5</v>
      </c>
      <c r="H64" s="369">
        <f t="shared" si="11"/>
        <v>0.4</v>
      </c>
      <c r="I64" s="284">
        <f t="shared" si="11"/>
        <v>0</v>
      </c>
      <c r="J64" s="310">
        <f t="shared" si="11"/>
        <v>0</v>
      </c>
      <c r="K64" s="311">
        <v>1.9</v>
      </c>
      <c r="L64" s="370">
        <v>14.58</v>
      </c>
    </row>
    <row r="65" spans="2:13" s="280" customFormat="1" ht="14.1" customHeight="1">
      <c r="B65" s="312" t="s">
        <v>165</v>
      </c>
      <c r="C65" s="313">
        <v>0</v>
      </c>
      <c r="D65" s="313">
        <v>1</v>
      </c>
      <c r="E65" s="314">
        <v>0</v>
      </c>
      <c r="F65" s="362">
        <v>0</v>
      </c>
      <c r="G65" s="316">
        <v>0</v>
      </c>
      <c r="H65" s="371">
        <v>0.03</v>
      </c>
      <c r="I65" s="351">
        <v>0</v>
      </c>
      <c r="J65" s="352">
        <v>0</v>
      </c>
      <c r="K65" s="363" t="s">
        <v>209</v>
      </c>
      <c r="L65" s="364">
        <f>SUM(E65:H65,J65)</f>
        <v>0.03</v>
      </c>
    </row>
    <row r="66" spans="2:13" s="280" customFormat="1" ht="14.1" customHeight="1">
      <c r="B66" s="312" t="s">
        <v>166</v>
      </c>
      <c r="C66" s="313">
        <v>4</v>
      </c>
      <c r="D66" s="313">
        <v>25</v>
      </c>
      <c r="E66" s="314">
        <v>0.2</v>
      </c>
      <c r="F66" s="365">
        <v>0.01</v>
      </c>
      <c r="G66" s="316">
        <v>10.3</v>
      </c>
      <c r="H66" s="371">
        <v>0.15</v>
      </c>
      <c r="I66" s="351">
        <v>0</v>
      </c>
      <c r="J66" s="352">
        <v>0</v>
      </c>
      <c r="K66" s="363" t="s">
        <v>209</v>
      </c>
      <c r="L66" s="364">
        <f>SUM(E66:H66,J66)</f>
        <v>10.660000000000002</v>
      </c>
      <c r="M66" s="368"/>
    </row>
    <row r="67" spans="2:13" s="280" customFormat="1" ht="14.1" customHeight="1">
      <c r="B67" s="312" t="s">
        <v>167</v>
      </c>
      <c r="C67" s="313">
        <v>6</v>
      </c>
      <c r="D67" s="313">
        <v>15</v>
      </c>
      <c r="E67" s="314">
        <v>0.5</v>
      </c>
      <c r="F67" s="362">
        <v>0.05</v>
      </c>
      <c r="G67" s="316">
        <v>0.7</v>
      </c>
      <c r="H67" s="371">
        <v>0.09</v>
      </c>
      <c r="I67" s="351">
        <v>0</v>
      </c>
      <c r="J67" s="352">
        <v>0</v>
      </c>
      <c r="K67" s="363" t="s">
        <v>209</v>
      </c>
      <c r="L67" s="364">
        <f>SUM(E67:H67,J67)</f>
        <v>1.34</v>
      </c>
    </row>
    <row r="68" spans="2:13" s="280" customFormat="1" ht="14.1" customHeight="1">
      <c r="B68" s="319" t="s">
        <v>168</v>
      </c>
      <c r="C68" s="320">
        <v>1</v>
      </c>
      <c r="D68" s="320">
        <v>8</v>
      </c>
      <c r="E68" s="321">
        <v>0</v>
      </c>
      <c r="F68" s="366">
        <v>0.02</v>
      </c>
      <c r="G68" s="323">
        <v>0.5</v>
      </c>
      <c r="H68" s="372">
        <v>0.13</v>
      </c>
      <c r="I68" s="354">
        <v>0</v>
      </c>
      <c r="J68" s="355">
        <v>0</v>
      </c>
      <c r="K68" s="367" t="s">
        <v>209</v>
      </c>
      <c r="L68" s="364">
        <f>SUM(E68:H68,J68)</f>
        <v>0.65</v>
      </c>
    </row>
    <row r="69" spans="2:13" s="280" customFormat="1" ht="14.1" customHeight="1">
      <c r="B69" s="307" t="s">
        <v>212</v>
      </c>
      <c r="C69" s="308">
        <f t="shared" ref="C69:J69" si="12">SUM(C70:C73)</f>
        <v>14</v>
      </c>
      <c r="D69" s="308">
        <f t="shared" si="12"/>
        <v>68</v>
      </c>
      <c r="E69" s="309">
        <f t="shared" si="12"/>
        <v>0.6</v>
      </c>
      <c r="F69" s="369">
        <f t="shared" si="12"/>
        <v>0.12000000000000001</v>
      </c>
      <c r="G69" s="309">
        <f t="shared" si="12"/>
        <v>13.5</v>
      </c>
      <c r="H69" s="369">
        <f t="shared" si="12"/>
        <v>0.53</v>
      </c>
      <c r="I69" s="284">
        <f t="shared" si="12"/>
        <v>5</v>
      </c>
      <c r="J69" s="310">
        <f t="shared" si="12"/>
        <v>0</v>
      </c>
      <c r="K69" s="311">
        <f>SUM(K70:K72)</f>
        <v>3.2</v>
      </c>
      <c r="L69" s="370">
        <f>SUM(E69:H69,J69)</f>
        <v>14.75</v>
      </c>
    </row>
    <row r="70" spans="2:13" s="280" customFormat="1" ht="14.1" customHeight="1">
      <c r="B70" s="312" t="s">
        <v>165</v>
      </c>
      <c r="C70" s="313">
        <v>4</v>
      </c>
      <c r="D70" s="313">
        <v>13</v>
      </c>
      <c r="E70" s="314">
        <v>0</v>
      </c>
      <c r="F70" s="362">
        <v>0.1</v>
      </c>
      <c r="G70" s="316">
        <v>0.6</v>
      </c>
      <c r="H70" s="371">
        <v>0.18</v>
      </c>
      <c r="I70" s="351">
        <v>3</v>
      </c>
      <c r="J70" s="352">
        <v>0</v>
      </c>
      <c r="K70" s="363">
        <v>2</v>
      </c>
      <c r="L70" s="364">
        <f>SUM(K70,J70,E70:H70)</f>
        <v>2.8800000000000003</v>
      </c>
    </row>
    <row r="71" spans="2:13" s="280" customFormat="1" ht="14.1" customHeight="1">
      <c r="B71" s="312" t="s">
        <v>166</v>
      </c>
      <c r="C71" s="313">
        <v>1</v>
      </c>
      <c r="D71" s="313">
        <v>23</v>
      </c>
      <c r="E71" s="314">
        <v>0.1</v>
      </c>
      <c r="F71" s="365">
        <v>0</v>
      </c>
      <c r="G71" s="316">
        <v>10.3</v>
      </c>
      <c r="H71" s="371">
        <v>0</v>
      </c>
      <c r="I71" s="351">
        <v>1</v>
      </c>
      <c r="J71" s="352">
        <v>0</v>
      </c>
      <c r="K71" s="363">
        <v>1.2</v>
      </c>
      <c r="L71" s="364">
        <f>SUM(K71,J71,E71:H71)</f>
        <v>11.600000000000001</v>
      </c>
      <c r="M71" s="368"/>
    </row>
    <row r="72" spans="2:13" s="280" customFormat="1" ht="14.1" customHeight="1">
      <c r="B72" s="312" t="s">
        <v>167</v>
      </c>
      <c r="C72" s="313">
        <v>7</v>
      </c>
      <c r="D72" s="313">
        <v>25</v>
      </c>
      <c r="E72" s="314">
        <v>0.5</v>
      </c>
      <c r="F72" s="362">
        <v>0</v>
      </c>
      <c r="G72" s="316">
        <v>2.4</v>
      </c>
      <c r="H72" s="371">
        <v>0.18</v>
      </c>
      <c r="I72" s="351">
        <v>0</v>
      </c>
      <c r="J72" s="352">
        <v>0</v>
      </c>
      <c r="K72" s="363">
        <v>0</v>
      </c>
      <c r="L72" s="364">
        <f>SUM(K72,J72,E72:H72)</f>
        <v>3.08</v>
      </c>
    </row>
    <row r="73" spans="2:13" s="280" customFormat="1" ht="14.1" customHeight="1">
      <c r="B73" s="319" t="s">
        <v>168</v>
      </c>
      <c r="C73" s="320">
        <v>2</v>
      </c>
      <c r="D73" s="320">
        <v>7</v>
      </c>
      <c r="E73" s="321">
        <v>0</v>
      </c>
      <c r="F73" s="366">
        <v>0.02</v>
      </c>
      <c r="G73" s="323">
        <v>0.2</v>
      </c>
      <c r="H73" s="372">
        <v>0.17</v>
      </c>
      <c r="I73" s="354">
        <v>1</v>
      </c>
      <c r="J73" s="355">
        <v>0</v>
      </c>
      <c r="K73" s="367" t="s">
        <v>209</v>
      </c>
      <c r="L73" s="364">
        <f>SUM(E73:H73,J73)</f>
        <v>0.39</v>
      </c>
    </row>
    <row r="74" spans="2:13" s="280" customFormat="1" ht="14.1" customHeight="1">
      <c r="B74" s="307" t="s">
        <v>213</v>
      </c>
      <c r="C74" s="308">
        <f t="shared" ref="C74:J74" si="13">SUM(C75:C78)</f>
        <v>15</v>
      </c>
      <c r="D74" s="308">
        <f t="shared" si="13"/>
        <v>95</v>
      </c>
      <c r="E74" s="309">
        <f t="shared" si="13"/>
        <v>0.7</v>
      </c>
      <c r="F74" s="369">
        <f t="shared" si="13"/>
        <v>0.18</v>
      </c>
      <c r="G74" s="309">
        <f t="shared" si="13"/>
        <v>19.2</v>
      </c>
      <c r="H74" s="369">
        <f t="shared" si="13"/>
        <v>1.62</v>
      </c>
      <c r="I74" s="284">
        <f t="shared" si="13"/>
        <v>2</v>
      </c>
      <c r="J74" s="310">
        <f t="shared" si="13"/>
        <v>0</v>
      </c>
      <c r="K74" s="373">
        <f>SUM(K75:K77)</f>
        <v>0.7</v>
      </c>
      <c r="L74" s="370">
        <f>SUM(E74:H74,J74)</f>
        <v>21.7</v>
      </c>
    </row>
    <row r="75" spans="2:13" s="280" customFormat="1" ht="14.1" customHeight="1">
      <c r="B75" s="312" t="s">
        <v>165</v>
      </c>
      <c r="C75" s="313">
        <v>2</v>
      </c>
      <c r="D75" s="313">
        <v>18</v>
      </c>
      <c r="E75" s="314">
        <v>0.2</v>
      </c>
      <c r="F75" s="362">
        <v>0.02</v>
      </c>
      <c r="G75" s="316">
        <v>0.2</v>
      </c>
      <c r="H75" s="371">
        <v>0.55000000000000004</v>
      </c>
      <c r="I75" s="351">
        <v>1</v>
      </c>
      <c r="J75" s="352">
        <v>0</v>
      </c>
      <c r="K75" s="363">
        <v>0</v>
      </c>
      <c r="L75" s="374">
        <v>0.97</v>
      </c>
    </row>
    <row r="76" spans="2:13" s="280" customFormat="1" ht="14.1" customHeight="1">
      <c r="B76" s="312" t="s">
        <v>166</v>
      </c>
      <c r="C76" s="313">
        <v>5</v>
      </c>
      <c r="D76" s="313">
        <v>35</v>
      </c>
      <c r="E76" s="314">
        <v>0.2</v>
      </c>
      <c r="F76" s="365">
        <v>0.1</v>
      </c>
      <c r="G76" s="316">
        <v>12.8</v>
      </c>
      <c r="H76" s="371">
        <v>0.23</v>
      </c>
      <c r="I76" s="351">
        <v>1</v>
      </c>
      <c r="J76" s="352">
        <v>0</v>
      </c>
      <c r="K76" s="363">
        <v>0.7</v>
      </c>
      <c r="L76" s="374">
        <v>13.33</v>
      </c>
      <c r="M76" s="368"/>
    </row>
    <row r="77" spans="2:13" s="280" customFormat="1" ht="14.1" customHeight="1">
      <c r="B77" s="312" t="s">
        <v>167</v>
      </c>
      <c r="C77" s="313">
        <v>3</v>
      </c>
      <c r="D77" s="313">
        <v>23</v>
      </c>
      <c r="E77" s="314">
        <v>0.1</v>
      </c>
      <c r="F77" s="362">
        <v>0.01</v>
      </c>
      <c r="G77" s="316">
        <v>3.7</v>
      </c>
      <c r="H77" s="371">
        <v>0.23</v>
      </c>
      <c r="I77" s="351">
        <v>0</v>
      </c>
      <c r="J77" s="352">
        <v>0</v>
      </c>
      <c r="K77" s="363">
        <v>0</v>
      </c>
      <c r="L77" s="374">
        <v>4.04</v>
      </c>
    </row>
    <row r="78" spans="2:13" s="280" customFormat="1" ht="14.1" customHeight="1">
      <c r="B78" s="319" t="s">
        <v>168</v>
      </c>
      <c r="C78" s="320">
        <v>5</v>
      </c>
      <c r="D78" s="320">
        <v>19</v>
      </c>
      <c r="E78" s="321">
        <v>0.2</v>
      </c>
      <c r="F78" s="366">
        <v>0.05</v>
      </c>
      <c r="G78" s="323">
        <v>2.5</v>
      </c>
      <c r="H78" s="372">
        <v>0.61</v>
      </c>
      <c r="I78" s="354">
        <v>0</v>
      </c>
      <c r="J78" s="355">
        <v>0</v>
      </c>
      <c r="K78" s="367">
        <v>0</v>
      </c>
      <c r="L78" s="375">
        <v>3.36</v>
      </c>
    </row>
    <row r="79" spans="2:13" s="280" customFormat="1" ht="14.1" customHeight="1">
      <c r="B79" s="307" t="s">
        <v>214</v>
      </c>
      <c r="C79" s="308">
        <f t="shared" ref="C79:J79" si="14">SUM(C80:C83)</f>
        <v>18</v>
      </c>
      <c r="D79" s="308">
        <f t="shared" si="14"/>
        <v>83</v>
      </c>
      <c r="E79" s="309">
        <f t="shared" si="14"/>
        <v>0.5</v>
      </c>
      <c r="F79" s="369">
        <f t="shared" si="14"/>
        <v>0.82</v>
      </c>
      <c r="G79" s="309">
        <f t="shared" si="14"/>
        <v>17.599999999999998</v>
      </c>
      <c r="H79" s="369">
        <f t="shared" si="14"/>
        <v>1.44</v>
      </c>
      <c r="I79" s="284">
        <f t="shared" si="14"/>
        <v>6</v>
      </c>
      <c r="J79" s="310">
        <f t="shared" si="14"/>
        <v>0</v>
      </c>
      <c r="K79" s="373">
        <f>SUM(K80:K82)</f>
        <v>0</v>
      </c>
      <c r="L79" s="370">
        <f>SUM(E79:H79,J79)</f>
        <v>20.36</v>
      </c>
    </row>
    <row r="80" spans="2:13" s="280" customFormat="1" ht="14.1" customHeight="1">
      <c r="B80" s="312" t="s">
        <v>165</v>
      </c>
      <c r="C80" s="313">
        <v>4</v>
      </c>
      <c r="D80" s="313">
        <v>8</v>
      </c>
      <c r="E80" s="314">
        <v>0.2</v>
      </c>
      <c r="F80" s="362">
        <v>0.43</v>
      </c>
      <c r="G80" s="316">
        <v>0</v>
      </c>
      <c r="H80" s="371">
        <v>0.26</v>
      </c>
      <c r="I80" s="351">
        <v>1</v>
      </c>
      <c r="J80" s="352">
        <v>0</v>
      </c>
      <c r="K80" s="363">
        <v>0</v>
      </c>
      <c r="L80" s="374">
        <v>0.89</v>
      </c>
    </row>
    <row r="81" spans="2:13" s="280" customFormat="1" ht="14.1" customHeight="1">
      <c r="B81" s="312" t="s">
        <v>166</v>
      </c>
      <c r="C81" s="313">
        <v>4</v>
      </c>
      <c r="D81" s="313">
        <v>37</v>
      </c>
      <c r="E81" s="314">
        <v>0</v>
      </c>
      <c r="F81" s="365">
        <v>0.26</v>
      </c>
      <c r="G81" s="316">
        <v>13.3</v>
      </c>
      <c r="H81" s="371">
        <v>0.24</v>
      </c>
      <c r="I81" s="351">
        <v>0</v>
      </c>
      <c r="J81" s="352">
        <v>0</v>
      </c>
      <c r="K81" s="363">
        <v>0</v>
      </c>
      <c r="L81" s="374">
        <v>13.8</v>
      </c>
      <c r="M81" s="368"/>
    </row>
    <row r="82" spans="2:13" s="280" customFormat="1" ht="14.1" customHeight="1">
      <c r="B82" s="312" t="s">
        <v>167</v>
      </c>
      <c r="C82" s="313">
        <v>4</v>
      </c>
      <c r="D82" s="313">
        <v>25</v>
      </c>
      <c r="E82" s="314">
        <v>0.1</v>
      </c>
      <c r="F82" s="362">
        <v>0</v>
      </c>
      <c r="G82" s="316">
        <v>2.9</v>
      </c>
      <c r="H82" s="371">
        <v>0.67</v>
      </c>
      <c r="I82" s="351">
        <v>1</v>
      </c>
      <c r="J82" s="352">
        <v>0</v>
      </c>
      <c r="K82" s="363">
        <v>0</v>
      </c>
      <c r="L82" s="374">
        <v>3.67</v>
      </c>
    </row>
    <row r="83" spans="2:13" s="280" customFormat="1" ht="14.1" customHeight="1">
      <c r="B83" s="312" t="s">
        <v>168</v>
      </c>
      <c r="C83" s="313">
        <v>6</v>
      </c>
      <c r="D83" s="313">
        <v>13</v>
      </c>
      <c r="E83" s="314">
        <v>0.2</v>
      </c>
      <c r="F83" s="362">
        <v>0.13</v>
      </c>
      <c r="G83" s="316">
        <v>1.4</v>
      </c>
      <c r="H83" s="371">
        <v>0.27</v>
      </c>
      <c r="I83" s="351">
        <v>4</v>
      </c>
      <c r="J83" s="352">
        <v>0</v>
      </c>
      <c r="K83" s="363">
        <v>0</v>
      </c>
      <c r="L83" s="374">
        <v>2</v>
      </c>
    </row>
    <row r="84" spans="2:13" s="280" customFormat="1" ht="14.1" customHeight="1">
      <c r="B84" s="376" t="s">
        <v>93</v>
      </c>
      <c r="C84" s="308">
        <f t="shared" ref="C84:K84" si="15">SUM(C85:C88)</f>
        <v>11</v>
      </c>
      <c r="D84" s="308">
        <f t="shared" si="15"/>
        <v>104</v>
      </c>
      <c r="E84" s="309">
        <f t="shared" si="15"/>
        <v>0.5</v>
      </c>
      <c r="F84" s="369">
        <f t="shared" si="15"/>
        <v>0.02</v>
      </c>
      <c r="G84" s="309">
        <f t="shared" si="15"/>
        <v>19.100000000000001</v>
      </c>
      <c r="H84" s="369">
        <f t="shared" si="15"/>
        <v>0.99</v>
      </c>
      <c r="I84" s="284">
        <f t="shared" si="15"/>
        <v>3</v>
      </c>
      <c r="J84" s="310">
        <f t="shared" si="15"/>
        <v>0.1</v>
      </c>
      <c r="K84" s="373">
        <f t="shared" si="15"/>
        <v>0.30000000000000004</v>
      </c>
      <c r="L84" s="370">
        <f t="shared" ref="L84:L93" si="16">SUM(E84:H84,J84)</f>
        <v>20.71</v>
      </c>
    </row>
    <row r="85" spans="2:13" s="280" customFormat="1" ht="14.1" customHeight="1">
      <c r="B85" s="377" t="s">
        <v>165</v>
      </c>
      <c r="C85" s="313">
        <v>1</v>
      </c>
      <c r="D85" s="313">
        <v>7</v>
      </c>
      <c r="E85" s="314">
        <v>0</v>
      </c>
      <c r="F85" s="362">
        <v>0.02</v>
      </c>
      <c r="G85" s="316">
        <v>0</v>
      </c>
      <c r="H85" s="371">
        <v>0.31</v>
      </c>
      <c r="I85" s="351">
        <v>3</v>
      </c>
      <c r="J85" s="352">
        <v>0.1</v>
      </c>
      <c r="K85" s="363">
        <v>0</v>
      </c>
      <c r="L85" s="374">
        <f t="shared" si="16"/>
        <v>0.43000000000000005</v>
      </c>
    </row>
    <row r="86" spans="2:13" s="280" customFormat="1" ht="14.1" customHeight="1">
      <c r="B86" s="377" t="s">
        <v>166</v>
      </c>
      <c r="C86" s="313">
        <v>2</v>
      </c>
      <c r="D86" s="313">
        <v>33</v>
      </c>
      <c r="E86" s="314">
        <v>0</v>
      </c>
      <c r="F86" s="365">
        <v>0</v>
      </c>
      <c r="G86" s="316">
        <v>12.6</v>
      </c>
      <c r="H86" s="371">
        <v>0.09</v>
      </c>
      <c r="I86" s="351">
        <v>0</v>
      </c>
      <c r="J86" s="352">
        <v>0</v>
      </c>
      <c r="K86" s="363">
        <v>0.2</v>
      </c>
      <c r="L86" s="374">
        <f t="shared" si="16"/>
        <v>12.69</v>
      </c>
    </row>
    <row r="87" spans="2:13" s="280" customFormat="1" ht="14.1" customHeight="1">
      <c r="B87" s="377" t="s">
        <v>167</v>
      </c>
      <c r="C87" s="313">
        <v>5</v>
      </c>
      <c r="D87" s="313">
        <v>53</v>
      </c>
      <c r="E87" s="314">
        <v>0.4</v>
      </c>
      <c r="F87" s="362">
        <v>0</v>
      </c>
      <c r="G87" s="316">
        <v>5.2</v>
      </c>
      <c r="H87" s="371">
        <v>0.48</v>
      </c>
      <c r="I87" s="351">
        <v>0</v>
      </c>
      <c r="J87" s="352">
        <v>0</v>
      </c>
      <c r="K87" s="363">
        <v>0.1</v>
      </c>
      <c r="L87" s="374">
        <f t="shared" si="16"/>
        <v>6.08</v>
      </c>
    </row>
    <row r="88" spans="2:13" s="280" customFormat="1" ht="14.1" customHeight="1">
      <c r="B88" s="378" t="s">
        <v>168</v>
      </c>
      <c r="C88" s="320">
        <v>3</v>
      </c>
      <c r="D88" s="320">
        <v>11</v>
      </c>
      <c r="E88" s="321">
        <v>0.1</v>
      </c>
      <c r="F88" s="366">
        <v>0</v>
      </c>
      <c r="G88" s="323">
        <v>1.3</v>
      </c>
      <c r="H88" s="372">
        <v>0.11</v>
      </c>
      <c r="I88" s="354">
        <v>0</v>
      </c>
      <c r="J88" s="355">
        <v>0</v>
      </c>
      <c r="K88" s="367">
        <v>0</v>
      </c>
      <c r="L88" s="375">
        <f t="shared" si="16"/>
        <v>1.5100000000000002</v>
      </c>
    </row>
    <row r="89" spans="2:13" s="280" customFormat="1" ht="14.1" customHeight="1">
      <c r="B89" s="376" t="s">
        <v>182</v>
      </c>
      <c r="C89" s="308">
        <f t="shared" ref="C89:K89" si="17">SUM(C90:C93)</f>
        <v>8</v>
      </c>
      <c r="D89" s="308">
        <f t="shared" si="17"/>
        <v>89</v>
      </c>
      <c r="E89" s="309">
        <f t="shared" si="17"/>
        <v>0.5</v>
      </c>
      <c r="F89" s="369">
        <f t="shared" si="17"/>
        <v>0.16</v>
      </c>
      <c r="G89" s="309">
        <f t="shared" si="17"/>
        <v>21.400000000000002</v>
      </c>
      <c r="H89" s="369">
        <f t="shared" si="17"/>
        <v>0.44999999999999996</v>
      </c>
      <c r="I89" s="284">
        <f t="shared" si="17"/>
        <v>2</v>
      </c>
      <c r="J89" s="310">
        <f t="shared" si="17"/>
        <v>0</v>
      </c>
      <c r="K89" s="373">
        <f t="shared" si="17"/>
        <v>1.2999999999999998</v>
      </c>
      <c r="L89" s="370">
        <f t="shared" si="16"/>
        <v>22.51</v>
      </c>
    </row>
    <row r="90" spans="2:13" s="280" customFormat="1" ht="14.1" customHeight="1">
      <c r="B90" s="377" t="s">
        <v>165</v>
      </c>
      <c r="C90" s="313">
        <v>2</v>
      </c>
      <c r="D90" s="313">
        <v>8</v>
      </c>
      <c r="E90" s="314">
        <v>0.2</v>
      </c>
      <c r="F90" s="362">
        <v>0</v>
      </c>
      <c r="G90" s="316">
        <v>0</v>
      </c>
      <c r="H90" s="371">
        <v>0.23</v>
      </c>
      <c r="I90" s="351">
        <v>1</v>
      </c>
      <c r="J90" s="352">
        <v>0</v>
      </c>
      <c r="K90" s="363">
        <v>0.7</v>
      </c>
      <c r="L90" s="374">
        <f t="shared" si="16"/>
        <v>0.43000000000000005</v>
      </c>
    </row>
    <row r="91" spans="2:13" s="280" customFormat="1" ht="14.1" customHeight="1">
      <c r="B91" s="377" t="s">
        <v>166</v>
      </c>
      <c r="C91" s="313">
        <v>3</v>
      </c>
      <c r="D91" s="313">
        <v>42</v>
      </c>
      <c r="E91" s="314">
        <v>0.2</v>
      </c>
      <c r="F91" s="365">
        <v>0.03</v>
      </c>
      <c r="G91" s="316">
        <v>16.8</v>
      </c>
      <c r="H91" s="371">
        <v>0.12</v>
      </c>
      <c r="I91" s="351">
        <v>0</v>
      </c>
      <c r="J91" s="352">
        <v>0</v>
      </c>
      <c r="K91" s="363">
        <v>0</v>
      </c>
      <c r="L91" s="374">
        <f t="shared" si="16"/>
        <v>17.150000000000002</v>
      </c>
    </row>
    <row r="92" spans="2:13" s="280" customFormat="1" ht="14.1" customHeight="1">
      <c r="B92" s="377" t="s">
        <v>167</v>
      </c>
      <c r="C92" s="313">
        <v>2</v>
      </c>
      <c r="D92" s="313">
        <v>31</v>
      </c>
      <c r="E92" s="314">
        <v>0.1</v>
      </c>
      <c r="F92" s="362">
        <v>0.08</v>
      </c>
      <c r="G92" s="316">
        <v>2.5</v>
      </c>
      <c r="H92" s="371">
        <v>0.06</v>
      </c>
      <c r="I92" s="351">
        <v>1</v>
      </c>
      <c r="J92" s="352">
        <v>0</v>
      </c>
      <c r="K92" s="363">
        <v>0</v>
      </c>
      <c r="L92" s="374">
        <f t="shared" si="16"/>
        <v>2.74</v>
      </c>
    </row>
    <row r="93" spans="2:13" s="280" customFormat="1" ht="14.1" customHeight="1">
      <c r="B93" s="378" t="s">
        <v>168</v>
      </c>
      <c r="C93" s="320">
        <v>1</v>
      </c>
      <c r="D93" s="320">
        <v>8</v>
      </c>
      <c r="E93" s="321">
        <v>0</v>
      </c>
      <c r="F93" s="366">
        <v>0.05</v>
      </c>
      <c r="G93" s="323">
        <v>2.1</v>
      </c>
      <c r="H93" s="372">
        <v>0.04</v>
      </c>
      <c r="I93" s="354">
        <v>0</v>
      </c>
      <c r="J93" s="355">
        <v>0</v>
      </c>
      <c r="K93" s="367">
        <v>0.6</v>
      </c>
      <c r="L93" s="375">
        <f t="shared" si="16"/>
        <v>2.19</v>
      </c>
    </row>
    <row r="94" spans="2:13" s="280" customFormat="1" ht="14.1" customHeight="1">
      <c r="B94" s="376" t="s">
        <v>183</v>
      </c>
      <c r="C94" s="308">
        <f t="shared" ref="C94:K94" si="18">SUM(C95:C98)</f>
        <v>6</v>
      </c>
      <c r="D94" s="308">
        <f t="shared" si="18"/>
        <v>70</v>
      </c>
      <c r="E94" s="309">
        <f t="shared" si="18"/>
        <v>2.1</v>
      </c>
      <c r="F94" s="369">
        <f t="shared" si="18"/>
        <v>0.55999999999999994</v>
      </c>
      <c r="G94" s="309">
        <f t="shared" si="18"/>
        <v>58.1</v>
      </c>
      <c r="H94" s="369">
        <f t="shared" si="18"/>
        <v>8.36</v>
      </c>
      <c r="I94" s="284">
        <f t="shared" si="18"/>
        <v>3</v>
      </c>
      <c r="J94" s="310">
        <f t="shared" si="18"/>
        <v>0.5</v>
      </c>
      <c r="K94" s="373">
        <f t="shared" si="18"/>
        <v>1.4</v>
      </c>
      <c r="L94" s="370">
        <f>SUM(E94:H94,J94)</f>
        <v>69.62</v>
      </c>
    </row>
    <row r="95" spans="2:13" s="280" customFormat="1" ht="14.1" customHeight="1">
      <c r="B95" s="377" t="s">
        <v>165</v>
      </c>
      <c r="C95" s="313">
        <v>2</v>
      </c>
      <c r="D95" s="313">
        <v>8</v>
      </c>
      <c r="E95" s="314">
        <v>0.5</v>
      </c>
      <c r="F95" s="362">
        <v>0.08</v>
      </c>
      <c r="G95" s="316">
        <v>3.9</v>
      </c>
      <c r="H95" s="371">
        <v>2.15</v>
      </c>
      <c r="I95" s="351">
        <v>1</v>
      </c>
      <c r="J95" s="352">
        <v>0.1</v>
      </c>
      <c r="K95" s="363">
        <v>0</v>
      </c>
      <c r="L95" s="374">
        <f>SUM(E95:H95,J95)</f>
        <v>6.7299999999999986</v>
      </c>
    </row>
    <row r="96" spans="2:13" s="280" customFormat="1" ht="14.1" customHeight="1">
      <c r="B96" s="377" t="s">
        <v>166</v>
      </c>
      <c r="C96" s="313">
        <v>3</v>
      </c>
      <c r="D96" s="313">
        <v>23</v>
      </c>
      <c r="E96" s="314">
        <v>1.6</v>
      </c>
      <c r="F96" s="365">
        <v>0</v>
      </c>
      <c r="G96" s="379">
        <v>20.5</v>
      </c>
      <c r="H96" s="371">
        <v>1.19</v>
      </c>
      <c r="I96" s="351">
        <v>1</v>
      </c>
      <c r="J96" s="352">
        <v>0.2</v>
      </c>
      <c r="K96" s="363">
        <v>0</v>
      </c>
      <c r="L96" s="374">
        <f>SUM(E96:H96,J96)</f>
        <v>23.490000000000002</v>
      </c>
    </row>
    <row r="97" spans="2:12" s="280" customFormat="1" ht="14.1" customHeight="1">
      <c r="B97" s="377" t="s">
        <v>167</v>
      </c>
      <c r="C97" s="313">
        <v>0</v>
      </c>
      <c r="D97" s="313">
        <v>27</v>
      </c>
      <c r="E97" s="314">
        <v>0</v>
      </c>
      <c r="F97" s="362">
        <v>0</v>
      </c>
      <c r="G97" s="316">
        <v>15.8</v>
      </c>
      <c r="H97" s="371">
        <v>3.75</v>
      </c>
      <c r="I97" s="351">
        <v>1</v>
      </c>
      <c r="J97" s="352">
        <v>0.2</v>
      </c>
      <c r="K97" s="363">
        <v>0</v>
      </c>
      <c r="L97" s="374">
        <f>SUM(E97:H97,J97)</f>
        <v>19.75</v>
      </c>
    </row>
    <row r="98" spans="2:12" s="280" customFormat="1" ht="14.1" customHeight="1">
      <c r="B98" s="378" t="s">
        <v>168</v>
      </c>
      <c r="C98" s="320">
        <v>1</v>
      </c>
      <c r="D98" s="320">
        <v>12</v>
      </c>
      <c r="E98" s="321">
        <v>0</v>
      </c>
      <c r="F98" s="366">
        <v>0.48</v>
      </c>
      <c r="G98" s="323">
        <v>17.899999999999999</v>
      </c>
      <c r="H98" s="372">
        <v>1.27</v>
      </c>
      <c r="I98" s="354">
        <v>0</v>
      </c>
      <c r="J98" s="355">
        <v>0</v>
      </c>
      <c r="K98" s="367">
        <v>1.4</v>
      </c>
      <c r="L98" s="375">
        <f>SUM(E98:H98,J98)</f>
        <v>19.649999999999999</v>
      </c>
    </row>
    <row r="99" spans="2:12" ht="15" customHeight="1">
      <c r="L99" s="380" t="s">
        <v>215</v>
      </c>
    </row>
    <row r="104" spans="2:12">
      <c r="B104" s="299"/>
      <c r="C104" s="381"/>
      <c r="D104" s="381"/>
      <c r="E104" s="382"/>
      <c r="F104" s="382"/>
      <c r="G104" s="382"/>
      <c r="H104" s="382"/>
      <c r="I104" s="381"/>
      <c r="J104" s="382"/>
      <c r="K104" s="382"/>
      <c r="L104" s="382"/>
    </row>
    <row r="105" spans="2:12">
      <c r="B105" s="299"/>
      <c r="C105" s="381"/>
      <c r="D105" s="381"/>
      <c r="E105" s="382"/>
      <c r="F105" s="382"/>
      <c r="G105" s="382"/>
      <c r="H105" s="382"/>
      <c r="I105" s="381"/>
      <c r="J105" s="382"/>
      <c r="K105" s="382"/>
      <c r="L105" s="382"/>
    </row>
    <row r="106" spans="2:12">
      <c r="B106" s="299"/>
      <c r="C106" s="381"/>
      <c r="D106" s="381"/>
      <c r="E106" s="382"/>
      <c r="F106" s="382"/>
      <c r="G106" s="382"/>
      <c r="H106" s="382"/>
      <c r="I106" s="381"/>
      <c r="J106" s="382"/>
      <c r="K106" s="382"/>
      <c r="L106" s="382"/>
    </row>
    <row r="107" spans="2:12">
      <c r="B107" s="299"/>
      <c r="C107" s="381"/>
      <c r="D107" s="381"/>
      <c r="E107" s="382"/>
      <c r="F107" s="382"/>
      <c r="G107" s="382"/>
      <c r="H107" s="382"/>
      <c r="I107" s="381"/>
      <c r="J107" s="382"/>
      <c r="K107" s="382"/>
      <c r="L107" s="382"/>
    </row>
    <row r="108" spans="2:12">
      <c r="B108" s="299"/>
      <c r="C108" s="381"/>
      <c r="D108" s="381"/>
      <c r="E108" s="382"/>
      <c r="F108" s="382"/>
      <c r="G108" s="382"/>
      <c r="H108" s="382"/>
      <c r="I108" s="381"/>
      <c r="J108" s="382"/>
      <c r="K108" s="382"/>
      <c r="L108" s="382"/>
    </row>
    <row r="109" spans="2:12">
      <c r="B109" s="299"/>
      <c r="C109" s="381"/>
      <c r="D109" s="381"/>
      <c r="E109" s="382"/>
      <c r="F109" s="382"/>
      <c r="G109" s="382"/>
      <c r="H109" s="382"/>
      <c r="I109" s="381"/>
      <c r="J109" s="382"/>
      <c r="K109" s="382"/>
      <c r="L109" s="382"/>
    </row>
    <row r="110" spans="2:12">
      <c r="B110" s="299"/>
      <c r="C110" s="381"/>
      <c r="D110" s="381"/>
      <c r="E110" s="382"/>
      <c r="F110" s="382"/>
      <c r="G110" s="382"/>
      <c r="H110" s="382"/>
      <c r="I110" s="381"/>
      <c r="J110" s="382"/>
      <c r="K110" s="382"/>
      <c r="L110" s="382"/>
    </row>
    <row r="111" spans="2:12">
      <c r="B111" s="300"/>
      <c r="C111" s="383"/>
      <c r="D111" s="383"/>
      <c r="E111" s="384"/>
      <c r="F111" s="384"/>
      <c r="G111" s="384"/>
      <c r="H111" s="384"/>
      <c r="I111" s="383"/>
      <c r="J111" s="384"/>
      <c r="K111" s="384"/>
      <c r="L111" s="384"/>
    </row>
    <row r="112" spans="2:12">
      <c r="B112" s="300"/>
      <c r="C112" s="383"/>
      <c r="D112" s="383"/>
      <c r="E112" s="384"/>
      <c r="F112" s="384"/>
      <c r="G112" s="384"/>
      <c r="H112" s="384"/>
      <c r="I112" s="383"/>
      <c r="J112" s="384"/>
      <c r="K112" s="384"/>
      <c r="L112" s="384"/>
    </row>
    <row r="113" spans="2:12">
      <c r="B113" s="299"/>
      <c r="C113" s="381"/>
      <c r="D113" s="381"/>
      <c r="E113" s="382"/>
      <c r="F113" s="382"/>
      <c r="G113" s="382"/>
      <c r="H113" s="382"/>
      <c r="I113" s="381"/>
      <c r="J113" s="382"/>
      <c r="K113" s="382"/>
      <c r="L113" s="382"/>
    </row>
    <row r="114" spans="2:12">
      <c r="B114" s="299"/>
      <c r="C114" s="381"/>
      <c r="D114" s="381"/>
      <c r="E114" s="382"/>
      <c r="F114" s="382"/>
      <c r="G114" s="382"/>
      <c r="H114" s="382"/>
      <c r="I114" s="381"/>
      <c r="J114" s="382"/>
      <c r="K114" s="382"/>
      <c r="L114" s="382"/>
    </row>
    <row r="115" spans="2:12">
      <c r="B115" s="299"/>
      <c r="C115" s="381"/>
      <c r="D115" s="381"/>
      <c r="E115" s="382"/>
      <c r="F115" s="382"/>
      <c r="G115" s="382"/>
      <c r="H115" s="382"/>
      <c r="I115" s="381"/>
      <c r="J115" s="382"/>
      <c r="K115" s="382"/>
      <c r="L115" s="382"/>
    </row>
    <row r="116" spans="2:12">
      <c r="B116" s="299"/>
      <c r="C116" s="381"/>
      <c r="D116" s="381"/>
      <c r="E116" s="382"/>
      <c r="F116" s="382"/>
      <c r="G116" s="382"/>
      <c r="H116" s="382"/>
      <c r="I116" s="381"/>
      <c r="J116" s="382"/>
      <c r="K116" s="382"/>
      <c r="L116" s="382"/>
    </row>
    <row r="117" spans="2:12">
      <c r="B117" s="299"/>
      <c r="C117" s="381"/>
      <c r="D117" s="381"/>
      <c r="E117" s="382"/>
      <c r="F117" s="382"/>
      <c r="G117" s="382"/>
      <c r="H117" s="382"/>
      <c r="I117" s="381"/>
      <c r="J117" s="382"/>
      <c r="K117" s="382"/>
      <c r="L117" s="382"/>
    </row>
    <row r="118" spans="2:12">
      <c r="B118" s="299"/>
      <c r="C118" s="381"/>
      <c r="D118" s="381"/>
      <c r="E118" s="382"/>
      <c r="F118" s="382"/>
      <c r="G118" s="382"/>
      <c r="H118" s="382"/>
      <c r="I118" s="381"/>
      <c r="J118" s="382"/>
      <c r="K118" s="382"/>
      <c r="L118" s="382"/>
    </row>
    <row r="119" spans="2:12">
      <c r="B119" s="299"/>
      <c r="C119" s="381"/>
      <c r="D119" s="381"/>
      <c r="E119" s="382"/>
      <c r="F119" s="382"/>
      <c r="G119" s="382"/>
      <c r="H119" s="382"/>
      <c r="I119" s="381"/>
      <c r="J119" s="382"/>
      <c r="K119" s="382"/>
      <c r="L119" s="382"/>
    </row>
    <row r="120" spans="2:12">
      <c r="B120" s="299"/>
      <c r="C120" s="381"/>
      <c r="D120" s="381"/>
      <c r="E120" s="382"/>
      <c r="F120" s="382"/>
      <c r="G120" s="382"/>
      <c r="H120" s="382"/>
      <c r="I120" s="381"/>
      <c r="J120" s="382"/>
      <c r="K120" s="382"/>
      <c r="L120" s="382"/>
    </row>
    <row r="121" spans="2:12">
      <c r="B121" s="299"/>
      <c r="C121" s="381"/>
      <c r="D121" s="381"/>
      <c r="E121" s="382"/>
      <c r="F121" s="382"/>
      <c r="G121" s="382"/>
      <c r="H121" s="382"/>
      <c r="I121" s="381"/>
      <c r="J121" s="382"/>
      <c r="K121" s="382"/>
      <c r="L121" s="382"/>
    </row>
    <row r="122" spans="2:12">
      <c r="B122" s="299"/>
      <c r="C122" s="381"/>
      <c r="D122" s="381"/>
      <c r="E122" s="382"/>
      <c r="F122" s="382"/>
      <c r="G122" s="382"/>
      <c r="H122" s="382"/>
      <c r="I122" s="381"/>
      <c r="J122" s="382"/>
      <c r="K122" s="382"/>
      <c r="L122" s="382"/>
    </row>
    <row r="123" spans="2:12">
      <c r="B123" s="299"/>
      <c r="C123" s="381"/>
      <c r="D123" s="381"/>
      <c r="E123" s="382"/>
      <c r="F123" s="382"/>
      <c r="G123" s="382"/>
      <c r="H123" s="382"/>
      <c r="I123" s="381"/>
      <c r="J123" s="382"/>
      <c r="K123" s="382"/>
      <c r="L123" s="382"/>
    </row>
    <row r="124" spans="2:12">
      <c r="B124" s="299"/>
      <c r="C124" s="381"/>
      <c r="D124" s="381"/>
      <c r="E124" s="382"/>
      <c r="F124" s="382"/>
      <c r="G124" s="382"/>
      <c r="H124" s="382"/>
      <c r="I124" s="381"/>
      <c r="J124" s="382"/>
      <c r="K124" s="382"/>
      <c r="L124" s="382"/>
    </row>
    <row r="125" spans="2:12">
      <c r="B125" s="299"/>
      <c r="C125" s="381"/>
      <c r="D125" s="381"/>
      <c r="E125" s="382"/>
      <c r="F125" s="382"/>
      <c r="G125" s="382"/>
      <c r="H125" s="382"/>
      <c r="I125" s="381"/>
      <c r="J125" s="382"/>
      <c r="K125" s="382"/>
      <c r="L125" s="382"/>
    </row>
    <row r="126" spans="2:12">
      <c r="B126" s="299"/>
      <c r="C126" s="381"/>
      <c r="D126" s="381"/>
      <c r="E126" s="382"/>
      <c r="F126" s="382"/>
      <c r="G126" s="382"/>
      <c r="H126" s="382"/>
      <c r="I126" s="381"/>
      <c r="J126" s="382"/>
      <c r="K126" s="382"/>
      <c r="L126" s="382"/>
    </row>
    <row r="127" spans="2:12">
      <c r="B127" s="299"/>
      <c r="C127" s="381"/>
      <c r="D127" s="381"/>
      <c r="E127" s="382"/>
      <c r="F127" s="382"/>
      <c r="G127" s="382"/>
      <c r="H127" s="382"/>
      <c r="I127" s="381"/>
      <c r="J127" s="382"/>
      <c r="K127" s="382"/>
      <c r="L127" s="382"/>
    </row>
    <row r="128" spans="2:12">
      <c r="B128" s="299"/>
      <c r="C128" s="381"/>
      <c r="D128" s="381"/>
      <c r="E128" s="382"/>
      <c r="F128" s="382"/>
      <c r="G128" s="382"/>
      <c r="H128" s="382"/>
      <c r="I128" s="381"/>
      <c r="J128" s="382"/>
      <c r="K128" s="382"/>
      <c r="L128" s="382"/>
    </row>
    <row r="129" spans="2:12">
      <c r="B129" s="299"/>
      <c r="C129" s="381"/>
      <c r="D129" s="381"/>
      <c r="E129" s="382"/>
      <c r="F129" s="382"/>
      <c r="G129" s="382"/>
      <c r="H129" s="382"/>
      <c r="I129" s="381"/>
      <c r="J129" s="382"/>
      <c r="K129" s="382"/>
      <c r="L129" s="382"/>
    </row>
    <row r="130" spans="2:12">
      <c r="B130" s="299"/>
      <c r="C130" s="381"/>
      <c r="D130" s="381"/>
      <c r="E130" s="382"/>
      <c r="F130" s="382"/>
      <c r="G130" s="382"/>
      <c r="H130" s="382"/>
      <c r="I130" s="381"/>
      <c r="J130" s="382"/>
      <c r="K130" s="382"/>
      <c r="L130" s="382"/>
    </row>
    <row r="131" spans="2:12">
      <c r="B131" s="299"/>
      <c r="C131" s="381"/>
      <c r="D131" s="381"/>
      <c r="E131" s="382"/>
      <c r="F131" s="382"/>
      <c r="G131" s="382"/>
      <c r="H131" s="382"/>
      <c r="I131" s="381"/>
      <c r="J131" s="382"/>
      <c r="K131" s="382"/>
      <c r="L131" s="382"/>
    </row>
    <row r="132" spans="2:12">
      <c r="B132" s="299"/>
      <c r="C132" s="381"/>
      <c r="D132" s="381"/>
      <c r="E132" s="382"/>
      <c r="F132" s="382"/>
      <c r="G132" s="382"/>
      <c r="H132" s="382"/>
      <c r="I132" s="381"/>
      <c r="J132" s="382"/>
      <c r="K132" s="382"/>
      <c r="L132" s="382"/>
    </row>
    <row r="133" spans="2:12">
      <c r="B133" s="299"/>
      <c r="C133" s="381"/>
      <c r="D133" s="381"/>
      <c r="E133" s="382"/>
      <c r="F133" s="382"/>
      <c r="G133" s="382"/>
      <c r="H133" s="382"/>
      <c r="I133" s="381"/>
      <c r="J133" s="382"/>
      <c r="K133" s="382"/>
      <c r="L133" s="382"/>
    </row>
    <row r="134" spans="2:12">
      <c r="B134" s="299"/>
      <c r="C134" s="381"/>
      <c r="D134" s="381"/>
      <c r="E134" s="382"/>
      <c r="F134" s="382"/>
      <c r="G134" s="382"/>
      <c r="H134" s="382"/>
      <c r="I134" s="381"/>
      <c r="J134" s="382"/>
      <c r="K134" s="382"/>
      <c r="L134" s="382"/>
    </row>
    <row r="135" spans="2:12">
      <c r="B135" s="299"/>
      <c r="C135" s="381"/>
      <c r="D135" s="381"/>
      <c r="E135" s="382"/>
      <c r="F135" s="382"/>
      <c r="G135" s="382"/>
      <c r="H135" s="382"/>
      <c r="I135" s="381"/>
      <c r="J135" s="382"/>
      <c r="K135" s="382"/>
      <c r="L135" s="382"/>
    </row>
    <row r="136" spans="2:12">
      <c r="B136" s="299"/>
      <c r="C136" s="381"/>
      <c r="D136" s="381"/>
      <c r="E136" s="382"/>
      <c r="F136" s="382"/>
      <c r="G136" s="382"/>
      <c r="H136" s="382"/>
      <c r="I136" s="381"/>
      <c r="J136" s="382"/>
      <c r="K136" s="382"/>
      <c r="L136" s="382"/>
    </row>
    <row r="137" spans="2:12">
      <c r="B137" s="299"/>
      <c r="C137" s="381"/>
      <c r="D137" s="381"/>
      <c r="E137" s="382"/>
      <c r="F137" s="382"/>
      <c r="G137" s="382"/>
      <c r="H137" s="382"/>
      <c r="I137" s="381"/>
      <c r="J137" s="382"/>
      <c r="K137" s="382"/>
      <c r="L137" s="382"/>
    </row>
    <row r="138" spans="2:12">
      <c r="B138" s="299"/>
      <c r="C138" s="381"/>
      <c r="D138" s="381"/>
      <c r="E138" s="382"/>
      <c r="F138" s="382"/>
      <c r="G138" s="382"/>
      <c r="H138" s="382"/>
      <c r="I138" s="381"/>
      <c r="J138" s="382"/>
      <c r="K138" s="382"/>
      <c r="L138" s="382"/>
    </row>
    <row r="139" spans="2:12">
      <c r="B139" s="299"/>
      <c r="C139" s="381"/>
      <c r="D139" s="381"/>
      <c r="E139" s="382"/>
      <c r="F139" s="382"/>
      <c r="G139" s="382"/>
      <c r="H139" s="382"/>
      <c r="I139" s="381"/>
      <c r="J139" s="382"/>
      <c r="K139" s="382"/>
      <c r="L139" s="382"/>
    </row>
    <row r="140" spans="2:12">
      <c r="B140" s="299"/>
      <c r="C140" s="381"/>
      <c r="D140" s="381"/>
      <c r="E140" s="382"/>
      <c r="F140" s="382"/>
      <c r="G140" s="382"/>
      <c r="H140" s="382"/>
      <c r="I140" s="381"/>
      <c r="J140" s="382"/>
      <c r="K140" s="382"/>
      <c r="L140" s="382"/>
    </row>
    <row r="141" spans="2:12">
      <c r="B141" s="299"/>
      <c r="C141" s="381"/>
      <c r="D141" s="381"/>
      <c r="E141" s="382"/>
      <c r="F141" s="382"/>
      <c r="G141" s="382"/>
      <c r="H141" s="382"/>
      <c r="I141" s="381"/>
      <c r="J141" s="382"/>
      <c r="K141" s="382"/>
      <c r="L141" s="382"/>
    </row>
    <row r="142" spans="2:12">
      <c r="B142" s="299"/>
      <c r="C142" s="381"/>
      <c r="D142" s="381"/>
      <c r="E142" s="382"/>
      <c r="F142" s="382"/>
      <c r="G142" s="382"/>
      <c r="H142" s="382"/>
      <c r="I142" s="381"/>
      <c r="J142" s="382"/>
      <c r="K142" s="382"/>
      <c r="L142" s="382"/>
    </row>
    <row r="143" spans="2:12">
      <c r="B143" s="299"/>
      <c r="C143" s="381"/>
      <c r="D143" s="381"/>
      <c r="E143" s="382"/>
      <c r="F143" s="382"/>
      <c r="G143" s="382"/>
      <c r="H143" s="382"/>
      <c r="I143" s="381"/>
      <c r="J143" s="382"/>
      <c r="K143" s="382"/>
      <c r="L143" s="382"/>
    </row>
    <row r="144" spans="2:12">
      <c r="B144" s="299"/>
      <c r="C144" s="381"/>
      <c r="D144" s="381"/>
      <c r="E144" s="382"/>
      <c r="F144" s="382"/>
      <c r="G144" s="382"/>
      <c r="H144" s="382"/>
      <c r="I144" s="381"/>
      <c r="J144" s="382"/>
      <c r="K144" s="382"/>
      <c r="L144" s="382"/>
    </row>
    <row r="145" spans="2:12">
      <c r="B145" s="299"/>
      <c r="C145" s="381"/>
      <c r="D145" s="381"/>
      <c r="E145" s="382"/>
      <c r="F145" s="382"/>
      <c r="G145" s="382"/>
      <c r="H145" s="382"/>
      <c r="I145" s="381"/>
      <c r="J145" s="382"/>
      <c r="K145" s="382"/>
      <c r="L145" s="382"/>
    </row>
    <row r="146" spans="2:12">
      <c r="B146" s="299"/>
      <c r="C146" s="381"/>
      <c r="D146" s="381"/>
      <c r="E146" s="382"/>
      <c r="F146" s="382"/>
      <c r="G146" s="382"/>
      <c r="H146" s="382"/>
      <c r="I146" s="381"/>
      <c r="J146" s="382"/>
      <c r="K146" s="382"/>
      <c r="L146" s="382"/>
    </row>
    <row r="147" spans="2:12">
      <c r="B147" s="299"/>
      <c r="C147" s="381"/>
      <c r="D147" s="381"/>
      <c r="E147" s="382"/>
      <c r="F147" s="382"/>
      <c r="G147" s="382"/>
      <c r="H147" s="382"/>
      <c r="I147" s="381"/>
      <c r="J147" s="382"/>
      <c r="K147" s="382"/>
      <c r="L147" s="382"/>
    </row>
    <row r="148" spans="2:12">
      <c r="B148" s="299"/>
      <c r="C148" s="381"/>
      <c r="D148" s="381"/>
      <c r="E148" s="382"/>
      <c r="F148" s="382"/>
      <c r="G148" s="382"/>
      <c r="H148" s="382"/>
      <c r="I148" s="381"/>
      <c r="J148" s="382"/>
      <c r="K148" s="382"/>
      <c r="L148" s="382"/>
    </row>
    <row r="149" spans="2:12">
      <c r="B149" s="299"/>
      <c r="C149" s="381"/>
      <c r="D149" s="381"/>
      <c r="E149" s="382"/>
      <c r="F149" s="382"/>
      <c r="G149" s="382"/>
      <c r="H149" s="382"/>
      <c r="I149" s="381"/>
      <c r="J149" s="382"/>
      <c r="K149" s="382"/>
      <c r="L149" s="382"/>
    </row>
    <row r="150" spans="2:12">
      <c r="B150" s="299"/>
      <c r="C150" s="381"/>
      <c r="D150" s="381"/>
      <c r="E150" s="382"/>
      <c r="F150" s="382"/>
      <c r="G150" s="382"/>
      <c r="H150" s="382"/>
      <c r="I150" s="381"/>
      <c r="J150" s="382"/>
      <c r="K150" s="382"/>
      <c r="L150" s="382"/>
    </row>
    <row r="151" spans="2:12">
      <c r="B151" s="299"/>
      <c r="C151" s="381"/>
      <c r="D151" s="381"/>
      <c r="E151" s="382"/>
      <c r="F151" s="382"/>
      <c r="G151" s="382"/>
      <c r="H151" s="382"/>
      <c r="I151" s="381"/>
      <c r="J151" s="382"/>
      <c r="K151" s="382"/>
      <c r="L151" s="382"/>
    </row>
    <row r="152" spans="2:12">
      <c r="B152" s="299"/>
      <c r="C152" s="381"/>
      <c r="D152" s="381"/>
      <c r="E152" s="382"/>
      <c r="F152" s="382"/>
      <c r="G152" s="382"/>
      <c r="H152" s="382"/>
      <c r="I152" s="381"/>
      <c r="J152" s="382"/>
      <c r="K152" s="382"/>
      <c r="L152" s="382"/>
    </row>
    <row r="153" spans="2:12">
      <c r="B153" s="299"/>
      <c r="C153" s="381"/>
      <c r="D153" s="381"/>
      <c r="E153" s="382"/>
      <c r="F153" s="382"/>
      <c r="G153" s="382"/>
      <c r="H153" s="382"/>
      <c r="I153" s="381"/>
      <c r="J153" s="382"/>
      <c r="K153" s="382"/>
      <c r="L153" s="382"/>
    </row>
    <row r="154" spans="2:12">
      <c r="B154" s="299"/>
      <c r="C154" s="381"/>
      <c r="D154" s="381"/>
      <c r="E154" s="382"/>
      <c r="F154" s="382"/>
      <c r="G154" s="382"/>
      <c r="H154" s="382"/>
      <c r="I154" s="381"/>
      <c r="J154" s="382"/>
      <c r="K154" s="382"/>
      <c r="L154" s="382"/>
    </row>
    <row r="155" spans="2:12">
      <c r="B155" s="299"/>
      <c r="C155" s="381"/>
      <c r="D155" s="381"/>
      <c r="E155" s="382"/>
      <c r="F155" s="382"/>
      <c r="G155" s="382"/>
      <c r="H155" s="382"/>
      <c r="I155" s="381"/>
      <c r="J155" s="382"/>
      <c r="K155" s="382"/>
      <c r="L155" s="382"/>
    </row>
    <row r="156" spans="2:12">
      <c r="B156" s="299"/>
      <c r="C156" s="381"/>
      <c r="D156" s="381"/>
      <c r="E156" s="382"/>
      <c r="F156" s="382"/>
      <c r="G156" s="382"/>
      <c r="H156" s="382"/>
      <c r="I156" s="381"/>
      <c r="J156" s="382"/>
      <c r="K156" s="382"/>
      <c r="L156" s="382"/>
    </row>
    <row r="157" spans="2:12">
      <c r="B157" s="299"/>
      <c r="C157" s="381"/>
      <c r="D157" s="381"/>
      <c r="E157" s="382"/>
      <c r="F157" s="382"/>
      <c r="G157" s="382"/>
      <c r="H157" s="382"/>
      <c r="I157" s="381"/>
      <c r="J157" s="382"/>
      <c r="K157" s="382"/>
      <c r="L157" s="382"/>
    </row>
    <row r="158" spans="2:12">
      <c r="B158" s="299"/>
      <c r="C158" s="381"/>
      <c r="D158" s="381"/>
      <c r="E158" s="382"/>
      <c r="F158" s="382"/>
      <c r="G158" s="382"/>
      <c r="H158" s="382"/>
      <c r="I158" s="381"/>
      <c r="J158" s="382"/>
      <c r="K158" s="382"/>
      <c r="L158" s="382"/>
    </row>
    <row r="159" spans="2:12">
      <c r="B159" s="301"/>
      <c r="C159" s="385"/>
      <c r="D159" s="385"/>
      <c r="E159" s="386"/>
      <c r="F159" s="386"/>
      <c r="G159" s="386"/>
      <c r="H159" s="386"/>
      <c r="I159" s="385"/>
      <c r="J159" s="386"/>
      <c r="K159" s="386"/>
      <c r="L159" s="386"/>
    </row>
    <row r="160" spans="2:12">
      <c r="B160" s="299"/>
      <c r="C160" s="381"/>
      <c r="D160" s="381"/>
      <c r="E160" s="382"/>
      <c r="F160" s="382"/>
      <c r="G160" s="382"/>
      <c r="H160" s="382"/>
      <c r="I160" s="381"/>
      <c r="J160" s="382"/>
      <c r="K160" s="382"/>
      <c r="L160" s="382"/>
    </row>
    <row r="161" spans="2:12">
      <c r="B161" s="299"/>
      <c r="C161" s="381"/>
      <c r="D161" s="381"/>
      <c r="E161" s="382"/>
      <c r="F161" s="382"/>
      <c r="G161" s="382"/>
      <c r="H161" s="382"/>
      <c r="I161" s="381"/>
      <c r="J161" s="382"/>
      <c r="K161" s="382"/>
      <c r="L161" s="382"/>
    </row>
    <row r="162" spans="2:12">
      <c r="B162" s="300"/>
      <c r="C162" s="383"/>
      <c r="D162" s="383"/>
      <c r="E162" s="384"/>
      <c r="F162" s="384"/>
      <c r="G162" s="384"/>
      <c r="H162" s="384"/>
      <c r="I162" s="383"/>
      <c r="J162" s="384"/>
      <c r="K162" s="384"/>
      <c r="L162" s="384"/>
    </row>
    <row r="163" spans="2:12">
      <c r="B163" s="302"/>
      <c r="C163" s="387"/>
      <c r="D163" s="387"/>
      <c r="E163" s="388"/>
      <c r="F163" s="388"/>
      <c r="G163" s="388"/>
      <c r="H163" s="388"/>
      <c r="I163" s="387"/>
      <c r="J163" s="388"/>
      <c r="K163" s="388"/>
      <c r="L163" s="388"/>
    </row>
    <row r="164" spans="2:12">
      <c r="B164" s="302"/>
      <c r="C164" s="387"/>
      <c r="D164" s="387"/>
      <c r="E164" s="388"/>
      <c r="F164" s="388"/>
      <c r="G164" s="388"/>
      <c r="H164" s="388"/>
      <c r="I164" s="387"/>
      <c r="J164" s="388"/>
      <c r="K164" s="388"/>
      <c r="L164" s="388"/>
    </row>
    <row r="165" spans="2:12">
      <c r="B165" s="302"/>
      <c r="C165" s="387"/>
      <c r="D165" s="387"/>
      <c r="E165" s="388"/>
      <c r="F165" s="388"/>
      <c r="G165" s="388"/>
      <c r="H165" s="388"/>
      <c r="I165" s="387"/>
      <c r="J165" s="388"/>
      <c r="K165" s="388"/>
      <c r="L165" s="388"/>
    </row>
    <row r="166" spans="2:12">
      <c r="B166" s="301"/>
      <c r="C166" s="385"/>
      <c r="D166" s="385"/>
      <c r="E166" s="386"/>
      <c r="F166" s="386"/>
      <c r="G166" s="386"/>
      <c r="H166" s="386"/>
      <c r="I166" s="385"/>
      <c r="J166" s="386"/>
      <c r="K166" s="386"/>
      <c r="L166" s="386"/>
    </row>
    <row r="167" spans="2:12">
      <c r="B167" s="301"/>
      <c r="C167" s="385"/>
      <c r="D167" s="385"/>
      <c r="E167" s="386"/>
      <c r="F167" s="386"/>
      <c r="G167" s="386"/>
      <c r="H167" s="386"/>
      <c r="I167" s="385"/>
      <c r="J167" s="386"/>
      <c r="K167" s="386"/>
      <c r="L167" s="386"/>
    </row>
    <row r="168" spans="2:12">
      <c r="B168" s="301"/>
      <c r="C168" s="385"/>
      <c r="D168" s="385"/>
      <c r="E168" s="386"/>
      <c r="F168" s="386"/>
      <c r="G168" s="386"/>
      <c r="H168" s="386"/>
      <c r="I168" s="385"/>
      <c r="J168" s="386"/>
      <c r="K168" s="386"/>
      <c r="L168" s="386"/>
    </row>
    <row r="169" spans="2:12">
      <c r="B169" s="301"/>
      <c r="C169" s="385"/>
      <c r="D169" s="385"/>
      <c r="E169" s="386"/>
      <c r="F169" s="386"/>
      <c r="G169" s="386"/>
      <c r="H169" s="386"/>
      <c r="I169" s="385"/>
      <c r="J169" s="386"/>
      <c r="K169" s="386"/>
      <c r="L169" s="386"/>
    </row>
    <row r="170" spans="2:12">
      <c r="B170" s="301"/>
      <c r="C170" s="385"/>
      <c r="D170" s="385"/>
      <c r="E170" s="386"/>
      <c r="F170" s="386"/>
      <c r="G170" s="386"/>
      <c r="H170" s="386"/>
      <c r="I170" s="385"/>
      <c r="J170" s="386"/>
      <c r="K170" s="386"/>
      <c r="L170" s="386"/>
    </row>
    <row r="171" spans="2:12">
      <c r="B171" s="301"/>
      <c r="C171" s="385"/>
      <c r="D171" s="385"/>
      <c r="E171" s="386"/>
      <c r="F171" s="386"/>
      <c r="G171" s="386"/>
      <c r="H171" s="386"/>
      <c r="I171" s="385"/>
      <c r="J171" s="386"/>
      <c r="K171" s="386"/>
      <c r="L171" s="386"/>
    </row>
    <row r="172" spans="2:12">
      <c r="B172" s="302"/>
      <c r="C172" s="387"/>
      <c r="D172" s="387"/>
      <c r="E172" s="388"/>
      <c r="F172" s="388"/>
      <c r="G172" s="388"/>
      <c r="H172" s="388"/>
      <c r="I172" s="387"/>
      <c r="J172" s="388"/>
      <c r="K172" s="388"/>
      <c r="L172" s="388"/>
    </row>
    <row r="173" spans="2:12">
      <c r="B173" s="302"/>
      <c r="C173" s="387"/>
      <c r="D173" s="387"/>
      <c r="E173" s="388"/>
      <c r="F173" s="388"/>
      <c r="G173" s="388"/>
      <c r="H173" s="388"/>
      <c r="I173" s="387"/>
      <c r="J173" s="388"/>
      <c r="K173" s="388"/>
      <c r="L173" s="388"/>
    </row>
    <row r="174" spans="2:12">
      <c r="B174" s="302"/>
      <c r="C174" s="387"/>
      <c r="D174" s="387"/>
      <c r="E174" s="388"/>
      <c r="F174" s="388"/>
      <c r="G174" s="388"/>
      <c r="H174" s="388"/>
      <c r="I174" s="387"/>
      <c r="J174" s="388"/>
      <c r="K174" s="388"/>
      <c r="L174" s="388"/>
    </row>
    <row r="175" spans="2:12">
      <c r="B175" s="301"/>
      <c r="C175" s="385"/>
      <c r="D175" s="385"/>
      <c r="E175" s="386"/>
      <c r="F175" s="386"/>
      <c r="G175" s="386"/>
      <c r="H175" s="386"/>
      <c r="I175" s="385"/>
      <c r="J175" s="386"/>
      <c r="K175" s="386"/>
      <c r="L175" s="386"/>
    </row>
    <row r="176" spans="2:12">
      <c r="B176" s="301"/>
      <c r="C176" s="385"/>
      <c r="D176" s="385"/>
      <c r="E176" s="386"/>
      <c r="F176" s="386"/>
      <c r="G176" s="386"/>
      <c r="H176" s="386"/>
      <c r="I176" s="385"/>
      <c r="J176" s="386"/>
      <c r="K176" s="386"/>
      <c r="L176" s="386"/>
    </row>
    <row r="177" spans="2:12">
      <c r="B177" s="301"/>
      <c r="C177" s="385"/>
      <c r="D177" s="385"/>
      <c r="E177" s="386"/>
      <c r="F177" s="386"/>
      <c r="G177" s="386"/>
      <c r="H177" s="386"/>
      <c r="I177" s="385"/>
      <c r="J177" s="386"/>
      <c r="K177" s="386"/>
      <c r="L177" s="386"/>
    </row>
    <row r="178" spans="2:12">
      <c r="B178" s="301"/>
      <c r="C178" s="385"/>
      <c r="D178" s="385"/>
      <c r="E178" s="386"/>
      <c r="F178" s="386"/>
      <c r="G178" s="386"/>
      <c r="H178" s="386"/>
      <c r="I178" s="385"/>
      <c r="J178" s="386"/>
      <c r="K178" s="386"/>
      <c r="L178" s="386"/>
    </row>
    <row r="179" spans="2:12">
      <c r="B179" s="301"/>
      <c r="C179" s="385"/>
      <c r="D179" s="385"/>
      <c r="E179" s="386"/>
      <c r="F179" s="386"/>
      <c r="G179" s="386"/>
      <c r="H179" s="386"/>
      <c r="I179" s="385"/>
      <c r="J179" s="386"/>
      <c r="K179" s="386"/>
      <c r="L179" s="386"/>
    </row>
    <row r="180" spans="2:12">
      <c r="B180" s="301"/>
      <c r="C180" s="385"/>
      <c r="D180" s="385"/>
      <c r="E180" s="386"/>
      <c r="F180" s="386"/>
      <c r="G180" s="386"/>
      <c r="H180" s="386"/>
      <c r="I180" s="385"/>
      <c r="J180" s="386"/>
      <c r="K180" s="386"/>
      <c r="L180" s="386"/>
    </row>
    <row r="181" spans="2:12">
      <c r="B181" s="302"/>
      <c r="C181" s="387"/>
      <c r="D181" s="387"/>
      <c r="E181" s="388"/>
      <c r="F181" s="388"/>
      <c r="G181" s="388"/>
      <c r="H181" s="388"/>
      <c r="I181" s="387"/>
      <c r="J181" s="388"/>
      <c r="K181" s="388"/>
      <c r="L181" s="388"/>
    </row>
    <row r="182" spans="2:12">
      <c r="B182" s="302"/>
      <c r="C182" s="387"/>
      <c r="D182" s="387"/>
      <c r="E182" s="388"/>
      <c r="F182" s="388"/>
      <c r="G182" s="388"/>
      <c r="H182" s="388"/>
      <c r="I182" s="387"/>
      <c r="J182" s="388"/>
      <c r="K182" s="388"/>
      <c r="L182" s="388"/>
    </row>
    <row r="183" spans="2:12">
      <c r="B183" s="302"/>
      <c r="C183" s="387"/>
      <c r="D183" s="387"/>
      <c r="E183" s="388"/>
      <c r="F183" s="388"/>
      <c r="G183" s="388"/>
      <c r="H183" s="388"/>
      <c r="I183" s="387"/>
      <c r="J183" s="388"/>
      <c r="K183" s="388"/>
      <c r="L183" s="388"/>
    </row>
    <row r="184" spans="2:12">
      <c r="B184" s="301"/>
      <c r="C184" s="385"/>
      <c r="D184" s="385"/>
      <c r="E184" s="386"/>
      <c r="F184" s="386"/>
      <c r="G184" s="386"/>
      <c r="H184" s="386"/>
      <c r="I184" s="385"/>
      <c r="J184" s="386"/>
      <c r="K184" s="386"/>
      <c r="L184" s="386"/>
    </row>
    <row r="185" spans="2:12">
      <c r="B185" s="301"/>
      <c r="C185" s="385"/>
      <c r="D185" s="385"/>
      <c r="E185" s="386"/>
      <c r="F185" s="386"/>
      <c r="G185" s="386"/>
      <c r="H185" s="386"/>
      <c r="I185" s="385"/>
      <c r="J185" s="386"/>
      <c r="K185" s="386"/>
      <c r="L185" s="386"/>
    </row>
    <row r="186" spans="2:12">
      <c r="B186" s="301"/>
      <c r="C186" s="385"/>
      <c r="D186" s="385"/>
      <c r="E186" s="386"/>
      <c r="F186" s="386"/>
      <c r="G186" s="386"/>
      <c r="H186" s="386"/>
      <c r="I186" s="385"/>
      <c r="J186" s="386"/>
      <c r="K186" s="386"/>
      <c r="L186" s="386"/>
    </row>
    <row r="187" spans="2:12">
      <c r="B187" s="301"/>
      <c r="C187" s="385"/>
      <c r="D187" s="385"/>
      <c r="E187" s="386"/>
      <c r="F187" s="386"/>
      <c r="G187" s="386"/>
      <c r="H187" s="386"/>
      <c r="I187" s="385"/>
      <c r="J187" s="386"/>
      <c r="K187" s="386"/>
      <c r="L187" s="386"/>
    </row>
    <row r="188" spans="2:12">
      <c r="B188" s="301"/>
      <c r="C188" s="385"/>
      <c r="D188" s="385"/>
      <c r="E188" s="386"/>
      <c r="F188" s="386"/>
      <c r="G188" s="386"/>
      <c r="H188" s="386"/>
      <c r="I188" s="385"/>
      <c r="J188" s="386"/>
      <c r="K188" s="386"/>
      <c r="L188" s="386"/>
    </row>
    <row r="189" spans="2:12">
      <c r="B189" s="301"/>
      <c r="C189" s="385"/>
      <c r="D189" s="385"/>
      <c r="E189" s="386"/>
      <c r="F189" s="386"/>
      <c r="G189" s="386"/>
      <c r="H189" s="386"/>
      <c r="I189" s="385"/>
      <c r="J189" s="386"/>
      <c r="K189" s="386"/>
      <c r="L189" s="386"/>
    </row>
    <row r="190" spans="2:12">
      <c r="B190" s="302"/>
      <c r="C190" s="387"/>
      <c r="D190" s="387"/>
      <c r="E190" s="388"/>
      <c r="F190" s="388"/>
      <c r="G190" s="388"/>
      <c r="H190" s="388"/>
      <c r="I190" s="387"/>
      <c r="J190" s="388"/>
      <c r="K190" s="388"/>
      <c r="L190" s="388"/>
    </row>
    <row r="191" spans="2:12">
      <c r="B191" s="302"/>
      <c r="C191" s="387"/>
      <c r="D191" s="387"/>
      <c r="E191" s="388"/>
      <c r="F191" s="388"/>
      <c r="G191" s="388"/>
      <c r="H191" s="388"/>
      <c r="I191" s="387"/>
      <c r="J191" s="388"/>
      <c r="K191" s="388"/>
      <c r="L191" s="388"/>
    </row>
    <row r="192" spans="2:12">
      <c r="B192" s="302"/>
      <c r="C192" s="387"/>
      <c r="D192" s="387"/>
      <c r="E192" s="388"/>
      <c r="F192" s="388"/>
      <c r="G192" s="388"/>
      <c r="H192" s="388"/>
      <c r="I192" s="387"/>
      <c r="J192" s="388"/>
      <c r="K192" s="388"/>
      <c r="L192" s="388"/>
    </row>
    <row r="193" spans="2:12">
      <c r="B193" s="301"/>
      <c r="C193" s="385"/>
      <c r="D193" s="385"/>
      <c r="E193" s="386"/>
      <c r="F193" s="386"/>
      <c r="G193" s="386"/>
      <c r="H193" s="386"/>
      <c r="I193" s="385"/>
      <c r="J193" s="386"/>
      <c r="K193" s="386"/>
      <c r="L193" s="386"/>
    </row>
    <row r="194" spans="2:12">
      <c r="B194" s="301"/>
      <c r="C194" s="385"/>
      <c r="D194" s="385"/>
      <c r="E194" s="386"/>
      <c r="F194" s="386"/>
      <c r="G194" s="386"/>
      <c r="H194" s="386"/>
      <c r="I194" s="385"/>
      <c r="J194" s="386"/>
      <c r="K194" s="386"/>
      <c r="L194" s="386"/>
    </row>
    <row r="195" spans="2:12">
      <c r="B195" s="301"/>
      <c r="C195" s="385"/>
      <c r="D195" s="385"/>
      <c r="E195" s="386"/>
      <c r="F195" s="386"/>
      <c r="G195" s="386"/>
      <c r="H195" s="386"/>
      <c r="I195" s="385"/>
      <c r="J195" s="386"/>
      <c r="K195" s="386"/>
      <c r="L195" s="386"/>
    </row>
    <row r="196" spans="2:12">
      <c r="B196" s="301"/>
      <c r="C196" s="385"/>
      <c r="D196" s="385"/>
      <c r="E196" s="386"/>
      <c r="F196" s="386"/>
      <c r="G196" s="386"/>
      <c r="H196" s="386"/>
      <c r="I196" s="385"/>
      <c r="J196" s="386"/>
      <c r="K196" s="386"/>
      <c r="L196" s="386"/>
    </row>
    <row r="197" spans="2:12">
      <c r="B197" s="301"/>
      <c r="C197" s="385"/>
      <c r="D197" s="385"/>
      <c r="E197" s="386"/>
      <c r="F197" s="386"/>
      <c r="G197" s="386"/>
      <c r="H197" s="386"/>
      <c r="I197" s="385"/>
      <c r="J197" s="386"/>
      <c r="K197" s="386"/>
      <c r="L197" s="386"/>
    </row>
    <row r="198" spans="2:12">
      <c r="B198" s="301"/>
      <c r="C198" s="385"/>
      <c r="D198" s="385"/>
      <c r="E198" s="386"/>
      <c r="F198" s="386"/>
      <c r="G198" s="386"/>
      <c r="H198" s="386"/>
      <c r="I198" s="385"/>
      <c r="J198" s="386"/>
      <c r="K198" s="386"/>
      <c r="L198" s="386"/>
    </row>
    <row r="199" spans="2:12">
      <c r="B199" s="299"/>
      <c r="C199" s="381"/>
      <c r="D199" s="381"/>
      <c r="E199" s="382"/>
      <c r="F199" s="382"/>
      <c r="G199" s="382"/>
      <c r="H199" s="382"/>
      <c r="I199" s="381"/>
      <c r="J199" s="382"/>
      <c r="K199" s="382"/>
      <c r="L199" s="382"/>
    </row>
    <row r="200" spans="2:12">
      <c r="B200" s="299"/>
      <c r="C200" s="381"/>
      <c r="D200" s="381"/>
      <c r="E200" s="382"/>
      <c r="F200" s="382"/>
      <c r="G200" s="382"/>
      <c r="H200" s="382"/>
      <c r="I200" s="381"/>
      <c r="J200" s="382"/>
      <c r="K200" s="382"/>
      <c r="L200" s="382"/>
    </row>
    <row r="201" spans="2:12">
      <c r="B201" s="299"/>
      <c r="C201" s="381"/>
      <c r="D201" s="381"/>
      <c r="E201" s="382"/>
      <c r="F201" s="382"/>
      <c r="G201" s="382"/>
      <c r="H201" s="382"/>
      <c r="I201" s="381"/>
      <c r="J201" s="382"/>
      <c r="K201" s="382"/>
      <c r="L201" s="382"/>
    </row>
    <row r="202" spans="2:12">
      <c r="B202" s="302"/>
      <c r="C202" s="387"/>
      <c r="D202" s="387"/>
      <c r="E202" s="388"/>
      <c r="F202" s="388"/>
      <c r="G202" s="388"/>
      <c r="H202" s="388"/>
      <c r="I202" s="387"/>
      <c r="J202" s="388"/>
      <c r="K202" s="388"/>
      <c r="L202" s="388"/>
    </row>
    <row r="203" spans="2:12">
      <c r="B203" s="302"/>
      <c r="C203" s="387"/>
      <c r="D203" s="387"/>
      <c r="E203" s="388"/>
      <c r="F203" s="388"/>
      <c r="G203" s="388"/>
      <c r="H203" s="388"/>
      <c r="I203" s="387"/>
      <c r="J203" s="388"/>
      <c r="K203" s="388"/>
      <c r="L203" s="388"/>
    </row>
    <row r="204" spans="2:12">
      <c r="B204" s="302"/>
      <c r="C204" s="387"/>
      <c r="D204" s="387"/>
      <c r="E204" s="388"/>
      <c r="F204" s="388"/>
      <c r="G204" s="388"/>
      <c r="H204" s="388"/>
      <c r="I204" s="387"/>
      <c r="J204" s="388"/>
      <c r="K204" s="388"/>
      <c r="L204" s="388"/>
    </row>
    <row r="205" spans="2:12">
      <c r="B205" s="301"/>
      <c r="C205" s="385"/>
      <c r="D205" s="385"/>
      <c r="E205" s="386"/>
      <c r="F205" s="386"/>
      <c r="G205" s="386"/>
      <c r="H205" s="386"/>
      <c r="I205" s="385"/>
      <c r="J205" s="386"/>
      <c r="K205" s="386"/>
      <c r="L205" s="386"/>
    </row>
    <row r="206" spans="2:12">
      <c r="B206" s="301"/>
      <c r="C206" s="385"/>
      <c r="D206" s="385"/>
      <c r="E206" s="386"/>
      <c r="F206" s="386"/>
      <c r="G206" s="386"/>
      <c r="H206" s="386"/>
      <c r="I206" s="385"/>
      <c r="J206" s="386"/>
      <c r="K206" s="386"/>
      <c r="L206" s="386"/>
    </row>
    <row r="207" spans="2:12">
      <c r="B207" s="301"/>
      <c r="C207" s="385"/>
      <c r="D207" s="385"/>
      <c r="E207" s="386"/>
      <c r="F207" s="386"/>
      <c r="G207" s="386"/>
      <c r="H207" s="386"/>
      <c r="I207" s="385"/>
      <c r="J207" s="386"/>
      <c r="K207" s="386"/>
      <c r="L207" s="386"/>
    </row>
    <row r="208" spans="2:12">
      <c r="B208" s="301"/>
      <c r="C208" s="385"/>
      <c r="D208" s="385"/>
      <c r="E208" s="386"/>
      <c r="F208" s="386"/>
      <c r="G208" s="386"/>
      <c r="H208" s="386"/>
      <c r="I208" s="385"/>
      <c r="J208" s="386"/>
      <c r="K208" s="386"/>
      <c r="L208" s="386"/>
    </row>
    <row r="209" spans="2:12">
      <c r="B209" s="301"/>
      <c r="C209" s="385"/>
      <c r="D209" s="385"/>
      <c r="E209" s="386"/>
      <c r="F209" s="386"/>
      <c r="G209" s="386"/>
      <c r="H209" s="386"/>
      <c r="I209" s="385"/>
      <c r="J209" s="386"/>
      <c r="K209" s="386"/>
      <c r="L209" s="386"/>
    </row>
    <row r="210" spans="2:12">
      <c r="B210" s="301"/>
      <c r="C210" s="385"/>
      <c r="D210" s="385"/>
      <c r="E210" s="386"/>
      <c r="F210" s="386"/>
      <c r="G210" s="386"/>
      <c r="H210" s="386"/>
      <c r="I210" s="385"/>
      <c r="J210" s="386"/>
      <c r="K210" s="386"/>
      <c r="L210" s="386"/>
    </row>
    <row r="211" spans="2:12">
      <c r="B211" s="302"/>
      <c r="C211" s="387"/>
      <c r="D211" s="387"/>
      <c r="E211" s="388"/>
      <c r="F211" s="388"/>
      <c r="G211" s="388"/>
      <c r="H211" s="388"/>
      <c r="I211" s="387"/>
      <c r="J211" s="388"/>
      <c r="K211" s="388"/>
      <c r="L211" s="388"/>
    </row>
    <row r="212" spans="2:12">
      <c r="B212" s="302"/>
      <c r="C212" s="387"/>
      <c r="D212" s="387"/>
      <c r="E212" s="388"/>
      <c r="F212" s="388"/>
      <c r="G212" s="388"/>
      <c r="H212" s="388"/>
      <c r="I212" s="387"/>
      <c r="J212" s="388"/>
      <c r="K212" s="388"/>
      <c r="L212" s="388"/>
    </row>
    <row r="213" spans="2:12">
      <c r="B213" s="302"/>
      <c r="C213" s="387"/>
      <c r="D213" s="387"/>
      <c r="E213" s="388"/>
      <c r="F213" s="388"/>
      <c r="G213" s="388"/>
      <c r="H213" s="388"/>
      <c r="I213" s="387"/>
      <c r="J213" s="388"/>
      <c r="K213" s="388"/>
      <c r="L213" s="388"/>
    </row>
    <row r="214" spans="2:12">
      <c r="B214" s="301"/>
      <c r="C214" s="385"/>
      <c r="D214" s="385"/>
      <c r="E214" s="386"/>
      <c r="F214" s="386"/>
      <c r="G214" s="386"/>
      <c r="H214" s="386"/>
      <c r="I214" s="385"/>
      <c r="J214" s="386"/>
      <c r="K214" s="386"/>
      <c r="L214" s="386"/>
    </row>
    <row r="215" spans="2:12">
      <c r="B215" s="301"/>
      <c r="C215" s="385"/>
      <c r="D215" s="385"/>
      <c r="E215" s="386"/>
      <c r="F215" s="386"/>
      <c r="G215" s="386"/>
      <c r="H215" s="386"/>
      <c r="I215" s="385"/>
      <c r="J215" s="386"/>
      <c r="K215" s="386"/>
      <c r="L215" s="386"/>
    </row>
    <row r="216" spans="2:12">
      <c r="B216" s="301"/>
      <c r="C216" s="385"/>
      <c r="D216" s="385"/>
      <c r="E216" s="386"/>
      <c r="F216" s="386"/>
      <c r="G216" s="386"/>
      <c r="H216" s="386"/>
      <c r="I216" s="385"/>
      <c r="J216" s="386"/>
      <c r="K216" s="386"/>
      <c r="L216" s="386"/>
    </row>
    <row r="217" spans="2:12">
      <c r="B217" s="301"/>
      <c r="C217" s="385"/>
      <c r="D217" s="385"/>
      <c r="E217" s="386"/>
      <c r="F217" s="386"/>
      <c r="G217" s="386"/>
      <c r="H217" s="386"/>
      <c r="I217" s="385"/>
      <c r="J217" s="386"/>
      <c r="K217" s="386"/>
      <c r="L217" s="386"/>
    </row>
    <row r="218" spans="2:12">
      <c r="B218" s="301"/>
      <c r="C218" s="385"/>
      <c r="D218" s="385"/>
      <c r="E218" s="386"/>
      <c r="F218" s="386"/>
      <c r="G218" s="386"/>
      <c r="H218" s="386"/>
      <c r="I218" s="385"/>
      <c r="J218" s="386"/>
      <c r="K218" s="386"/>
      <c r="L218" s="386"/>
    </row>
    <row r="219" spans="2:12">
      <c r="B219" s="301"/>
      <c r="C219" s="385"/>
      <c r="D219" s="385"/>
      <c r="E219" s="386"/>
      <c r="F219" s="386"/>
      <c r="G219" s="386"/>
      <c r="H219" s="386"/>
      <c r="I219" s="385"/>
      <c r="J219" s="386"/>
      <c r="K219" s="386"/>
      <c r="L219" s="386"/>
    </row>
    <row r="220" spans="2:12">
      <c r="B220" s="299"/>
      <c r="C220" s="381"/>
      <c r="D220" s="381"/>
      <c r="E220" s="382"/>
      <c r="F220" s="382"/>
      <c r="G220" s="382"/>
      <c r="H220" s="382"/>
      <c r="I220" s="381"/>
      <c r="J220" s="382"/>
      <c r="K220" s="382"/>
      <c r="L220" s="382"/>
    </row>
    <row r="221" spans="2:12">
      <c r="B221" s="302"/>
      <c r="C221" s="387"/>
      <c r="D221" s="387"/>
      <c r="E221" s="388"/>
      <c r="F221" s="388"/>
      <c r="G221" s="388"/>
      <c r="H221" s="388"/>
      <c r="I221" s="387"/>
      <c r="J221" s="388"/>
      <c r="K221" s="388"/>
      <c r="L221" s="388"/>
    </row>
    <row r="222" spans="2:12">
      <c r="B222" s="302"/>
      <c r="C222" s="387"/>
      <c r="D222" s="387"/>
      <c r="E222" s="388"/>
      <c r="F222" s="388"/>
      <c r="G222" s="388"/>
      <c r="H222" s="388"/>
      <c r="I222" s="387"/>
      <c r="J222" s="388"/>
      <c r="K222" s="388"/>
      <c r="L222" s="388"/>
    </row>
    <row r="223" spans="2:12">
      <c r="B223" s="302"/>
      <c r="C223" s="387"/>
      <c r="D223" s="387"/>
      <c r="E223" s="388"/>
      <c r="F223" s="388"/>
      <c r="G223" s="388"/>
      <c r="H223" s="388"/>
      <c r="I223" s="387"/>
      <c r="J223" s="388"/>
      <c r="K223" s="388"/>
      <c r="L223" s="388"/>
    </row>
    <row r="224" spans="2:12">
      <c r="B224" s="301"/>
      <c r="C224" s="385"/>
      <c r="D224" s="385"/>
      <c r="E224" s="386"/>
      <c r="F224" s="386"/>
      <c r="G224" s="386"/>
      <c r="H224" s="386"/>
      <c r="I224" s="385"/>
      <c r="J224" s="386"/>
      <c r="K224" s="386"/>
      <c r="L224" s="386"/>
    </row>
    <row r="225" spans="2:12">
      <c r="B225" s="301"/>
      <c r="C225" s="385"/>
      <c r="D225" s="385"/>
      <c r="E225" s="386"/>
      <c r="F225" s="386"/>
      <c r="G225" s="386"/>
      <c r="H225" s="386"/>
      <c r="I225" s="385"/>
      <c r="J225" s="386"/>
      <c r="K225" s="386"/>
      <c r="L225" s="386"/>
    </row>
    <row r="226" spans="2:12">
      <c r="B226" s="301"/>
      <c r="C226" s="385"/>
      <c r="D226" s="385"/>
      <c r="E226" s="386"/>
      <c r="F226" s="386"/>
      <c r="G226" s="386"/>
      <c r="H226" s="386"/>
      <c r="I226" s="385"/>
      <c r="J226" s="386"/>
      <c r="K226" s="386"/>
      <c r="L226" s="386"/>
    </row>
    <row r="227" spans="2:12">
      <c r="B227" s="301"/>
      <c r="C227" s="385"/>
      <c r="D227" s="385"/>
      <c r="E227" s="386"/>
      <c r="F227" s="386"/>
      <c r="G227" s="386"/>
      <c r="H227" s="386"/>
      <c r="I227" s="385"/>
      <c r="J227" s="386"/>
      <c r="K227" s="386"/>
      <c r="L227" s="386"/>
    </row>
    <row r="228" spans="2:12">
      <c r="B228" s="301"/>
      <c r="C228" s="385"/>
      <c r="D228" s="385"/>
      <c r="E228" s="386"/>
      <c r="F228" s="386"/>
      <c r="G228" s="386"/>
      <c r="H228" s="386"/>
      <c r="I228" s="385"/>
      <c r="J228" s="386"/>
      <c r="K228" s="386"/>
      <c r="L228" s="386"/>
    </row>
    <row r="229" spans="2:12">
      <c r="B229" s="301"/>
      <c r="C229" s="385"/>
      <c r="D229" s="385"/>
      <c r="E229" s="386"/>
      <c r="F229" s="386"/>
      <c r="G229" s="386"/>
      <c r="H229" s="386"/>
      <c r="I229" s="385"/>
      <c r="J229" s="386"/>
      <c r="K229" s="386"/>
      <c r="L229" s="386"/>
    </row>
    <row r="230" spans="2:12">
      <c r="B230" s="299"/>
      <c r="C230" s="381"/>
      <c r="D230" s="381"/>
      <c r="E230" s="382"/>
      <c r="F230" s="382"/>
      <c r="G230" s="382"/>
      <c r="H230" s="382"/>
      <c r="I230" s="381"/>
      <c r="J230" s="382"/>
      <c r="K230" s="382"/>
      <c r="L230" s="382"/>
    </row>
    <row r="231" spans="2:12">
      <c r="B231" s="299"/>
      <c r="C231" s="381"/>
      <c r="D231" s="381"/>
      <c r="E231" s="382"/>
      <c r="F231" s="382"/>
      <c r="G231" s="382"/>
      <c r="H231" s="382"/>
      <c r="I231" s="381"/>
      <c r="J231" s="382"/>
      <c r="K231" s="382"/>
      <c r="L231" s="382"/>
    </row>
    <row r="232" spans="2:12">
      <c r="B232" s="299"/>
      <c r="C232" s="381"/>
      <c r="D232" s="381"/>
      <c r="E232" s="382"/>
      <c r="F232" s="382"/>
      <c r="G232" s="382"/>
      <c r="H232" s="382"/>
      <c r="I232" s="381"/>
      <c r="J232" s="382"/>
      <c r="K232" s="382"/>
      <c r="L232" s="382"/>
    </row>
    <row r="233" spans="2:12">
      <c r="B233" s="300"/>
      <c r="C233" s="383"/>
      <c r="D233" s="383"/>
      <c r="E233" s="384"/>
      <c r="F233" s="384"/>
      <c r="G233" s="384"/>
      <c r="H233" s="384"/>
      <c r="I233" s="383"/>
      <c r="J233" s="384"/>
      <c r="K233" s="384"/>
      <c r="L233" s="384"/>
    </row>
    <row r="234" spans="2:12">
      <c r="B234" s="301"/>
      <c r="C234" s="385"/>
      <c r="D234" s="385"/>
      <c r="E234" s="386"/>
      <c r="F234" s="386"/>
      <c r="G234" s="386"/>
      <c r="H234" s="386"/>
      <c r="I234" s="385"/>
      <c r="J234" s="386"/>
      <c r="K234" s="386"/>
      <c r="L234" s="386"/>
    </row>
    <row r="235" spans="2:12">
      <c r="B235" s="299"/>
      <c r="C235" s="381"/>
      <c r="D235" s="381"/>
      <c r="E235" s="382"/>
      <c r="F235" s="382"/>
      <c r="G235" s="382"/>
      <c r="H235" s="382"/>
      <c r="I235" s="381"/>
      <c r="J235" s="382"/>
      <c r="K235" s="382"/>
      <c r="L235" s="382"/>
    </row>
    <row r="236" spans="2:12">
      <c r="B236" s="299"/>
      <c r="C236" s="381"/>
      <c r="D236" s="381"/>
      <c r="E236" s="382"/>
      <c r="F236" s="382"/>
      <c r="G236" s="382"/>
      <c r="H236" s="382"/>
      <c r="I236" s="381"/>
      <c r="J236" s="382"/>
      <c r="K236" s="382"/>
      <c r="L236" s="382"/>
    </row>
    <row r="237" spans="2:12">
      <c r="B237" s="299"/>
      <c r="C237" s="381"/>
      <c r="D237" s="381"/>
      <c r="E237" s="382"/>
      <c r="F237" s="382"/>
      <c r="G237" s="382"/>
      <c r="H237" s="382"/>
      <c r="I237" s="381"/>
      <c r="J237" s="382"/>
      <c r="K237" s="382"/>
      <c r="L237" s="382"/>
    </row>
    <row r="238" spans="2:12">
      <c r="B238" s="299"/>
      <c r="C238" s="381"/>
      <c r="D238" s="381"/>
      <c r="E238" s="382"/>
      <c r="F238" s="382"/>
      <c r="G238" s="382"/>
      <c r="H238" s="382"/>
      <c r="I238" s="381"/>
      <c r="J238" s="382"/>
      <c r="K238" s="382"/>
      <c r="L238" s="382"/>
    </row>
    <row r="239" spans="2:12">
      <c r="B239" s="299"/>
      <c r="C239" s="381"/>
      <c r="D239" s="381"/>
      <c r="E239" s="382"/>
      <c r="F239" s="382"/>
      <c r="G239" s="382"/>
      <c r="H239" s="382"/>
      <c r="I239" s="381"/>
      <c r="J239" s="382"/>
      <c r="K239" s="382"/>
      <c r="L239" s="382"/>
    </row>
    <row r="240" spans="2:12">
      <c r="B240" s="299"/>
      <c r="C240" s="381"/>
      <c r="D240" s="381"/>
      <c r="E240" s="382"/>
      <c r="F240" s="382"/>
      <c r="G240" s="382"/>
      <c r="H240" s="382"/>
      <c r="I240" s="381"/>
      <c r="J240" s="382"/>
      <c r="K240" s="382"/>
      <c r="L240" s="382"/>
    </row>
    <row r="241" spans="2:12">
      <c r="B241" s="299"/>
      <c r="C241" s="381"/>
      <c r="D241" s="381"/>
      <c r="E241" s="382"/>
      <c r="F241" s="382"/>
      <c r="G241" s="382"/>
      <c r="H241" s="382"/>
      <c r="I241" s="381"/>
      <c r="J241" s="382"/>
      <c r="K241" s="382"/>
      <c r="L241" s="382"/>
    </row>
    <row r="242" spans="2:12">
      <c r="B242" s="299"/>
      <c r="C242" s="381"/>
      <c r="D242" s="381"/>
      <c r="E242" s="382"/>
      <c r="F242" s="382"/>
      <c r="G242" s="382"/>
      <c r="H242" s="382"/>
      <c r="I242" s="381"/>
      <c r="J242" s="382"/>
      <c r="K242" s="382"/>
      <c r="L242" s="382"/>
    </row>
    <row r="243" spans="2:12">
      <c r="B243" s="299"/>
      <c r="C243" s="381"/>
      <c r="D243" s="381"/>
      <c r="E243" s="382"/>
      <c r="F243" s="382"/>
      <c r="G243" s="382"/>
      <c r="H243" s="382"/>
      <c r="I243" s="381"/>
      <c r="J243" s="382"/>
      <c r="K243" s="382"/>
      <c r="L243" s="382"/>
    </row>
    <row r="244" spans="2:12">
      <c r="B244" s="299"/>
      <c r="C244" s="381"/>
      <c r="D244" s="381"/>
      <c r="E244" s="382"/>
      <c r="F244" s="382"/>
      <c r="G244" s="382"/>
      <c r="H244" s="382"/>
      <c r="I244" s="381"/>
      <c r="J244" s="382"/>
      <c r="K244" s="382"/>
      <c r="L244" s="382"/>
    </row>
    <row r="245" spans="2:12">
      <c r="B245" s="299"/>
      <c r="C245" s="381"/>
      <c r="D245" s="381"/>
      <c r="E245" s="382"/>
      <c r="F245" s="382"/>
      <c r="G245" s="382"/>
      <c r="H245" s="382"/>
      <c r="I245" s="381"/>
      <c r="J245" s="382"/>
      <c r="K245" s="382"/>
      <c r="L245" s="382"/>
    </row>
    <row r="246" spans="2:12">
      <c r="B246" s="301"/>
      <c r="C246" s="385"/>
      <c r="D246" s="385"/>
      <c r="E246" s="386"/>
      <c r="F246" s="386"/>
      <c r="G246" s="386"/>
      <c r="H246" s="386"/>
      <c r="I246" s="385"/>
      <c r="J246" s="386"/>
      <c r="K246" s="386"/>
      <c r="L246" s="386"/>
    </row>
    <row r="247" spans="2:12">
      <c r="B247" s="299"/>
      <c r="C247" s="381"/>
      <c r="D247" s="381"/>
      <c r="E247" s="382"/>
      <c r="F247" s="382"/>
      <c r="G247" s="382"/>
      <c r="H247" s="382"/>
      <c r="I247" s="381"/>
      <c r="J247" s="382"/>
      <c r="K247" s="382"/>
      <c r="L247" s="382"/>
    </row>
    <row r="248" spans="2:12">
      <c r="B248" s="299"/>
      <c r="C248" s="381"/>
      <c r="D248" s="381"/>
      <c r="E248" s="382"/>
      <c r="F248" s="382"/>
      <c r="G248" s="382"/>
      <c r="H248" s="382"/>
      <c r="I248" s="381"/>
      <c r="J248" s="382"/>
      <c r="K248" s="382"/>
      <c r="L248" s="382"/>
    </row>
    <row r="249" spans="2:12">
      <c r="B249" s="299"/>
      <c r="C249" s="381"/>
      <c r="D249" s="381"/>
      <c r="E249" s="382"/>
      <c r="F249" s="382"/>
      <c r="G249" s="382"/>
      <c r="H249" s="382"/>
      <c r="I249" s="381"/>
      <c r="J249" s="382"/>
      <c r="K249" s="382"/>
      <c r="L249" s="382"/>
    </row>
    <row r="250" spans="2:12">
      <c r="B250" s="299"/>
      <c r="C250" s="381"/>
      <c r="D250" s="381"/>
      <c r="E250" s="382"/>
      <c r="F250" s="382"/>
      <c r="G250" s="382"/>
      <c r="H250" s="382"/>
      <c r="I250" s="381"/>
      <c r="J250" s="382"/>
      <c r="K250" s="382"/>
      <c r="L250" s="382"/>
    </row>
    <row r="251" spans="2:12">
      <c r="B251" s="299"/>
      <c r="C251" s="381"/>
      <c r="D251" s="381"/>
      <c r="E251" s="382"/>
      <c r="F251" s="382"/>
      <c r="G251" s="382"/>
      <c r="H251" s="382"/>
      <c r="I251" s="381"/>
      <c r="J251" s="382"/>
      <c r="K251" s="382"/>
      <c r="L251" s="382"/>
    </row>
    <row r="252" spans="2:12">
      <c r="B252" s="299"/>
      <c r="C252" s="381"/>
      <c r="D252" s="381"/>
      <c r="E252" s="382"/>
      <c r="F252" s="382"/>
      <c r="G252" s="382"/>
      <c r="H252" s="382"/>
      <c r="I252" s="381"/>
      <c r="J252" s="382"/>
      <c r="K252" s="382"/>
      <c r="L252" s="382"/>
    </row>
    <row r="253" spans="2:12">
      <c r="B253" s="299"/>
      <c r="C253" s="381"/>
      <c r="D253" s="381"/>
      <c r="E253" s="382"/>
      <c r="F253" s="382"/>
      <c r="G253" s="382"/>
      <c r="H253" s="382"/>
      <c r="I253" s="381"/>
      <c r="J253" s="382"/>
      <c r="K253" s="382"/>
      <c r="L253" s="382"/>
    </row>
    <row r="254" spans="2:12">
      <c r="B254" s="299"/>
      <c r="C254" s="381"/>
      <c r="D254" s="381"/>
      <c r="E254" s="382"/>
      <c r="F254" s="382"/>
      <c r="G254" s="382"/>
      <c r="H254" s="382"/>
      <c r="I254" s="381"/>
      <c r="J254" s="382"/>
      <c r="K254" s="382"/>
      <c r="L254" s="382"/>
    </row>
    <row r="255" spans="2:12">
      <c r="B255" s="299"/>
      <c r="C255" s="381"/>
      <c r="D255" s="381"/>
      <c r="E255" s="382"/>
      <c r="F255" s="382"/>
      <c r="G255" s="382"/>
      <c r="H255" s="382"/>
      <c r="I255" s="381"/>
      <c r="J255" s="382"/>
      <c r="K255" s="382"/>
      <c r="L255" s="382"/>
    </row>
    <row r="256" spans="2:12">
      <c r="B256" s="299"/>
      <c r="C256" s="381"/>
      <c r="D256" s="381"/>
      <c r="E256" s="382"/>
      <c r="F256" s="382"/>
      <c r="G256" s="382"/>
      <c r="H256" s="382"/>
      <c r="I256" s="381"/>
      <c r="J256" s="382"/>
      <c r="K256" s="382"/>
      <c r="L256" s="382"/>
    </row>
    <row r="257" spans="2:12">
      <c r="B257" s="299"/>
      <c r="C257" s="381"/>
      <c r="D257" s="381"/>
      <c r="E257" s="382"/>
      <c r="F257" s="382"/>
      <c r="G257" s="382"/>
      <c r="H257" s="382"/>
      <c r="I257" s="381"/>
      <c r="J257" s="382"/>
      <c r="K257" s="382"/>
      <c r="L257" s="382"/>
    </row>
    <row r="258" spans="2:12">
      <c r="B258" s="301"/>
      <c r="C258" s="385"/>
      <c r="D258" s="385"/>
      <c r="E258" s="386"/>
      <c r="F258" s="386"/>
      <c r="G258" s="386"/>
      <c r="H258" s="386"/>
      <c r="I258" s="385"/>
      <c r="J258" s="386"/>
      <c r="K258" s="386"/>
      <c r="L258" s="386"/>
    </row>
    <row r="259" spans="2:12">
      <c r="B259" s="299"/>
      <c r="C259" s="381"/>
      <c r="D259" s="381"/>
      <c r="E259" s="382"/>
      <c r="F259" s="382"/>
      <c r="G259" s="382"/>
      <c r="H259" s="382"/>
      <c r="I259" s="381"/>
      <c r="J259" s="382"/>
      <c r="K259" s="382"/>
      <c r="L259" s="382"/>
    </row>
    <row r="260" spans="2:12">
      <c r="B260" s="299"/>
      <c r="C260" s="381"/>
      <c r="D260" s="381"/>
      <c r="E260" s="382"/>
      <c r="F260" s="382"/>
      <c r="G260" s="382"/>
      <c r="H260" s="382"/>
      <c r="I260" s="381"/>
      <c r="J260" s="382"/>
      <c r="K260" s="382"/>
      <c r="L260" s="382"/>
    </row>
    <row r="261" spans="2:12">
      <c r="B261" s="299"/>
      <c r="C261" s="381"/>
      <c r="D261" s="381"/>
      <c r="E261" s="382"/>
      <c r="F261" s="382"/>
      <c r="G261" s="382"/>
      <c r="H261" s="382"/>
      <c r="I261" s="381"/>
      <c r="J261" s="382"/>
      <c r="K261" s="382"/>
      <c r="L261" s="382"/>
    </row>
    <row r="262" spans="2:12">
      <c r="B262" s="299"/>
      <c r="C262" s="381"/>
      <c r="D262" s="381"/>
      <c r="E262" s="382"/>
      <c r="F262" s="382"/>
      <c r="G262" s="382"/>
      <c r="H262" s="382"/>
      <c r="I262" s="381"/>
      <c r="J262" s="382"/>
      <c r="K262" s="382"/>
      <c r="L262" s="382"/>
    </row>
    <row r="263" spans="2:12">
      <c r="B263" s="299"/>
      <c r="C263" s="381"/>
      <c r="D263" s="381"/>
      <c r="E263" s="382"/>
      <c r="F263" s="382"/>
      <c r="G263" s="382"/>
      <c r="H263" s="382"/>
      <c r="I263" s="381"/>
      <c r="J263" s="382"/>
      <c r="K263" s="382"/>
      <c r="L263" s="382"/>
    </row>
    <row r="264" spans="2:12">
      <c r="B264" s="299"/>
      <c r="C264" s="381"/>
      <c r="D264" s="381"/>
      <c r="E264" s="382"/>
      <c r="F264" s="382"/>
      <c r="G264" s="382"/>
      <c r="H264" s="382"/>
      <c r="I264" s="381"/>
      <c r="J264" s="382"/>
      <c r="K264" s="382"/>
      <c r="L264" s="382"/>
    </row>
    <row r="265" spans="2:12">
      <c r="B265" s="299"/>
      <c r="C265" s="381"/>
      <c r="D265" s="381"/>
      <c r="E265" s="382"/>
      <c r="F265" s="382"/>
      <c r="G265" s="382"/>
      <c r="H265" s="382"/>
      <c r="I265" s="381"/>
      <c r="J265" s="382"/>
      <c r="K265" s="382"/>
      <c r="L265" s="382"/>
    </row>
    <row r="266" spans="2:12">
      <c r="B266" s="299"/>
      <c r="C266" s="381"/>
      <c r="D266" s="381"/>
      <c r="E266" s="382"/>
      <c r="F266" s="382"/>
      <c r="G266" s="382"/>
      <c r="H266" s="382"/>
      <c r="I266" s="381"/>
      <c r="J266" s="382"/>
      <c r="K266" s="382"/>
      <c r="L266" s="382"/>
    </row>
    <row r="267" spans="2:12">
      <c r="B267" s="299"/>
      <c r="C267" s="381"/>
      <c r="D267" s="381"/>
      <c r="E267" s="382"/>
      <c r="F267" s="382"/>
      <c r="G267" s="382"/>
      <c r="H267" s="382"/>
      <c r="I267" s="381"/>
      <c r="J267" s="382"/>
      <c r="K267" s="382"/>
      <c r="L267" s="382"/>
    </row>
    <row r="268" spans="2:12">
      <c r="B268" s="299"/>
      <c r="C268" s="381"/>
      <c r="D268" s="381"/>
      <c r="E268" s="382"/>
      <c r="F268" s="382"/>
      <c r="G268" s="382"/>
      <c r="H268" s="382"/>
      <c r="I268" s="381"/>
      <c r="J268" s="382"/>
      <c r="K268" s="382"/>
      <c r="L268" s="382"/>
    </row>
    <row r="269" spans="2:12">
      <c r="B269" s="299"/>
      <c r="C269" s="381"/>
      <c r="D269" s="381"/>
      <c r="E269" s="382"/>
      <c r="F269" s="382"/>
      <c r="G269" s="382"/>
      <c r="H269" s="382"/>
      <c r="I269" s="381"/>
      <c r="J269" s="382"/>
      <c r="K269" s="382"/>
      <c r="L269" s="382"/>
    </row>
    <row r="270" spans="2:12">
      <c r="B270" s="301"/>
      <c r="C270" s="385"/>
      <c r="D270" s="385"/>
      <c r="E270" s="386"/>
      <c r="F270" s="386"/>
      <c r="G270" s="386"/>
      <c r="H270" s="386"/>
      <c r="I270" s="385"/>
      <c r="J270" s="386"/>
      <c r="K270" s="386"/>
      <c r="L270" s="386"/>
    </row>
    <row r="271" spans="2:12">
      <c r="B271" s="299"/>
      <c r="C271" s="381"/>
      <c r="D271" s="381"/>
      <c r="E271" s="382"/>
      <c r="F271" s="382"/>
      <c r="G271" s="382"/>
      <c r="H271" s="382"/>
      <c r="I271" s="381"/>
      <c r="J271" s="382"/>
      <c r="K271" s="382"/>
      <c r="L271" s="382"/>
    </row>
    <row r="272" spans="2:12">
      <c r="B272" s="299"/>
      <c r="C272" s="381"/>
      <c r="D272" s="381"/>
      <c r="E272" s="382"/>
      <c r="F272" s="382"/>
      <c r="G272" s="382"/>
      <c r="H272" s="382"/>
      <c r="I272" s="381"/>
      <c r="J272" s="382"/>
      <c r="K272" s="382"/>
      <c r="L272" s="382"/>
    </row>
    <row r="273" spans="2:12">
      <c r="B273" s="299"/>
      <c r="C273" s="381"/>
      <c r="D273" s="381"/>
      <c r="E273" s="382"/>
      <c r="F273" s="382"/>
      <c r="G273" s="382"/>
      <c r="H273" s="382"/>
      <c r="I273" s="381"/>
      <c r="J273" s="382"/>
      <c r="K273" s="382"/>
      <c r="L273" s="382"/>
    </row>
    <row r="274" spans="2:12">
      <c r="B274" s="299"/>
      <c r="C274" s="381"/>
      <c r="D274" s="381"/>
      <c r="E274" s="382"/>
      <c r="F274" s="382"/>
      <c r="G274" s="382"/>
      <c r="H274" s="382"/>
      <c r="I274" s="381"/>
      <c r="J274" s="382"/>
      <c r="K274" s="382"/>
      <c r="L274" s="382"/>
    </row>
    <row r="275" spans="2:12">
      <c r="B275" s="299"/>
      <c r="C275" s="381"/>
      <c r="D275" s="381"/>
      <c r="E275" s="382"/>
      <c r="F275" s="382"/>
      <c r="G275" s="382"/>
      <c r="H275" s="382"/>
      <c r="I275" s="381"/>
      <c r="J275" s="382"/>
      <c r="K275" s="382"/>
      <c r="L275" s="382"/>
    </row>
    <row r="276" spans="2:12">
      <c r="B276" s="299"/>
      <c r="C276" s="381"/>
      <c r="D276" s="381"/>
      <c r="E276" s="382"/>
      <c r="F276" s="382"/>
      <c r="G276" s="382"/>
      <c r="H276" s="382"/>
      <c r="I276" s="381"/>
      <c r="J276" s="382"/>
      <c r="K276" s="382"/>
      <c r="L276" s="382"/>
    </row>
    <row r="277" spans="2:12">
      <c r="B277" s="299"/>
      <c r="C277" s="381"/>
      <c r="D277" s="381"/>
      <c r="E277" s="382"/>
      <c r="F277" s="382"/>
      <c r="G277" s="382"/>
      <c r="H277" s="382"/>
      <c r="I277" s="381"/>
      <c r="J277" s="382"/>
      <c r="K277" s="382"/>
      <c r="L277" s="382"/>
    </row>
    <row r="278" spans="2:12">
      <c r="B278" s="299"/>
      <c r="C278" s="381"/>
      <c r="D278" s="381"/>
      <c r="E278" s="382"/>
      <c r="F278" s="382"/>
      <c r="G278" s="382"/>
      <c r="H278" s="382"/>
      <c r="I278" s="381"/>
      <c r="J278" s="382"/>
      <c r="K278" s="382"/>
      <c r="L278" s="382"/>
    </row>
    <row r="279" spans="2:12">
      <c r="B279" s="299"/>
      <c r="C279" s="381"/>
      <c r="D279" s="381"/>
      <c r="E279" s="382"/>
      <c r="F279" s="382"/>
      <c r="G279" s="382"/>
      <c r="H279" s="382"/>
      <c r="I279" s="381"/>
      <c r="J279" s="382"/>
      <c r="K279" s="382"/>
      <c r="L279" s="382"/>
    </row>
    <row r="280" spans="2:12">
      <c r="B280" s="299"/>
      <c r="C280" s="381"/>
      <c r="D280" s="381"/>
      <c r="E280" s="382"/>
      <c r="F280" s="382"/>
      <c r="G280" s="382"/>
      <c r="H280" s="382"/>
      <c r="I280" s="381"/>
      <c r="J280" s="382"/>
      <c r="K280" s="382"/>
      <c r="L280" s="382"/>
    </row>
    <row r="281" spans="2:12">
      <c r="B281" s="299"/>
      <c r="C281" s="381"/>
      <c r="D281" s="381"/>
      <c r="E281" s="382"/>
      <c r="F281" s="382"/>
      <c r="G281" s="382"/>
      <c r="H281" s="382"/>
      <c r="I281" s="381"/>
      <c r="J281" s="382"/>
      <c r="K281" s="382"/>
      <c r="L281" s="382"/>
    </row>
    <row r="282" spans="2:12">
      <c r="B282" s="301"/>
      <c r="C282" s="385"/>
      <c r="D282" s="385"/>
      <c r="E282" s="386"/>
      <c r="F282" s="386"/>
      <c r="G282" s="386"/>
      <c r="H282" s="386"/>
      <c r="I282" s="385"/>
      <c r="J282" s="386"/>
      <c r="K282" s="386"/>
      <c r="L282" s="386"/>
    </row>
    <row r="283" spans="2:12">
      <c r="B283" s="299"/>
      <c r="C283" s="381"/>
      <c r="D283" s="381"/>
      <c r="E283" s="382"/>
      <c r="F283" s="382"/>
      <c r="G283" s="382"/>
      <c r="H283" s="382"/>
      <c r="I283" s="381"/>
      <c r="J283" s="382"/>
      <c r="K283" s="382"/>
      <c r="L283" s="382"/>
    </row>
    <row r="284" spans="2:12">
      <c r="B284" s="299"/>
      <c r="C284" s="381"/>
      <c r="D284" s="381"/>
      <c r="E284" s="382"/>
      <c r="F284" s="382"/>
      <c r="G284" s="382"/>
      <c r="H284" s="382"/>
      <c r="I284" s="381"/>
      <c r="J284" s="382"/>
      <c r="K284" s="382"/>
      <c r="L284" s="382"/>
    </row>
    <row r="285" spans="2:12">
      <c r="B285" s="299"/>
      <c r="C285" s="381"/>
      <c r="D285" s="381"/>
      <c r="E285" s="382"/>
      <c r="F285" s="382"/>
      <c r="G285" s="382"/>
      <c r="H285" s="382"/>
      <c r="I285" s="381"/>
      <c r="J285" s="382"/>
      <c r="K285" s="382"/>
      <c r="L285" s="382"/>
    </row>
    <row r="286" spans="2:12">
      <c r="B286" s="299"/>
      <c r="C286" s="381"/>
      <c r="D286" s="381"/>
      <c r="E286" s="382"/>
      <c r="F286" s="382"/>
      <c r="G286" s="382"/>
      <c r="H286" s="382"/>
      <c r="I286" s="381"/>
      <c r="J286" s="382"/>
      <c r="K286" s="382"/>
      <c r="L286" s="382"/>
    </row>
    <row r="287" spans="2:12">
      <c r="B287" s="299"/>
      <c r="C287" s="381"/>
      <c r="D287" s="381"/>
      <c r="E287" s="382"/>
      <c r="F287" s="382"/>
      <c r="G287" s="382"/>
      <c r="H287" s="382"/>
      <c r="I287" s="381"/>
      <c r="J287" s="382"/>
      <c r="K287" s="382"/>
      <c r="L287" s="382"/>
    </row>
    <row r="288" spans="2:12">
      <c r="B288" s="299"/>
      <c r="C288" s="381"/>
      <c r="D288" s="381"/>
      <c r="E288" s="382"/>
      <c r="F288" s="382"/>
      <c r="G288" s="382"/>
      <c r="H288" s="382"/>
      <c r="I288" s="381"/>
      <c r="J288" s="382"/>
      <c r="K288" s="382"/>
      <c r="L288" s="382"/>
    </row>
    <row r="289" spans="2:12">
      <c r="B289" s="299"/>
      <c r="C289" s="381"/>
      <c r="D289" s="381"/>
      <c r="E289" s="382"/>
      <c r="F289" s="382"/>
      <c r="G289" s="382"/>
      <c r="H289" s="382"/>
      <c r="I289" s="381"/>
      <c r="J289" s="382"/>
      <c r="K289" s="382"/>
      <c r="L289" s="382"/>
    </row>
    <row r="290" spans="2:12">
      <c r="B290" s="299"/>
      <c r="C290" s="381"/>
      <c r="D290" s="381"/>
      <c r="E290" s="382"/>
      <c r="F290" s="382"/>
      <c r="G290" s="382"/>
      <c r="H290" s="382"/>
      <c r="I290" s="381"/>
      <c r="J290" s="382"/>
      <c r="K290" s="382"/>
      <c r="L290" s="382"/>
    </row>
    <row r="291" spans="2:12">
      <c r="B291" s="299"/>
      <c r="C291" s="381"/>
      <c r="D291" s="381"/>
      <c r="E291" s="382"/>
      <c r="F291" s="382"/>
      <c r="G291" s="382"/>
      <c r="H291" s="382"/>
      <c r="I291" s="381"/>
      <c r="J291" s="382"/>
      <c r="K291" s="382"/>
      <c r="L291" s="382"/>
    </row>
    <row r="292" spans="2:12">
      <c r="B292" s="299"/>
      <c r="C292" s="381"/>
      <c r="D292" s="381"/>
      <c r="E292" s="382"/>
      <c r="F292" s="382"/>
      <c r="G292" s="382"/>
      <c r="H292" s="382"/>
      <c r="I292" s="381"/>
      <c r="J292" s="382"/>
      <c r="K292" s="382"/>
      <c r="L292" s="382"/>
    </row>
    <row r="293" spans="2:12">
      <c r="B293" s="299"/>
      <c r="C293" s="381"/>
      <c r="D293" s="381"/>
      <c r="E293" s="382"/>
      <c r="F293" s="382"/>
      <c r="G293" s="382"/>
      <c r="H293" s="382"/>
      <c r="I293" s="381"/>
      <c r="J293" s="382"/>
      <c r="K293" s="382"/>
      <c r="L293" s="382"/>
    </row>
    <row r="294" spans="2:12">
      <c r="B294" s="301"/>
      <c r="C294" s="385"/>
      <c r="D294" s="385"/>
      <c r="E294" s="386"/>
      <c r="F294" s="386"/>
      <c r="G294" s="386"/>
      <c r="H294" s="386"/>
      <c r="I294" s="385"/>
      <c r="J294" s="386"/>
      <c r="K294" s="386"/>
      <c r="L294" s="386"/>
    </row>
    <row r="295" spans="2:12">
      <c r="B295" s="299"/>
      <c r="C295" s="381"/>
      <c r="D295" s="381"/>
      <c r="E295" s="382"/>
      <c r="F295" s="382"/>
      <c r="G295" s="382"/>
      <c r="H295" s="382"/>
      <c r="I295" s="381"/>
      <c r="J295" s="382"/>
      <c r="K295" s="382"/>
      <c r="L295" s="382"/>
    </row>
    <row r="296" spans="2:12">
      <c r="B296" s="299"/>
      <c r="C296" s="381"/>
      <c r="D296" s="381"/>
      <c r="E296" s="382"/>
      <c r="F296" s="382"/>
      <c r="G296" s="382"/>
      <c r="H296" s="382"/>
      <c r="I296" s="381"/>
      <c r="J296" s="382"/>
      <c r="K296" s="382"/>
      <c r="L296" s="382"/>
    </row>
    <row r="297" spans="2:12">
      <c r="B297" s="299"/>
      <c r="C297" s="381"/>
      <c r="D297" s="381"/>
      <c r="E297" s="382"/>
      <c r="F297" s="382"/>
      <c r="G297" s="382"/>
      <c r="H297" s="382"/>
      <c r="I297" s="381"/>
      <c r="J297" s="382"/>
      <c r="K297" s="382"/>
      <c r="L297" s="382"/>
    </row>
    <row r="298" spans="2:12">
      <c r="B298" s="299"/>
      <c r="C298" s="381"/>
      <c r="D298" s="381"/>
      <c r="E298" s="382"/>
      <c r="F298" s="382"/>
      <c r="G298" s="382"/>
      <c r="H298" s="382"/>
      <c r="I298" s="381"/>
      <c r="J298" s="382"/>
      <c r="K298" s="382"/>
      <c r="L298" s="382"/>
    </row>
    <row r="299" spans="2:12">
      <c r="B299" s="299"/>
      <c r="C299" s="381"/>
      <c r="D299" s="381"/>
      <c r="E299" s="382"/>
      <c r="F299" s="382"/>
      <c r="G299" s="382"/>
      <c r="H299" s="382"/>
      <c r="I299" s="381"/>
      <c r="J299" s="382"/>
      <c r="K299" s="382"/>
      <c r="L299" s="382"/>
    </row>
    <row r="300" spans="2:12">
      <c r="B300" s="299"/>
      <c r="C300" s="381"/>
      <c r="D300" s="381"/>
      <c r="E300" s="382"/>
      <c r="F300" s="382"/>
      <c r="G300" s="382"/>
      <c r="H300" s="382"/>
      <c r="I300" s="381"/>
      <c r="J300" s="382"/>
      <c r="K300" s="382"/>
      <c r="L300" s="382"/>
    </row>
    <row r="301" spans="2:12">
      <c r="B301" s="299"/>
      <c r="C301" s="381"/>
      <c r="D301" s="381"/>
      <c r="E301" s="382"/>
      <c r="F301" s="382"/>
      <c r="G301" s="382"/>
      <c r="H301" s="382"/>
      <c r="I301" s="381"/>
      <c r="J301" s="382"/>
      <c r="K301" s="382"/>
      <c r="L301" s="382"/>
    </row>
    <row r="302" spans="2:12">
      <c r="B302" s="299"/>
      <c r="C302" s="381"/>
      <c r="D302" s="381"/>
      <c r="E302" s="382"/>
      <c r="F302" s="382"/>
      <c r="G302" s="382"/>
      <c r="H302" s="382"/>
      <c r="I302" s="381"/>
      <c r="J302" s="382"/>
      <c r="K302" s="382"/>
      <c r="L302" s="382"/>
    </row>
    <row r="303" spans="2:12">
      <c r="B303" s="299"/>
      <c r="C303" s="381"/>
      <c r="D303" s="381"/>
      <c r="E303" s="382"/>
      <c r="F303" s="382"/>
      <c r="G303" s="382"/>
      <c r="H303" s="382"/>
      <c r="I303" s="381"/>
      <c r="J303" s="382"/>
      <c r="K303" s="382"/>
      <c r="L303" s="382"/>
    </row>
    <row r="304" spans="2:12">
      <c r="B304" s="299"/>
      <c r="C304" s="381"/>
      <c r="D304" s="381"/>
      <c r="E304" s="382"/>
      <c r="F304" s="382"/>
      <c r="G304" s="382"/>
      <c r="H304" s="382"/>
      <c r="I304" s="381"/>
      <c r="J304" s="382"/>
      <c r="K304" s="382"/>
      <c r="L304" s="382"/>
    </row>
    <row r="305" spans="2:12">
      <c r="B305" s="299"/>
      <c r="C305" s="381"/>
      <c r="D305" s="381"/>
      <c r="E305" s="382"/>
      <c r="F305" s="382"/>
      <c r="G305" s="382"/>
      <c r="H305" s="382"/>
      <c r="I305" s="381"/>
      <c r="J305" s="382"/>
      <c r="K305" s="382"/>
      <c r="L305" s="382"/>
    </row>
    <row r="306" spans="2:12">
      <c r="B306" s="301"/>
      <c r="C306" s="385"/>
      <c r="D306" s="385"/>
      <c r="E306" s="386"/>
      <c r="F306" s="386"/>
      <c r="G306" s="386"/>
      <c r="H306" s="386"/>
      <c r="I306" s="385"/>
      <c r="J306" s="386"/>
      <c r="K306" s="386"/>
      <c r="L306" s="386"/>
    </row>
    <row r="307" spans="2:12">
      <c r="B307" s="299"/>
      <c r="C307" s="381"/>
      <c r="D307" s="381"/>
      <c r="E307" s="382"/>
      <c r="F307" s="382"/>
      <c r="G307" s="382"/>
      <c r="H307" s="382"/>
      <c r="I307" s="381"/>
      <c r="J307" s="382"/>
      <c r="K307" s="382"/>
      <c r="L307" s="382"/>
    </row>
    <row r="308" spans="2:12">
      <c r="B308" s="299"/>
      <c r="C308" s="381"/>
      <c r="D308" s="381"/>
      <c r="E308" s="382"/>
      <c r="F308" s="382"/>
      <c r="G308" s="382"/>
      <c r="H308" s="382"/>
      <c r="I308" s="381"/>
      <c r="J308" s="382"/>
      <c r="K308" s="382"/>
      <c r="L308" s="382"/>
    </row>
    <row r="309" spans="2:12">
      <c r="B309" s="299"/>
      <c r="C309" s="381"/>
      <c r="D309" s="381"/>
      <c r="E309" s="382"/>
      <c r="F309" s="382"/>
      <c r="G309" s="382"/>
      <c r="H309" s="382"/>
      <c r="I309" s="381"/>
      <c r="J309" s="382"/>
      <c r="K309" s="382"/>
      <c r="L309" s="382"/>
    </row>
    <row r="310" spans="2:12">
      <c r="B310" s="299"/>
      <c r="C310" s="381"/>
      <c r="D310" s="381"/>
      <c r="E310" s="382"/>
      <c r="F310" s="382"/>
      <c r="G310" s="382"/>
      <c r="H310" s="382"/>
      <c r="I310" s="381"/>
      <c r="J310" s="382"/>
      <c r="K310" s="382"/>
      <c r="L310" s="382"/>
    </row>
    <row r="311" spans="2:12">
      <c r="B311" s="299"/>
      <c r="C311" s="381"/>
      <c r="D311" s="381"/>
      <c r="E311" s="382"/>
      <c r="F311" s="382"/>
      <c r="G311" s="382"/>
      <c r="H311" s="382"/>
      <c r="I311" s="381"/>
      <c r="J311" s="382"/>
      <c r="K311" s="382"/>
      <c r="L311" s="382"/>
    </row>
    <row r="312" spans="2:12">
      <c r="B312" s="299"/>
      <c r="C312" s="381"/>
      <c r="D312" s="381"/>
      <c r="E312" s="382"/>
      <c r="F312" s="382"/>
      <c r="G312" s="382"/>
      <c r="H312" s="382"/>
      <c r="I312" s="381"/>
      <c r="J312" s="382"/>
      <c r="K312" s="382"/>
      <c r="L312" s="382"/>
    </row>
    <row r="313" spans="2:12">
      <c r="B313" s="299"/>
      <c r="C313" s="381"/>
      <c r="D313" s="381"/>
      <c r="E313" s="382"/>
      <c r="F313" s="382"/>
      <c r="G313" s="382"/>
      <c r="H313" s="382"/>
      <c r="I313" s="381"/>
      <c r="J313" s="382"/>
      <c r="K313" s="382"/>
      <c r="L313" s="382"/>
    </row>
    <row r="314" spans="2:12">
      <c r="B314" s="299"/>
      <c r="C314" s="381"/>
      <c r="D314" s="381"/>
      <c r="E314" s="382"/>
      <c r="F314" s="382"/>
      <c r="G314" s="382"/>
      <c r="H314" s="382"/>
      <c r="I314" s="381"/>
      <c r="J314" s="382"/>
      <c r="K314" s="382"/>
      <c r="L314" s="382"/>
    </row>
    <row r="315" spans="2:12">
      <c r="B315" s="299"/>
      <c r="C315" s="381"/>
      <c r="D315" s="381"/>
      <c r="E315" s="382"/>
      <c r="F315" s="382"/>
      <c r="G315" s="382"/>
      <c r="H315" s="382"/>
      <c r="I315" s="381"/>
      <c r="J315" s="382"/>
      <c r="K315" s="382"/>
      <c r="L315" s="382"/>
    </row>
    <row r="316" spans="2:12">
      <c r="B316" s="299"/>
      <c r="C316" s="381"/>
      <c r="D316" s="381"/>
      <c r="E316" s="382"/>
      <c r="F316" s="382"/>
      <c r="G316" s="382"/>
      <c r="H316" s="382"/>
      <c r="I316" s="381"/>
      <c r="J316" s="382"/>
      <c r="K316" s="382"/>
      <c r="L316" s="382"/>
    </row>
    <row r="317" spans="2:12">
      <c r="B317" s="299"/>
      <c r="C317" s="381"/>
      <c r="D317" s="381"/>
      <c r="E317" s="382"/>
      <c r="F317" s="382"/>
      <c r="G317" s="382"/>
      <c r="H317" s="382"/>
      <c r="I317" s="381"/>
      <c r="J317" s="382"/>
      <c r="K317" s="382"/>
      <c r="L317" s="382"/>
    </row>
    <row r="318" spans="2:12">
      <c r="B318" s="299"/>
      <c r="C318" s="381"/>
      <c r="D318" s="381"/>
      <c r="E318" s="382"/>
      <c r="F318" s="382"/>
      <c r="G318" s="382"/>
      <c r="H318" s="382"/>
      <c r="I318" s="381"/>
      <c r="J318" s="382"/>
      <c r="K318" s="382"/>
      <c r="L318" s="382"/>
    </row>
    <row r="319" spans="2:12">
      <c r="B319" s="299"/>
      <c r="C319" s="381"/>
      <c r="D319" s="381"/>
      <c r="E319" s="382"/>
      <c r="F319" s="382"/>
      <c r="G319" s="382"/>
      <c r="H319" s="382"/>
      <c r="I319" s="381"/>
      <c r="J319" s="382"/>
      <c r="K319" s="382"/>
      <c r="L319" s="382"/>
    </row>
    <row r="320" spans="2:12">
      <c r="B320" s="300"/>
      <c r="C320" s="383"/>
      <c r="D320" s="383"/>
      <c r="E320" s="384"/>
      <c r="F320" s="384"/>
      <c r="G320" s="384"/>
      <c r="H320" s="384"/>
      <c r="I320" s="383"/>
      <c r="J320" s="384"/>
      <c r="K320" s="384"/>
      <c r="L320" s="384"/>
    </row>
    <row r="321" spans="2:12">
      <c r="B321" s="301"/>
      <c r="C321" s="385"/>
      <c r="D321" s="385"/>
      <c r="E321" s="386"/>
      <c r="F321" s="386"/>
      <c r="G321" s="386"/>
      <c r="H321" s="386"/>
      <c r="I321" s="385"/>
      <c r="J321" s="386"/>
      <c r="K321" s="386"/>
      <c r="L321" s="386"/>
    </row>
    <row r="322" spans="2:12">
      <c r="B322" s="301"/>
      <c r="C322" s="385"/>
      <c r="D322" s="385"/>
      <c r="E322" s="386"/>
      <c r="F322" s="386"/>
      <c r="G322" s="386"/>
      <c r="H322" s="386"/>
      <c r="I322" s="385"/>
      <c r="J322" s="386"/>
      <c r="K322" s="386"/>
      <c r="L322" s="386"/>
    </row>
    <row r="323" spans="2:12">
      <c r="B323" s="301"/>
      <c r="C323" s="385"/>
      <c r="D323" s="385"/>
      <c r="E323" s="386"/>
      <c r="F323" s="386"/>
      <c r="G323" s="386"/>
      <c r="H323" s="386"/>
      <c r="I323" s="385"/>
      <c r="J323" s="386"/>
      <c r="K323" s="386"/>
      <c r="L323" s="386"/>
    </row>
    <row r="324" spans="2:12">
      <c r="B324" s="301"/>
      <c r="C324" s="385"/>
      <c r="D324" s="385"/>
      <c r="E324" s="386"/>
      <c r="F324" s="386"/>
      <c r="G324" s="386"/>
      <c r="H324" s="386"/>
      <c r="I324" s="385"/>
      <c r="J324" s="386"/>
      <c r="K324" s="386"/>
      <c r="L324" s="386"/>
    </row>
    <row r="325" spans="2:12">
      <c r="B325" s="301"/>
      <c r="C325" s="385"/>
      <c r="D325" s="385"/>
      <c r="E325" s="386"/>
      <c r="F325" s="386"/>
      <c r="G325" s="386"/>
      <c r="H325" s="386"/>
      <c r="I325" s="385"/>
      <c r="J325" s="386"/>
      <c r="K325" s="386"/>
      <c r="L325" s="386"/>
    </row>
    <row r="326" spans="2:12">
      <c r="B326" s="301"/>
      <c r="C326" s="385"/>
      <c r="D326" s="385"/>
      <c r="E326" s="386"/>
      <c r="F326" s="386"/>
      <c r="G326" s="386"/>
      <c r="H326" s="386"/>
      <c r="I326" s="385"/>
      <c r="J326" s="386"/>
      <c r="K326" s="386"/>
      <c r="L326" s="386"/>
    </row>
    <row r="327" spans="2:12">
      <c r="B327" s="301"/>
      <c r="C327" s="385"/>
      <c r="D327" s="385"/>
      <c r="E327" s="386"/>
      <c r="F327" s="386"/>
      <c r="G327" s="386"/>
      <c r="H327" s="386"/>
      <c r="I327" s="385"/>
      <c r="J327" s="386"/>
      <c r="K327" s="386"/>
      <c r="L327" s="386"/>
    </row>
    <row r="328" spans="2:12">
      <c r="B328" s="301"/>
      <c r="C328" s="385"/>
      <c r="D328" s="385"/>
      <c r="E328" s="386"/>
      <c r="F328" s="386"/>
      <c r="G328" s="386"/>
      <c r="H328" s="386"/>
      <c r="I328" s="385"/>
      <c r="J328" s="386"/>
      <c r="K328" s="386"/>
      <c r="L328" s="386"/>
    </row>
    <row r="329" spans="2:12">
      <c r="B329" s="301"/>
      <c r="C329" s="385"/>
      <c r="D329" s="385"/>
      <c r="E329" s="386"/>
      <c r="F329" s="386"/>
      <c r="G329" s="386"/>
      <c r="H329" s="386"/>
      <c r="I329" s="385"/>
      <c r="J329" s="386"/>
      <c r="K329" s="386"/>
      <c r="L329" s="386"/>
    </row>
    <row r="330" spans="2:12">
      <c r="B330" s="301"/>
      <c r="C330" s="385"/>
      <c r="D330" s="385"/>
      <c r="E330" s="386"/>
      <c r="F330" s="386"/>
      <c r="G330" s="386"/>
      <c r="H330" s="386"/>
      <c r="I330" s="385"/>
      <c r="J330" s="386"/>
      <c r="K330" s="386"/>
      <c r="L330" s="386"/>
    </row>
    <row r="331" spans="2:12">
      <c r="B331" s="301"/>
      <c r="C331" s="385"/>
      <c r="D331" s="385"/>
      <c r="E331" s="386"/>
      <c r="F331" s="386"/>
      <c r="G331" s="386"/>
      <c r="H331" s="386"/>
      <c r="I331" s="385"/>
      <c r="J331" s="386"/>
      <c r="K331" s="386"/>
      <c r="L331" s="386"/>
    </row>
    <row r="332" spans="2:12">
      <c r="B332" s="301"/>
      <c r="C332" s="385"/>
      <c r="D332" s="385"/>
      <c r="E332" s="386"/>
      <c r="F332" s="386"/>
      <c r="G332" s="386"/>
      <c r="H332" s="386"/>
      <c r="I332" s="385"/>
      <c r="J332" s="386"/>
      <c r="K332" s="386"/>
      <c r="L332" s="386"/>
    </row>
    <row r="333" spans="2:12">
      <c r="B333" s="301"/>
      <c r="C333" s="385"/>
      <c r="D333" s="385"/>
      <c r="E333" s="386"/>
      <c r="F333" s="386"/>
      <c r="G333" s="386"/>
      <c r="H333" s="386"/>
      <c r="I333" s="385"/>
      <c r="J333" s="386"/>
      <c r="K333" s="386"/>
      <c r="L333" s="386"/>
    </row>
    <row r="334" spans="2:12">
      <c r="B334" s="301"/>
      <c r="C334" s="385"/>
      <c r="D334" s="385"/>
      <c r="E334" s="386"/>
      <c r="F334" s="386"/>
      <c r="G334" s="386"/>
      <c r="H334" s="386"/>
      <c r="I334" s="385"/>
      <c r="J334" s="386"/>
      <c r="K334" s="386"/>
      <c r="L334" s="386"/>
    </row>
    <row r="335" spans="2:12">
      <c r="B335" s="301"/>
      <c r="C335" s="385"/>
      <c r="D335" s="385"/>
      <c r="E335" s="386"/>
      <c r="F335" s="386"/>
      <c r="G335" s="386"/>
      <c r="H335" s="386"/>
      <c r="I335" s="385"/>
      <c r="J335" s="386"/>
      <c r="K335" s="386"/>
      <c r="L335" s="386"/>
    </row>
    <row r="336" spans="2:12">
      <c r="B336" s="301"/>
      <c r="C336" s="385"/>
      <c r="D336" s="385"/>
      <c r="E336" s="386"/>
      <c r="F336" s="386"/>
      <c r="G336" s="386"/>
      <c r="H336" s="386"/>
      <c r="I336" s="385"/>
      <c r="J336" s="386"/>
      <c r="K336" s="386"/>
      <c r="L336" s="386"/>
    </row>
    <row r="337" spans="2:12">
      <c r="B337" s="301"/>
      <c r="C337" s="385"/>
      <c r="D337" s="385"/>
      <c r="E337" s="386"/>
      <c r="F337" s="386"/>
      <c r="G337" s="386"/>
      <c r="H337" s="386"/>
      <c r="I337" s="385"/>
      <c r="J337" s="386"/>
      <c r="K337" s="386"/>
      <c r="L337" s="386"/>
    </row>
    <row r="338" spans="2:12">
      <c r="B338" s="301"/>
      <c r="C338" s="385"/>
      <c r="D338" s="385"/>
      <c r="E338" s="386"/>
      <c r="F338" s="386"/>
      <c r="G338" s="386"/>
      <c r="H338" s="386"/>
      <c r="I338" s="385"/>
      <c r="J338" s="386"/>
      <c r="K338" s="386"/>
      <c r="L338" s="386"/>
    </row>
    <row r="339" spans="2:12">
      <c r="B339" s="301"/>
      <c r="C339" s="385"/>
      <c r="D339" s="385"/>
      <c r="E339" s="386"/>
      <c r="F339" s="386"/>
      <c r="G339" s="386"/>
      <c r="H339" s="386"/>
      <c r="I339" s="385"/>
      <c r="J339" s="386"/>
      <c r="K339" s="386"/>
      <c r="L339" s="386"/>
    </row>
    <row r="340" spans="2:12">
      <c r="B340" s="301"/>
      <c r="C340" s="385"/>
      <c r="D340" s="385"/>
      <c r="E340" s="386"/>
      <c r="F340" s="386"/>
      <c r="G340" s="386"/>
      <c r="H340" s="386"/>
      <c r="I340" s="385"/>
      <c r="J340" s="386"/>
      <c r="K340" s="386"/>
      <c r="L340" s="386"/>
    </row>
    <row r="341" spans="2:12">
      <c r="B341" s="301"/>
      <c r="C341" s="385"/>
      <c r="D341" s="385"/>
      <c r="E341" s="386"/>
      <c r="F341" s="386"/>
      <c r="G341" s="386"/>
      <c r="H341" s="386"/>
      <c r="I341" s="385"/>
      <c r="J341" s="386"/>
      <c r="K341" s="386"/>
      <c r="L341" s="386"/>
    </row>
    <row r="342" spans="2:12">
      <c r="B342" s="301"/>
      <c r="C342" s="385"/>
      <c r="D342" s="385"/>
      <c r="E342" s="386"/>
      <c r="F342" s="386"/>
      <c r="G342" s="386"/>
      <c r="H342" s="386"/>
      <c r="I342" s="385"/>
      <c r="J342" s="386"/>
      <c r="K342" s="386"/>
      <c r="L342" s="386"/>
    </row>
    <row r="343" spans="2:12">
      <c r="B343" s="301"/>
      <c r="C343" s="385"/>
      <c r="D343" s="385"/>
      <c r="E343" s="386"/>
      <c r="F343" s="386"/>
      <c r="G343" s="386"/>
      <c r="H343" s="386"/>
      <c r="I343" s="385"/>
      <c r="J343" s="386"/>
      <c r="K343" s="386"/>
      <c r="L343" s="386"/>
    </row>
    <row r="344" spans="2:12">
      <c r="B344" s="301"/>
      <c r="C344" s="385"/>
      <c r="D344" s="385"/>
      <c r="E344" s="386"/>
      <c r="F344" s="386"/>
      <c r="G344" s="386"/>
      <c r="H344" s="386"/>
      <c r="I344" s="385"/>
      <c r="J344" s="386"/>
      <c r="K344" s="386"/>
      <c r="L344" s="386"/>
    </row>
    <row r="345" spans="2:12">
      <c r="B345" s="301"/>
      <c r="C345" s="385"/>
      <c r="D345" s="385"/>
      <c r="E345" s="386"/>
      <c r="F345" s="386"/>
      <c r="G345" s="386"/>
      <c r="H345" s="386"/>
      <c r="I345" s="385"/>
      <c r="J345" s="386"/>
      <c r="K345" s="386"/>
      <c r="L345" s="386"/>
    </row>
    <row r="346" spans="2:12">
      <c r="B346" s="301"/>
      <c r="C346" s="385"/>
      <c r="D346" s="385"/>
      <c r="E346" s="386"/>
      <c r="F346" s="386"/>
      <c r="G346" s="386"/>
      <c r="H346" s="386"/>
      <c r="I346" s="385"/>
      <c r="J346" s="386"/>
      <c r="K346" s="386"/>
      <c r="L346" s="386"/>
    </row>
    <row r="347" spans="2:12">
      <c r="B347" s="301"/>
      <c r="C347" s="385"/>
      <c r="D347" s="385"/>
      <c r="E347" s="386"/>
      <c r="F347" s="386"/>
      <c r="G347" s="386"/>
      <c r="H347" s="386"/>
      <c r="I347" s="385"/>
      <c r="J347" s="386"/>
      <c r="K347" s="386"/>
      <c r="L347" s="386"/>
    </row>
    <row r="348" spans="2:12">
      <c r="B348" s="301"/>
      <c r="C348" s="385"/>
      <c r="D348" s="385"/>
      <c r="E348" s="386"/>
      <c r="F348" s="386"/>
      <c r="G348" s="386"/>
      <c r="H348" s="386"/>
      <c r="I348" s="385"/>
      <c r="J348" s="386"/>
      <c r="K348" s="386"/>
      <c r="L348" s="386"/>
    </row>
    <row r="349" spans="2:12">
      <c r="B349" s="301"/>
      <c r="C349" s="385"/>
      <c r="D349" s="385"/>
      <c r="E349" s="386"/>
      <c r="F349" s="386"/>
      <c r="G349" s="386"/>
      <c r="H349" s="386"/>
      <c r="I349" s="385"/>
      <c r="J349" s="386"/>
      <c r="K349" s="386"/>
      <c r="L349" s="386"/>
    </row>
    <row r="350" spans="2:12">
      <c r="B350" s="301"/>
      <c r="C350" s="385"/>
      <c r="D350" s="385"/>
      <c r="E350" s="386"/>
      <c r="F350" s="386"/>
      <c r="G350" s="386"/>
      <c r="H350" s="386"/>
      <c r="I350" s="385"/>
      <c r="J350" s="386"/>
      <c r="K350" s="386"/>
      <c r="L350" s="386"/>
    </row>
    <row r="351" spans="2:12">
      <c r="B351" s="301"/>
      <c r="C351" s="385"/>
      <c r="D351" s="385"/>
      <c r="E351" s="386"/>
      <c r="F351" s="386"/>
      <c r="G351" s="386"/>
      <c r="H351" s="386"/>
      <c r="I351" s="385"/>
      <c r="J351" s="386"/>
      <c r="K351" s="386"/>
      <c r="L351" s="386"/>
    </row>
    <row r="352" spans="2:12">
      <c r="B352" s="301"/>
      <c r="C352" s="385"/>
      <c r="D352" s="385"/>
      <c r="E352" s="386"/>
      <c r="F352" s="386"/>
      <c r="G352" s="386"/>
      <c r="H352" s="386"/>
      <c r="I352" s="385"/>
      <c r="J352" s="386"/>
      <c r="K352" s="386"/>
      <c r="L352" s="386"/>
    </row>
    <row r="353" spans="2:12">
      <c r="B353" s="301"/>
      <c r="C353" s="385"/>
      <c r="D353" s="385"/>
      <c r="E353" s="386"/>
      <c r="F353" s="386"/>
      <c r="G353" s="386"/>
      <c r="H353" s="386"/>
      <c r="I353" s="385"/>
      <c r="J353" s="386"/>
      <c r="K353" s="386"/>
      <c r="L353" s="386"/>
    </row>
    <row r="354" spans="2:12">
      <c r="B354" s="301"/>
      <c r="C354" s="385"/>
      <c r="D354" s="385"/>
      <c r="E354" s="386"/>
      <c r="F354" s="386"/>
      <c r="G354" s="386"/>
      <c r="H354" s="386"/>
      <c r="I354" s="385"/>
      <c r="J354" s="386"/>
      <c r="K354" s="386"/>
      <c r="L354" s="386"/>
    </row>
    <row r="355" spans="2:12">
      <c r="B355" s="301"/>
      <c r="C355" s="385"/>
      <c r="D355" s="385"/>
      <c r="E355" s="386"/>
      <c r="F355" s="386"/>
      <c r="G355" s="386"/>
      <c r="H355" s="386"/>
      <c r="I355" s="385"/>
      <c r="J355" s="386"/>
      <c r="K355" s="386"/>
      <c r="L355" s="386"/>
    </row>
    <row r="356" spans="2:12">
      <c r="B356" s="301"/>
      <c r="C356" s="385"/>
      <c r="D356" s="385"/>
      <c r="E356" s="386"/>
      <c r="F356" s="386"/>
      <c r="G356" s="386"/>
      <c r="H356" s="386"/>
      <c r="I356" s="385"/>
      <c r="J356" s="386"/>
      <c r="K356" s="386"/>
      <c r="L356" s="386"/>
    </row>
    <row r="357" spans="2:12">
      <c r="B357" s="301"/>
      <c r="C357" s="385"/>
      <c r="D357" s="385"/>
      <c r="E357" s="386"/>
      <c r="F357" s="386"/>
      <c r="G357" s="386"/>
      <c r="H357" s="386"/>
      <c r="I357" s="385"/>
      <c r="J357" s="386"/>
      <c r="K357" s="386"/>
      <c r="L357" s="386"/>
    </row>
    <row r="358" spans="2:12">
      <c r="B358" s="301"/>
      <c r="C358" s="385"/>
      <c r="D358" s="385"/>
      <c r="E358" s="386"/>
      <c r="F358" s="386"/>
      <c r="G358" s="386"/>
      <c r="H358" s="386"/>
      <c r="I358" s="385"/>
      <c r="J358" s="386"/>
      <c r="K358" s="386"/>
      <c r="L358" s="386"/>
    </row>
    <row r="359" spans="2:12">
      <c r="B359" s="301"/>
      <c r="C359" s="385"/>
      <c r="D359" s="385"/>
      <c r="E359" s="386"/>
      <c r="F359" s="386"/>
      <c r="G359" s="386"/>
      <c r="H359" s="386"/>
      <c r="I359" s="385"/>
      <c r="J359" s="386"/>
      <c r="K359" s="386"/>
      <c r="L359" s="386"/>
    </row>
    <row r="360" spans="2:12">
      <c r="B360" s="301"/>
      <c r="C360" s="385"/>
      <c r="D360" s="385"/>
      <c r="E360" s="386"/>
      <c r="F360" s="386"/>
      <c r="G360" s="386"/>
      <c r="H360" s="386"/>
      <c r="I360" s="385"/>
      <c r="J360" s="386"/>
      <c r="K360" s="386"/>
      <c r="L360" s="386"/>
    </row>
    <row r="361" spans="2:12">
      <c r="B361" s="301"/>
      <c r="C361" s="385"/>
      <c r="D361" s="385"/>
      <c r="E361" s="386"/>
      <c r="F361" s="386"/>
      <c r="G361" s="386"/>
      <c r="H361" s="386"/>
      <c r="I361" s="385"/>
      <c r="J361" s="386"/>
      <c r="K361" s="386"/>
      <c r="L361" s="386"/>
    </row>
    <row r="362" spans="2:12">
      <c r="B362" s="301"/>
      <c r="C362" s="385"/>
      <c r="D362" s="385"/>
      <c r="E362" s="386"/>
      <c r="F362" s="386"/>
      <c r="G362" s="386"/>
      <c r="H362" s="386"/>
      <c r="I362" s="385"/>
      <c r="J362" s="386"/>
      <c r="K362" s="386"/>
      <c r="L362" s="386"/>
    </row>
    <row r="363" spans="2:12">
      <c r="B363" s="301"/>
      <c r="C363" s="385"/>
      <c r="D363" s="385"/>
      <c r="E363" s="386"/>
      <c r="F363" s="386"/>
      <c r="G363" s="386"/>
      <c r="H363" s="386"/>
      <c r="I363" s="385"/>
      <c r="J363" s="386"/>
      <c r="K363" s="386"/>
      <c r="L363" s="386"/>
    </row>
    <row r="364" spans="2:12">
      <c r="B364" s="301"/>
      <c r="C364" s="385"/>
      <c r="D364" s="385"/>
      <c r="E364" s="386"/>
      <c r="F364" s="386"/>
      <c r="G364" s="386"/>
      <c r="H364" s="386"/>
      <c r="I364" s="385"/>
      <c r="J364" s="386"/>
      <c r="K364" s="386"/>
      <c r="L364" s="386"/>
    </row>
    <row r="365" spans="2:12">
      <c r="B365" s="301"/>
      <c r="C365" s="385"/>
      <c r="D365" s="385"/>
      <c r="E365" s="386"/>
      <c r="F365" s="386"/>
      <c r="G365" s="386"/>
      <c r="H365" s="386"/>
      <c r="I365" s="385"/>
      <c r="J365" s="386"/>
      <c r="K365" s="386"/>
      <c r="L365" s="386"/>
    </row>
    <row r="366" spans="2:12">
      <c r="B366" s="301"/>
      <c r="C366" s="385"/>
      <c r="D366" s="385"/>
      <c r="E366" s="386"/>
      <c r="F366" s="386"/>
      <c r="G366" s="386"/>
      <c r="H366" s="386"/>
      <c r="I366" s="385"/>
      <c r="J366" s="386"/>
      <c r="K366" s="386"/>
      <c r="L366" s="386"/>
    </row>
    <row r="367" spans="2:12">
      <c r="B367" s="301"/>
      <c r="C367" s="385"/>
      <c r="D367" s="385"/>
      <c r="E367" s="386"/>
      <c r="F367" s="386"/>
      <c r="G367" s="386"/>
      <c r="H367" s="386"/>
      <c r="I367" s="385"/>
      <c r="J367" s="386"/>
      <c r="K367" s="386"/>
      <c r="L367" s="386"/>
    </row>
    <row r="368" spans="2:12">
      <c r="B368" s="301"/>
      <c r="C368" s="385"/>
      <c r="D368" s="385"/>
      <c r="E368" s="386"/>
      <c r="F368" s="386"/>
      <c r="G368" s="386"/>
      <c r="H368" s="386"/>
      <c r="I368" s="385"/>
      <c r="J368" s="386"/>
      <c r="K368" s="386"/>
      <c r="L368" s="386"/>
    </row>
    <row r="369" spans="2:12">
      <c r="B369" s="301"/>
      <c r="C369" s="385"/>
      <c r="D369" s="385"/>
      <c r="E369" s="386"/>
      <c r="F369" s="386"/>
      <c r="G369" s="386"/>
      <c r="H369" s="386"/>
      <c r="I369" s="385"/>
      <c r="J369" s="386"/>
      <c r="K369" s="386"/>
      <c r="L369" s="386"/>
    </row>
    <row r="370" spans="2:12">
      <c r="B370" s="301"/>
      <c r="C370" s="385"/>
      <c r="D370" s="385"/>
      <c r="E370" s="386"/>
      <c r="F370" s="386"/>
      <c r="G370" s="386"/>
      <c r="H370" s="386"/>
      <c r="I370" s="385"/>
      <c r="J370" s="386"/>
      <c r="K370" s="386"/>
      <c r="L370" s="386"/>
    </row>
    <row r="371" spans="2:12">
      <c r="B371" s="301"/>
      <c r="C371" s="385"/>
      <c r="D371" s="385"/>
      <c r="E371" s="386"/>
      <c r="F371" s="386"/>
      <c r="G371" s="386"/>
      <c r="H371" s="386"/>
      <c r="I371" s="385"/>
      <c r="J371" s="386"/>
      <c r="K371" s="386"/>
      <c r="L371" s="386"/>
    </row>
    <row r="372" spans="2:12">
      <c r="B372" s="299"/>
      <c r="C372" s="381"/>
      <c r="D372" s="381"/>
      <c r="E372" s="382"/>
      <c r="F372" s="382"/>
      <c r="G372" s="382"/>
      <c r="H372" s="382"/>
      <c r="I372" s="381"/>
      <c r="J372" s="382"/>
      <c r="K372" s="382"/>
      <c r="L372" s="382"/>
    </row>
    <row r="373" spans="2:12">
      <c r="B373" s="299"/>
      <c r="C373" s="381"/>
      <c r="D373" s="381"/>
      <c r="E373" s="382"/>
      <c r="F373" s="382"/>
      <c r="G373" s="382"/>
      <c r="H373" s="382"/>
      <c r="I373" s="381"/>
      <c r="J373" s="382"/>
      <c r="K373" s="382"/>
      <c r="L373" s="382"/>
    </row>
    <row r="374" spans="2:12">
      <c r="B374" s="299"/>
      <c r="C374" s="381"/>
      <c r="D374" s="381"/>
      <c r="E374" s="382"/>
      <c r="F374" s="382"/>
      <c r="G374" s="382"/>
      <c r="H374" s="382"/>
      <c r="I374" s="381"/>
      <c r="J374" s="382"/>
      <c r="K374" s="382"/>
      <c r="L374" s="382"/>
    </row>
  </sheetData>
  <mergeCells count="13">
    <mergeCell ref="B3:B6"/>
    <mergeCell ref="C3:H3"/>
    <mergeCell ref="I3:J4"/>
    <mergeCell ref="K3:K6"/>
    <mergeCell ref="L3:L6"/>
    <mergeCell ref="C4:D4"/>
    <mergeCell ref="E4:H4"/>
    <mergeCell ref="C5:C6"/>
    <mergeCell ref="D5:D6"/>
    <mergeCell ref="E5:F5"/>
    <mergeCell ref="G5:H5"/>
    <mergeCell ref="I5:I6"/>
    <mergeCell ref="J5:J6"/>
  </mergeCells>
  <phoneticPr fontId="2"/>
  <pageMargins left="0.59055118110236227" right="0.59055118110236227" top="0.78740157480314965" bottom="0.49" header="0.39370078740157483" footer="0.39370078740157483"/>
  <pageSetup paperSize="9" scale="89" orientation="portrait" r:id="rId1"/>
  <headerFooter alignWithMargins="0">
    <oddHeader>&amp;R4.農      業</oddHeader>
    <oddFooter>&amp;C-39-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showGridLines="0" zoomScaleNormal="100" zoomScaleSheetLayoutView="100" workbookViewId="0"/>
  </sheetViews>
  <sheetFormatPr defaultRowHeight="11.25"/>
  <cols>
    <col min="1" max="1" width="4.140625" style="390" customWidth="1"/>
    <col min="2" max="2" width="3" style="390" customWidth="1"/>
    <col min="3" max="3" width="8.140625" style="391" customWidth="1"/>
    <col min="4" max="4" width="8.7109375" style="392" customWidth="1"/>
    <col min="5" max="5" width="8.140625" style="392" customWidth="1"/>
    <col min="6" max="6" width="9.42578125" style="393" customWidth="1"/>
    <col min="7" max="7" width="8.140625" style="392" customWidth="1"/>
    <col min="8" max="8" width="10.42578125" style="393" customWidth="1"/>
    <col min="9" max="9" width="8.140625" style="392" customWidth="1"/>
    <col min="10" max="10" width="7.42578125" style="393" customWidth="1"/>
    <col min="11" max="11" width="7" style="392" customWidth="1"/>
    <col min="12" max="13" width="5.85546875" style="390" customWidth="1"/>
    <col min="14" max="14" width="7" style="390" customWidth="1"/>
    <col min="15" max="15" width="6.140625" style="390" customWidth="1"/>
    <col min="16" max="16" width="6.42578125" style="390" customWidth="1"/>
    <col min="17" max="17" width="2.5703125" style="390" customWidth="1"/>
    <col min="18" max="16384" width="9.140625" style="390"/>
  </cols>
  <sheetData>
    <row r="1" spans="1:16" ht="30" customHeight="1">
      <c r="A1" s="389" t="s">
        <v>216</v>
      </c>
    </row>
    <row r="2" spans="1:16" ht="18" customHeight="1">
      <c r="B2" s="394" t="s">
        <v>217</v>
      </c>
      <c r="C2" s="395"/>
      <c r="D2" s="396"/>
      <c r="E2" s="396"/>
      <c r="F2" s="397"/>
      <c r="G2" s="396"/>
    </row>
    <row r="3" spans="1:16" s="391" customFormat="1" ht="15" customHeight="1">
      <c r="B3" s="398"/>
      <c r="C3" s="399"/>
      <c r="D3" s="610" t="s">
        <v>218</v>
      </c>
      <c r="E3" s="611"/>
      <c r="F3" s="612"/>
      <c r="G3" s="613" t="s">
        <v>219</v>
      </c>
      <c r="H3" s="614"/>
      <c r="I3" s="614"/>
      <c r="J3" s="615"/>
      <c r="K3" s="613" t="s">
        <v>220</v>
      </c>
      <c r="L3" s="614"/>
      <c r="M3" s="615"/>
      <c r="N3" s="613" t="s">
        <v>221</v>
      </c>
      <c r="O3" s="614"/>
      <c r="P3" s="615"/>
    </row>
    <row r="4" spans="1:16" ht="15" customHeight="1">
      <c r="B4" s="616" t="s">
        <v>222</v>
      </c>
      <c r="C4" s="617"/>
      <c r="D4" s="400" t="s">
        <v>223</v>
      </c>
      <c r="E4" s="401" t="s">
        <v>224</v>
      </c>
      <c r="F4" s="402" t="s">
        <v>225</v>
      </c>
      <c r="G4" s="403" t="s">
        <v>226</v>
      </c>
      <c r="H4" s="404" t="s">
        <v>227</v>
      </c>
      <c r="I4" s="405" t="s">
        <v>228</v>
      </c>
      <c r="J4" s="406" t="s">
        <v>227</v>
      </c>
      <c r="K4" s="401" t="s">
        <v>229</v>
      </c>
      <c r="L4" s="407" t="s">
        <v>230</v>
      </c>
      <c r="M4" s="408" t="s">
        <v>231</v>
      </c>
      <c r="N4" s="409" t="s">
        <v>229</v>
      </c>
      <c r="O4" s="407" t="s">
        <v>230</v>
      </c>
      <c r="P4" s="408" t="s">
        <v>231</v>
      </c>
    </row>
    <row r="5" spans="1:16" ht="12" customHeight="1">
      <c r="B5" s="410"/>
      <c r="C5" s="411"/>
      <c r="D5" s="412" t="s">
        <v>232</v>
      </c>
      <c r="E5" s="413" t="s">
        <v>232</v>
      </c>
      <c r="F5" s="414" t="s">
        <v>233</v>
      </c>
      <c r="G5" s="415"/>
      <c r="H5" s="414" t="s">
        <v>233</v>
      </c>
      <c r="I5" s="416"/>
      <c r="J5" s="417" t="s">
        <v>233</v>
      </c>
      <c r="K5" s="418" t="s">
        <v>232</v>
      </c>
      <c r="L5" s="419"/>
      <c r="M5" s="420" t="s">
        <v>232</v>
      </c>
      <c r="N5" s="413" t="s">
        <v>232</v>
      </c>
      <c r="O5" s="419"/>
      <c r="P5" s="420" t="s">
        <v>232</v>
      </c>
    </row>
    <row r="6" spans="1:16" s="421" customFormat="1" ht="15" customHeight="1">
      <c r="B6" s="605" t="s">
        <v>62</v>
      </c>
      <c r="C6" s="607"/>
      <c r="D6" s="422">
        <f>SUM(D7:D10)</f>
        <v>620059</v>
      </c>
      <c r="E6" s="423">
        <f t="shared" ref="E6:O6" si="0">SUM(E7:E10)</f>
        <v>347135</v>
      </c>
      <c r="F6" s="424">
        <f>ROUND(E6/D6*100,1)</f>
        <v>56</v>
      </c>
      <c r="G6" s="423">
        <f t="shared" si="0"/>
        <v>80656</v>
      </c>
      <c r="H6" s="425">
        <f>ROUND(G6/$D6*100,1)</f>
        <v>13</v>
      </c>
      <c r="I6" s="426">
        <f t="shared" si="0"/>
        <v>539403</v>
      </c>
      <c r="J6" s="427">
        <f>ROUND(I6/$D6*100,1)</f>
        <v>87</v>
      </c>
      <c r="K6" s="428">
        <f t="shared" si="0"/>
        <v>0</v>
      </c>
      <c r="L6" s="429">
        <f t="shared" si="0"/>
        <v>0</v>
      </c>
      <c r="M6" s="430">
        <v>0</v>
      </c>
      <c r="N6" s="431">
        <f t="shared" si="0"/>
        <v>123</v>
      </c>
      <c r="O6" s="429">
        <f t="shared" si="0"/>
        <v>4</v>
      </c>
      <c r="P6" s="432">
        <f>N6/O6</f>
        <v>30.75</v>
      </c>
    </row>
    <row r="7" spans="1:16" s="391" customFormat="1" ht="14.1" hidden="1" customHeight="1">
      <c r="B7" s="433"/>
      <c r="C7" s="434" t="s">
        <v>58</v>
      </c>
      <c r="D7" s="435">
        <f>+D12+D17+D22</f>
        <v>91095</v>
      </c>
      <c r="E7" s="436">
        <f t="shared" ref="E7:O7" si="1">+E12+E17+E22</f>
        <v>45028</v>
      </c>
      <c r="F7" s="437">
        <f>ROUND(E7/D7*100,1)</f>
        <v>49.4</v>
      </c>
      <c r="G7" s="436">
        <f t="shared" si="1"/>
        <v>4369</v>
      </c>
      <c r="H7" s="437">
        <f>ROUND(G7/$D7*100,1)</f>
        <v>4.8</v>
      </c>
      <c r="I7" s="438">
        <f t="shared" si="1"/>
        <v>86726</v>
      </c>
      <c r="J7" s="439">
        <f>ROUND(I7/$D7*100,1)</f>
        <v>95.2</v>
      </c>
      <c r="K7" s="436">
        <f t="shared" si="1"/>
        <v>0</v>
      </c>
      <c r="L7" s="440">
        <f t="shared" si="1"/>
        <v>0</v>
      </c>
      <c r="M7" s="441">
        <f t="shared" si="1"/>
        <v>0</v>
      </c>
      <c r="N7" s="442">
        <f>+N12+N17+N22</f>
        <v>123</v>
      </c>
      <c r="O7" s="440">
        <f t="shared" si="1"/>
        <v>4</v>
      </c>
      <c r="P7" s="439">
        <f>N7/O7</f>
        <v>30.75</v>
      </c>
    </row>
    <row r="8" spans="1:16" s="391" customFormat="1" ht="14.1" hidden="1" customHeight="1">
      <c r="B8" s="433"/>
      <c r="C8" s="434" t="s">
        <v>151</v>
      </c>
      <c r="D8" s="435">
        <f t="shared" ref="D8:O10" si="2">+D13+D18+D23</f>
        <v>190036</v>
      </c>
      <c r="E8" s="436">
        <f t="shared" si="2"/>
        <v>128331</v>
      </c>
      <c r="F8" s="437">
        <f>ROUND(E8/D8*100,1)</f>
        <v>67.5</v>
      </c>
      <c r="G8" s="436">
        <f t="shared" si="2"/>
        <v>5399</v>
      </c>
      <c r="H8" s="437">
        <f>ROUND(G8/$D8*100,1)</f>
        <v>2.8</v>
      </c>
      <c r="I8" s="438">
        <f t="shared" si="2"/>
        <v>184637</v>
      </c>
      <c r="J8" s="439">
        <f>ROUND(I8/$D8*100,1)</f>
        <v>97.2</v>
      </c>
      <c r="K8" s="436">
        <f t="shared" si="2"/>
        <v>0</v>
      </c>
      <c r="L8" s="440">
        <f t="shared" si="2"/>
        <v>0</v>
      </c>
      <c r="M8" s="441">
        <f t="shared" si="2"/>
        <v>0</v>
      </c>
      <c r="N8" s="442">
        <f t="shared" si="2"/>
        <v>0</v>
      </c>
      <c r="O8" s="440">
        <f t="shared" si="2"/>
        <v>0</v>
      </c>
      <c r="P8" s="439">
        <v>0</v>
      </c>
    </row>
    <row r="9" spans="1:16" s="391" customFormat="1" ht="14.1" hidden="1" customHeight="1">
      <c r="B9" s="433"/>
      <c r="C9" s="434" t="s">
        <v>60</v>
      </c>
      <c r="D9" s="435">
        <f t="shared" si="2"/>
        <v>126491</v>
      </c>
      <c r="E9" s="436">
        <f t="shared" si="2"/>
        <v>109305</v>
      </c>
      <c r="F9" s="437">
        <f>ROUND(E9/D9*100,1)</f>
        <v>86.4</v>
      </c>
      <c r="G9" s="436">
        <f t="shared" si="2"/>
        <v>14926</v>
      </c>
      <c r="H9" s="437">
        <f>ROUND(G9/$D9*100,1)</f>
        <v>11.8</v>
      </c>
      <c r="I9" s="438">
        <f t="shared" si="2"/>
        <v>111565</v>
      </c>
      <c r="J9" s="439">
        <f>ROUND(I9/$D9*100,1)</f>
        <v>88.2</v>
      </c>
      <c r="K9" s="436">
        <f t="shared" si="2"/>
        <v>0</v>
      </c>
      <c r="L9" s="440">
        <f t="shared" si="2"/>
        <v>0</v>
      </c>
      <c r="M9" s="441">
        <f t="shared" si="2"/>
        <v>0</v>
      </c>
      <c r="N9" s="442">
        <f t="shared" si="2"/>
        <v>0</v>
      </c>
      <c r="O9" s="440">
        <f t="shared" si="2"/>
        <v>0</v>
      </c>
      <c r="P9" s="439">
        <v>0</v>
      </c>
    </row>
    <row r="10" spans="1:16" s="391" customFormat="1" ht="14.1" hidden="1" customHeight="1">
      <c r="B10" s="433"/>
      <c r="C10" s="434" t="s">
        <v>61</v>
      </c>
      <c r="D10" s="443">
        <f t="shared" si="2"/>
        <v>212437</v>
      </c>
      <c r="E10" s="444">
        <f t="shared" si="2"/>
        <v>64471</v>
      </c>
      <c r="F10" s="445">
        <f>ROUND(E10/D10*100,1)</f>
        <v>30.3</v>
      </c>
      <c r="G10" s="444">
        <f t="shared" si="2"/>
        <v>55962</v>
      </c>
      <c r="H10" s="445">
        <f>ROUND(G10/$D10*100,1)</f>
        <v>26.3</v>
      </c>
      <c r="I10" s="446">
        <f t="shared" si="2"/>
        <v>156475</v>
      </c>
      <c r="J10" s="447">
        <f>ROUND(I10/$D10*100,1)</f>
        <v>73.7</v>
      </c>
      <c r="K10" s="444">
        <f t="shared" si="2"/>
        <v>0</v>
      </c>
      <c r="L10" s="448">
        <f t="shared" si="2"/>
        <v>0</v>
      </c>
      <c r="M10" s="449">
        <f t="shared" si="2"/>
        <v>0</v>
      </c>
      <c r="N10" s="450">
        <f t="shared" si="2"/>
        <v>0</v>
      </c>
      <c r="O10" s="448">
        <f t="shared" si="2"/>
        <v>0</v>
      </c>
      <c r="P10" s="447">
        <v>0</v>
      </c>
    </row>
    <row r="11" spans="1:16" s="391" customFormat="1" ht="15" customHeight="1">
      <c r="B11" s="451"/>
      <c r="C11" s="452" t="s">
        <v>234</v>
      </c>
      <c r="D11" s="453">
        <f>SUM(D12:D15)</f>
        <v>0</v>
      </c>
      <c r="E11" s="454">
        <f>SUM(E12:E15)</f>
        <v>0</v>
      </c>
      <c r="F11" s="425">
        <f t="shared" ref="F11:O11" si="3">SUM(F12:F15)</f>
        <v>0</v>
      </c>
      <c r="G11" s="454">
        <f t="shared" si="3"/>
        <v>0</v>
      </c>
      <c r="H11" s="425">
        <f t="shared" si="3"/>
        <v>0</v>
      </c>
      <c r="I11" s="455">
        <f t="shared" si="3"/>
        <v>0</v>
      </c>
      <c r="J11" s="427">
        <f t="shared" si="3"/>
        <v>0</v>
      </c>
      <c r="K11" s="454">
        <f t="shared" si="3"/>
        <v>0</v>
      </c>
      <c r="L11" s="456">
        <f t="shared" si="3"/>
        <v>0</v>
      </c>
      <c r="M11" s="457">
        <f t="shared" si="3"/>
        <v>0</v>
      </c>
      <c r="N11" s="458">
        <f t="shared" si="3"/>
        <v>0</v>
      </c>
      <c r="O11" s="456">
        <f t="shared" si="3"/>
        <v>0</v>
      </c>
      <c r="P11" s="459">
        <f>SUM(P12:P15)</f>
        <v>0</v>
      </c>
    </row>
    <row r="12" spans="1:16" s="391" customFormat="1" ht="14.1" hidden="1" customHeight="1">
      <c r="B12" s="451"/>
      <c r="C12" s="460" t="s">
        <v>58</v>
      </c>
      <c r="D12" s="461">
        <v>0</v>
      </c>
      <c r="E12" s="462">
        <v>0</v>
      </c>
      <c r="F12" s="437">
        <v>0</v>
      </c>
      <c r="G12" s="462">
        <v>0</v>
      </c>
      <c r="H12" s="437">
        <v>0</v>
      </c>
      <c r="I12" s="463">
        <v>0</v>
      </c>
      <c r="J12" s="439">
        <v>0</v>
      </c>
      <c r="K12" s="462">
        <v>0</v>
      </c>
      <c r="L12" s="464">
        <v>0</v>
      </c>
      <c r="M12" s="465">
        <v>0</v>
      </c>
      <c r="N12" s="466">
        <v>0</v>
      </c>
      <c r="O12" s="467">
        <v>0</v>
      </c>
      <c r="P12" s="465">
        <v>0</v>
      </c>
    </row>
    <row r="13" spans="1:16" s="391" customFormat="1" ht="14.1" hidden="1" customHeight="1">
      <c r="B13" s="451"/>
      <c r="C13" s="460" t="s">
        <v>151</v>
      </c>
      <c r="D13" s="468">
        <v>0</v>
      </c>
      <c r="E13" s="462">
        <v>0</v>
      </c>
      <c r="F13" s="437">
        <v>0</v>
      </c>
      <c r="G13" s="462">
        <v>0</v>
      </c>
      <c r="H13" s="437">
        <v>0</v>
      </c>
      <c r="I13" s="463">
        <v>0</v>
      </c>
      <c r="J13" s="439">
        <v>0</v>
      </c>
      <c r="K13" s="462">
        <v>0</v>
      </c>
      <c r="L13" s="464">
        <v>0</v>
      </c>
      <c r="M13" s="465">
        <v>0</v>
      </c>
      <c r="N13" s="466">
        <v>0</v>
      </c>
      <c r="O13" s="467">
        <v>0</v>
      </c>
      <c r="P13" s="465">
        <v>0</v>
      </c>
    </row>
    <row r="14" spans="1:16" s="391" customFormat="1" ht="14.1" hidden="1" customHeight="1">
      <c r="B14" s="451"/>
      <c r="C14" s="460" t="s">
        <v>60</v>
      </c>
      <c r="D14" s="461">
        <v>0</v>
      </c>
      <c r="E14" s="462">
        <v>0</v>
      </c>
      <c r="F14" s="437">
        <v>0</v>
      </c>
      <c r="G14" s="462">
        <v>0</v>
      </c>
      <c r="H14" s="437">
        <v>0</v>
      </c>
      <c r="I14" s="463">
        <v>0</v>
      </c>
      <c r="J14" s="439">
        <v>0</v>
      </c>
      <c r="K14" s="462">
        <v>0</v>
      </c>
      <c r="L14" s="464">
        <v>0</v>
      </c>
      <c r="M14" s="465">
        <v>0</v>
      </c>
      <c r="N14" s="466">
        <v>0</v>
      </c>
      <c r="O14" s="467">
        <v>0</v>
      </c>
      <c r="P14" s="465">
        <v>0</v>
      </c>
    </row>
    <row r="15" spans="1:16" s="391" customFormat="1" ht="14.1" hidden="1" customHeight="1">
      <c r="B15" s="451"/>
      <c r="C15" s="460" t="s">
        <v>61</v>
      </c>
      <c r="D15" s="469">
        <v>0</v>
      </c>
      <c r="E15" s="470">
        <v>0</v>
      </c>
      <c r="F15" s="445">
        <v>0</v>
      </c>
      <c r="G15" s="470">
        <v>0</v>
      </c>
      <c r="H15" s="445">
        <v>0</v>
      </c>
      <c r="I15" s="471">
        <v>0</v>
      </c>
      <c r="J15" s="447">
        <v>0</v>
      </c>
      <c r="K15" s="470">
        <v>0</v>
      </c>
      <c r="L15" s="472">
        <v>0</v>
      </c>
      <c r="M15" s="473">
        <v>0</v>
      </c>
      <c r="N15" s="474">
        <v>0</v>
      </c>
      <c r="O15" s="475">
        <v>0</v>
      </c>
      <c r="P15" s="473">
        <v>0</v>
      </c>
    </row>
    <row r="16" spans="1:16" s="391" customFormat="1" ht="15" customHeight="1">
      <c r="B16" s="451"/>
      <c r="C16" s="452" t="s">
        <v>235</v>
      </c>
      <c r="D16" s="453">
        <f t="shared" ref="D16:O16" si="4">SUM(D17:D20)</f>
        <v>614660</v>
      </c>
      <c r="E16" s="454">
        <f t="shared" si="4"/>
        <v>347135</v>
      </c>
      <c r="F16" s="425">
        <f>ROUND(E16/D16*100,1)</f>
        <v>56.5</v>
      </c>
      <c r="G16" s="454">
        <f t="shared" si="4"/>
        <v>75257</v>
      </c>
      <c r="H16" s="425">
        <f>ROUND(G16/$D16*100,1)</f>
        <v>12.2</v>
      </c>
      <c r="I16" s="455">
        <f t="shared" si="4"/>
        <v>539403</v>
      </c>
      <c r="J16" s="427">
        <f>ROUND(I16/$D16*100,1)</f>
        <v>87.8</v>
      </c>
      <c r="K16" s="454">
        <f t="shared" si="4"/>
        <v>0</v>
      </c>
      <c r="L16" s="456">
        <f t="shared" si="4"/>
        <v>0</v>
      </c>
      <c r="M16" s="457">
        <f t="shared" si="4"/>
        <v>0</v>
      </c>
      <c r="N16" s="458">
        <f t="shared" si="4"/>
        <v>123</v>
      </c>
      <c r="O16" s="456">
        <f t="shared" si="4"/>
        <v>4</v>
      </c>
      <c r="P16" s="427">
        <f>SUM(P17:P20)</f>
        <v>30.8</v>
      </c>
    </row>
    <row r="17" spans="2:16" s="391" customFormat="1" ht="14.1" hidden="1" customHeight="1">
      <c r="B17" s="451"/>
      <c r="C17" s="460" t="s">
        <v>58</v>
      </c>
      <c r="D17" s="476">
        <f>SUM(G17,I17)</f>
        <v>91095</v>
      </c>
      <c r="E17" s="462">
        <v>45028</v>
      </c>
      <c r="F17" s="437">
        <f>ROUND(E17/D17*100,1)</f>
        <v>49.4</v>
      </c>
      <c r="G17" s="462">
        <v>4369</v>
      </c>
      <c r="H17" s="437">
        <f t="shared" ref="H17:H23" si="5">ROUND(G17/$D17*100,1)</f>
        <v>4.8</v>
      </c>
      <c r="I17" s="463">
        <v>86726</v>
      </c>
      <c r="J17" s="439">
        <f>ROUND(I17/$D17*100,1)</f>
        <v>95.2</v>
      </c>
      <c r="K17" s="462">
        <v>0</v>
      </c>
      <c r="L17" s="464">
        <v>0</v>
      </c>
      <c r="M17" s="465">
        <v>0</v>
      </c>
      <c r="N17" s="466">
        <v>123</v>
      </c>
      <c r="O17" s="467">
        <v>4</v>
      </c>
      <c r="P17" s="439">
        <v>30.8</v>
      </c>
    </row>
    <row r="18" spans="2:16" s="391" customFormat="1" ht="14.1" hidden="1" customHeight="1">
      <c r="B18" s="451"/>
      <c r="C18" s="460" t="s">
        <v>151</v>
      </c>
      <c r="D18" s="476">
        <f>SUM(G18,I18)</f>
        <v>184637</v>
      </c>
      <c r="E18" s="462">
        <v>128331</v>
      </c>
      <c r="F18" s="437">
        <f>ROUND(E18/D18*100,1)</f>
        <v>69.5</v>
      </c>
      <c r="G18" s="462">
        <v>0</v>
      </c>
      <c r="H18" s="437">
        <f t="shared" si="5"/>
        <v>0</v>
      </c>
      <c r="I18" s="463">
        <v>184637</v>
      </c>
      <c r="J18" s="439">
        <f>ROUND(I18/$D18*100,1)</f>
        <v>100</v>
      </c>
      <c r="K18" s="477">
        <v>0</v>
      </c>
      <c r="L18" s="478">
        <v>0</v>
      </c>
      <c r="M18" s="479">
        <v>0</v>
      </c>
      <c r="N18" s="466">
        <v>0</v>
      </c>
      <c r="O18" s="467">
        <v>0</v>
      </c>
      <c r="P18" s="480">
        <v>0</v>
      </c>
    </row>
    <row r="19" spans="2:16" s="391" customFormat="1" ht="14.1" hidden="1" customHeight="1">
      <c r="B19" s="451"/>
      <c r="C19" s="460" t="s">
        <v>60</v>
      </c>
      <c r="D19" s="476">
        <f>SUM(G19,I19)</f>
        <v>126491</v>
      </c>
      <c r="E19" s="462">
        <v>109305</v>
      </c>
      <c r="F19" s="437">
        <f>ROUND(E19/D19*100,1)</f>
        <v>86.4</v>
      </c>
      <c r="G19" s="462">
        <v>14926</v>
      </c>
      <c r="H19" s="437">
        <f t="shared" si="5"/>
        <v>11.8</v>
      </c>
      <c r="I19" s="463">
        <v>111565</v>
      </c>
      <c r="J19" s="439">
        <f>ROUND(I19/$D19*100,1)</f>
        <v>88.2</v>
      </c>
      <c r="K19" s="462">
        <v>0</v>
      </c>
      <c r="L19" s="464">
        <v>0</v>
      </c>
      <c r="M19" s="465">
        <v>0</v>
      </c>
      <c r="N19" s="466">
        <v>0</v>
      </c>
      <c r="O19" s="467">
        <v>0</v>
      </c>
      <c r="P19" s="439">
        <v>0</v>
      </c>
    </row>
    <row r="20" spans="2:16" s="391" customFormat="1" ht="14.1" hidden="1" customHeight="1">
      <c r="B20" s="451"/>
      <c r="C20" s="460" t="s">
        <v>61</v>
      </c>
      <c r="D20" s="476">
        <f>SUM(G20,I20)</f>
        <v>212437</v>
      </c>
      <c r="E20" s="470">
        <v>64471</v>
      </c>
      <c r="F20" s="445">
        <f>ROUND(E20/D20*100,1)</f>
        <v>30.3</v>
      </c>
      <c r="G20" s="470">
        <v>55962</v>
      </c>
      <c r="H20" s="445">
        <f t="shared" si="5"/>
        <v>26.3</v>
      </c>
      <c r="I20" s="471">
        <v>156475</v>
      </c>
      <c r="J20" s="447">
        <f>ROUND(I20/$D20*100,1)</f>
        <v>73.7</v>
      </c>
      <c r="K20" s="470">
        <v>0</v>
      </c>
      <c r="L20" s="472">
        <v>0</v>
      </c>
      <c r="M20" s="473">
        <v>0</v>
      </c>
      <c r="N20" s="474">
        <v>0</v>
      </c>
      <c r="O20" s="475">
        <v>0</v>
      </c>
      <c r="P20" s="447">
        <v>0</v>
      </c>
    </row>
    <row r="21" spans="2:16" s="391" customFormat="1" ht="14.25" customHeight="1">
      <c r="B21" s="451"/>
      <c r="C21" s="481" t="s">
        <v>236</v>
      </c>
      <c r="D21" s="453">
        <f t="shared" ref="D21:O21" si="6">SUM(D22:D25)</f>
        <v>5399</v>
      </c>
      <c r="E21" s="454">
        <f t="shared" si="6"/>
        <v>0</v>
      </c>
      <c r="F21" s="425">
        <f t="shared" si="6"/>
        <v>0</v>
      </c>
      <c r="G21" s="454">
        <f t="shared" si="6"/>
        <v>5399</v>
      </c>
      <c r="H21" s="425">
        <f t="shared" si="5"/>
        <v>100</v>
      </c>
      <c r="I21" s="455">
        <f t="shared" si="6"/>
        <v>0</v>
      </c>
      <c r="J21" s="427">
        <f t="shared" si="6"/>
        <v>0</v>
      </c>
      <c r="K21" s="454">
        <f t="shared" si="6"/>
        <v>0</v>
      </c>
      <c r="L21" s="456">
        <f t="shared" si="6"/>
        <v>0</v>
      </c>
      <c r="M21" s="457">
        <f t="shared" si="6"/>
        <v>0</v>
      </c>
      <c r="N21" s="458">
        <f t="shared" si="6"/>
        <v>0</v>
      </c>
      <c r="O21" s="456">
        <f t="shared" si="6"/>
        <v>0</v>
      </c>
      <c r="P21" s="427">
        <f>SUM(P22:P25)</f>
        <v>0</v>
      </c>
    </row>
    <row r="22" spans="2:16" s="391" customFormat="1" ht="14.1" hidden="1" customHeight="1">
      <c r="B22" s="451"/>
      <c r="C22" s="460" t="s">
        <v>58</v>
      </c>
      <c r="D22" s="476">
        <v>0</v>
      </c>
      <c r="E22" s="462">
        <v>0</v>
      </c>
      <c r="F22" s="437">
        <v>0</v>
      </c>
      <c r="G22" s="462">
        <v>0</v>
      </c>
      <c r="H22" s="437">
        <v>0</v>
      </c>
      <c r="I22" s="463">
        <v>0</v>
      </c>
      <c r="J22" s="439">
        <v>0</v>
      </c>
      <c r="K22" s="462">
        <v>0</v>
      </c>
      <c r="L22" s="464">
        <v>0</v>
      </c>
      <c r="M22" s="465">
        <v>0</v>
      </c>
      <c r="N22" s="466">
        <v>0</v>
      </c>
      <c r="O22" s="467">
        <v>0</v>
      </c>
      <c r="P22" s="439">
        <v>0</v>
      </c>
    </row>
    <row r="23" spans="2:16" s="391" customFormat="1" ht="14.1" hidden="1" customHeight="1">
      <c r="B23" s="451"/>
      <c r="C23" s="460" t="s">
        <v>151</v>
      </c>
      <c r="D23" s="476">
        <v>5399</v>
      </c>
      <c r="E23" s="462">
        <v>0</v>
      </c>
      <c r="F23" s="437">
        <v>0</v>
      </c>
      <c r="G23" s="462">
        <v>5399</v>
      </c>
      <c r="H23" s="437">
        <f t="shared" si="5"/>
        <v>100</v>
      </c>
      <c r="I23" s="463">
        <v>0</v>
      </c>
      <c r="J23" s="439">
        <v>0</v>
      </c>
      <c r="K23" s="462">
        <v>0</v>
      </c>
      <c r="L23" s="464">
        <v>0</v>
      </c>
      <c r="M23" s="465">
        <v>0</v>
      </c>
      <c r="N23" s="466">
        <v>0</v>
      </c>
      <c r="O23" s="467">
        <v>0</v>
      </c>
      <c r="P23" s="439">
        <v>0</v>
      </c>
    </row>
    <row r="24" spans="2:16" s="391" customFormat="1" ht="14.1" hidden="1" customHeight="1">
      <c r="B24" s="451"/>
      <c r="C24" s="460" t="s">
        <v>60</v>
      </c>
      <c r="D24" s="476">
        <v>0</v>
      </c>
      <c r="E24" s="462">
        <v>0</v>
      </c>
      <c r="F24" s="437">
        <v>0</v>
      </c>
      <c r="G24" s="462">
        <v>0</v>
      </c>
      <c r="H24" s="437">
        <v>0</v>
      </c>
      <c r="I24" s="463">
        <v>0</v>
      </c>
      <c r="J24" s="439">
        <v>0</v>
      </c>
      <c r="K24" s="462">
        <v>0</v>
      </c>
      <c r="L24" s="464">
        <v>0</v>
      </c>
      <c r="M24" s="465">
        <v>0</v>
      </c>
      <c r="N24" s="466">
        <v>0</v>
      </c>
      <c r="O24" s="467">
        <v>0</v>
      </c>
      <c r="P24" s="439">
        <v>0</v>
      </c>
    </row>
    <row r="25" spans="2:16" s="391" customFormat="1" ht="14.1" hidden="1" customHeight="1">
      <c r="B25" s="482"/>
      <c r="C25" s="483" t="s">
        <v>61</v>
      </c>
      <c r="D25" s="484">
        <v>0</v>
      </c>
      <c r="E25" s="485">
        <v>0</v>
      </c>
      <c r="F25" s="486">
        <v>0</v>
      </c>
      <c r="G25" s="485">
        <v>0</v>
      </c>
      <c r="H25" s="486">
        <v>0</v>
      </c>
      <c r="I25" s="487">
        <v>0</v>
      </c>
      <c r="J25" s="488">
        <v>0</v>
      </c>
      <c r="K25" s="485">
        <v>0</v>
      </c>
      <c r="L25" s="489">
        <v>0</v>
      </c>
      <c r="M25" s="490">
        <v>0</v>
      </c>
      <c r="N25" s="491">
        <v>0</v>
      </c>
      <c r="O25" s="492">
        <v>0</v>
      </c>
      <c r="P25" s="488">
        <v>0</v>
      </c>
    </row>
    <row r="26" spans="2:16" s="421" customFormat="1" ht="15" customHeight="1">
      <c r="B26" s="605" t="s">
        <v>237</v>
      </c>
      <c r="C26" s="607"/>
      <c r="D26" s="493">
        <v>401231</v>
      </c>
      <c r="E26" s="494">
        <v>276244</v>
      </c>
      <c r="F26" s="495">
        <f>ROUND(E26/D26*100,1)</f>
        <v>68.8</v>
      </c>
      <c r="G26" s="494">
        <v>28285</v>
      </c>
      <c r="H26" s="495">
        <f>ROUND(G26/$D26*100,1)</f>
        <v>7</v>
      </c>
      <c r="I26" s="496">
        <v>372946</v>
      </c>
      <c r="J26" s="497">
        <f>ROUND(I26/$D26*100,1)</f>
        <v>93</v>
      </c>
      <c r="K26" s="494">
        <v>0</v>
      </c>
      <c r="L26" s="498">
        <v>0</v>
      </c>
      <c r="M26" s="499">
        <v>0</v>
      </c>
      <c r="N26" s="500">
        <v>247</v>
      </c>
      <c r="O26" s="498">
        <v>11</v>
      </c>
      <c r="P26" s="497">
        <v>22.5</v>
      </c>
    </row>
    <row r="27" spans="2:16" s="391" customFormat="1" ht="15" customHeight="1">
      <c r="B27" s="451"/>
      <c r="C27" s="452" t="s">
        <v>234</v>
      </c>
      <c r="D27" s="453">
        <v>0</v>
      </c>
      <c r="E27" s="454">
        <v>0</v>
      </c>
      <c r="F27" s="425">
        <v>0</v>
      </c>
      <c r="G27" s="454">
        <v>0</v>
      </c>
      <c r="H27" s="425">
        <v>0</v>
      </c>
      <c r="I27" s="455">
        <v>0</v>
      </c>
      <c r="J27" s="427">
        <v>0</v>
      </c>
      <c r="K27" s="454">
        <v>0</v>
      </c>
      <c r="L27" s="456">
        <v>0</v>
      </c>
      <c r="M27" s="457">
        <v>0</v>
      </c>
      <c r="N27" s="458">
        <v>0</v>
      </c>
      <c r="O27" s="456">
        <v>0</v>
      </c>
      <c r="P27" s="427">
        <v>0</v>
      </c>
    </row>
    <row r="28" spans="2:16" s="391" customFormat="1" ht="15" customHeight="1">
      <c r="B28" s="451"/>
      <c r="C28" s="452" t="s">
        <v>238</v>
      </c>
      <c r="D28" s="453">
        <v>401231</v>
      </c>
      <c r="E28" s="454">
        <v>276244</v>
      </c>
      <c r="F28" s="425">
        <f>ROUND(E28/D28*100,1)</f>
        <v>68.8</v>
      </c>
      <c r="G28" s="454">
        <v>28285</v>
      </c>
      <c r="H28" s="425">
        <f>ROUND(G28/$D28*100,1)</f>
        <v>7</v>
      </c>
      <c r="I28" s="455">
        <v>372946</v>
      </c>
      <c r="J28" s="427">
        <f>ROUND(I28/$D28*100,1)</f>
        <v>93</v>
      </c>
      <c r="K28" s="454">
        <v>0</v>
      </c>
      <c r="L28" s="456">
        <v>0</v>
      </c>
      <c r="M28" s="457">
        <v>0</v>
      </c>
      <c r="N28" s="458">
        <v>247</v>
      </c>
      <c r="O28" s="456">
        <v>11</v>
      </c>
      <c r="P28" s="427">
        <v>22.5</v>
      </c>
    </row>
    <row r="29" spans="2:16" s="391" customFormat="1" ht="15" customHeight="1">
      <c r="B29" s="482"/>
      <c r="C29" s="501" t="s">
        <v>236</v>
      </c>
      <c r="D29" s="502">
        <v>0</v>
      </c>
      <c r="E29" s="503">
        <v>0</v>
      </c>
      <c r="F29" s="504">
        <v>0</v>
      </c>
      <c r="G29" s="503">
        <v>0</v>
      </c>
      <c r="H29" s="504">
        <v>0</v>
      </c>
      <c r="I29" s="505">
        <v>0</v>
      </c>
      <c r="J29" s="506">
        <v>0</v>
      </c>
      <c r="K29" s="503">
        <v>0</v>
      </c>
      <c r="L29" s="507">
        <v>0</v>
      </c>
      <c r="M29" s="508">
        <v>0</v>
      </c>
      <c r="N29" s="509">
        <v>0</v>
      </c>
      <c r="O29" s="507">
        <v>0</v>
      </c>
      <c r="P29" s="506">
        <v>0</v>
      </c>
    </row>
    <row r="30" spans="2:16" s="421" customFormat="1" ht="15" customHeight="1">
      <c r="B30" s="605" t="s">
        <v>239</v>
      </c>
      <c r="C30" s="607"/>
      <c r="D30" s="493">
        <v>401944</v>
      </c>
      <c r="E30" s="494">
        <v>277176</v>
      </c>
      <c r="F30" s="495">
        <f>ROUND(E30/D30*100,1)</f>
        <v>69</v>
      </c>
      <c r="G30" s="494">
        <v>28444</v>
      </c>
      <c r="H30" s="495">
        <f>ROUND(G30/$D30*100,1)</f>
        <v>7.1</v>
      </c>
      <c r="I30" s="496">
        <v>373500</v>
      </c>
      <c r="J30" s="497">
        <f>ROUND(I30/$D30*100,1)</f>
        <v>92.9</v>
      </c>
      <c r="K30" s="494">
        <v>0</v>
      </c>
      <c r="L30" s="498">
        <v>0</v>
      </c>
      <c r="M30" s="499">
        <v>0</v>
      </c>
      <c r="N30" s="500">
        <v>247</v>
      </c>
      <c r="O30" s="498">
        <v>11</v>
      </c>
      <c r="P30" s="497">
        <v>22.5</v>
      </c>
    </row>
    <row r="31" spans="2:16" s="391" customFormat="1" ht="15" customHeight="1">
      <c r="B31" s="451"/>
      <c r="C31" s="452" t="s">
        <v>234</v>
      </c>
      <c r="D31" s="453">
        <v>0</v>
      </c>
      <c r="E31" s="454">
        <v>0</v>
      </c>
      <c r="F31" s="425">
        <v>0</v>
      </c>
      <c r="G31" s="454">
        <v>0</v>
      </c>
      <c r="H31" s="425">
        <v>0</v>
      </c>
      <c r="I31" s="455">
        <v>0</v>
      </c>
      <c r="J31" s="427">
        <v>0</v>
      </c>
      <c r="K31" s="454">
        <v>0</v>
      </c>
      <c r="L31" s="456">
        <v>0</v>
      </c>
      <c r="M31" s="457">
        <v>0</v>
      </c>
      <c r="N31" s="458">
        <v>0</v>
      </c>
      <c r="O31" s="456">
        <v>0</v>
      </c>
      <c r="P31" s="427">
        <v>0</v>
      </c>
    </row>
    <row r="32" spans="2:16" s="391" customFormat="1" ht="15" customHeight="1">
      <c r="B32" s="451"/>
      <c r="C32" s="452" t="s">
        <v>238</v>
      </c>
      <c r="D32" s="453">
        <v>401944</v>
      </c>
      <c r="E32" s="454">
        <v>277176</v>
      </c>
      <c r="F32" s="425">
        <f>ROUND(E32/D32*100,1)</f>
        <v>69</v>
      </c>
      <c r="G32" s="454">
        <v>28444</v>
      </c>
      <c r="H32" s="425">
        <f>ROUND(G32/$D32*100,1)</f>
        <v>7.1</v>
      </c>
      <c r="I32" s="455">
        <v>373500</v>
      </c>
      <c r="J32" s="427">
        <f>ROUND(I32/$D32*100,1)</f>
        <v>92.9</v>
      </c>
      <c r="K32" s="454">
        <v>0</v>
      </c>
      <c r="L32" s="456">
        <v>0</v>
      </c>
      <c r="M32" s="457">
        <v>0</v>
      </c>
      <c r="N32" s="458">
        <v>247</v>
      </c>
      <c r="O32" s="456">
        <v>11</v>
      </c>
      <c r="P32" s="427">
        <v>22.5</v>
      </c>
    </row>
    <row r="33" spans="2:17" s="391" customFormat="1" ht="15" customHeight="1">
      <c r="B33" s="482"/>
      <c r="C33" s="501" t="s">
        <v>236</v>
      </c>
      <c r="D33" s="502">
        <v>0</v>
      </c>
      <c r="E33" s="503">
        <v>0</v>
      </c>
      <c r="F33" s="504">
        <v>0</v>
      </c>
      <c r="G33" s="503">
        <v>0</v>
      </c>
      <c r="H33" s="504">
        <v>0</v>
      </c>
      <c r="I33" s="505">
        <v>0</v>
      </c>
      <c r="J33" s="506">
        <v>0</v>
      </c>
      <c r="K33" s="503">
        <v>0</v>
      </c>
      <c r="L33" s="507">
        <v>0</v>
      </c>
      <c r="M33" s="508">
        <v>0</v>
      </c>
      <c r="N33" s="509">
        <v>0</v>
      </c>
      <c r="O33" s="507">
        <v>0</v>
      </c>
      <c r="P33" s="506">
        <v>0</v>
      </c>
    </row>
    <row r="34" spans="2:17" s="421" customFormat="1" ht="15" customHeight="1">
      <c r="B34" s="608" t="s">
        <v>240</v>
      </c>
      <c r="C34" s="609"/>
      <c r="D34" s="510">
        <v>400480</v>
      </c>
      <c r="E34" s="511">
        <v>275816</v>
      </c>
      <c r="F34" s="512">
        <f>ROUND(E34/D34*100,1)</f>
        <v>68.900000000000006</v>
      </c>
      <c r="G34" s="511">
        <v>28444</v>
      </c>
      <c r="H34" s="512">
        <f>ROUND(G34/$D34*100,1)</f>
        <v>7.1</v>
      </c>
      <c r="I34" s="513">
        <v>372036</v>
      </c>
      <c r="J34" s="514">
        <f>ROUND(I34/$D34*100,1)</f>
        <v>92.9</v>
      </c>
      <c r="K34" s="511">
        <v>0</v>
      </c>
      <c r="L34" s="515">
        <v>0</v>
      </c>
      <c r="M34" s="516">
        <v>0</v>
      </c>
      <c r="N34" s="517">
        <v>247</v>
      </c>
      <c r="O34" s="515">
        <v>11</v>
      </c>
      <c r="P34" s="514">
        <v>22.5</v>
      </c>
    </row>
    <row r="35" spans="2:17" s="391" customFormat="1" ht="15" customHeight="1">
      <c r="B35" s="451"/>
      <c r="C35" s="452" t="s">
        <v>234</v>
      </c>
      <c r="D35" s="453">
        <v>0</v>
      </c>
      <c r="E35" s="454">
        <v>0</v>
      </c>
      <c r="F35" s="425">
        <v>0</v>
      </c>
      <c r="G35" s="454">
        <v>0</v>
      </c>
      <c r="H35" s="425">
        <v>0</v>
      </c>
      <c r="I35" s="455">
        <v>0</v>
      </c>
      <c r="J35" s="427">
        <v>0</v>
      </c>
      <c r="K35" s="454">
        <v>0</v>
      </c>
      <c r="L35" s="456">
        <v>0</v>
      </c>
      <c r="M35" s="457">
        <v>0</v>
      </c>
      <c r="N35" s="458">
        <v>0</v>
      </c>
      <c r="O35" s="456">
        <v>0</v>
      </c>
      <c r="P35" s="427">
        <v>0</v>
      </c>
    </row>
    <row r="36" spans="2:17" s="391" customFormat="1" ht="15" customHeight="1">
      <c r="B36" s="451"/>
      <c r="C36" s="452" t="s">
        <v>238</v>
      </c>
      <c r="D36" s="453">
        <v>400480</v>
      </c>
      <c r="E36" s="454">
        <v>275816</v>
      </c>
      <c r="F36" s="425">
        <f>ROUND(E36/D36*100,1)</f>
        <v>68.900000000000006</v>
      </c>
      <c r="G36" s="454">
        <v>28444</v>
      </c>
      <c r="H36" s="425">
        <f>ROUND(G36/$D36*100,1)</f>
        <v>7.1</v>
      </c>
      <c r="I36" s="455">
        <v>372036</v>
      </c>
      <c r="J36" s="427">
        <f>ROUND(I36/$D36*100,1)</f>
        <v>92.9</v>
      </c>
      <c r="K36" s="454">
        <v>0</v>
      </c>
      <c r="L36" s="456">
        <v>0</v>
      </c>
      <c r="M36" s="457">
        <v>0</v>
      </c>
      <c r="N36" s="458">
        <v>247</v>
      </c>
      <c r="O36" s="456">
        <v>11</v>
      </c>
      <c r="P36" s="427">
        <v>22.5</v>
      </c>
    </row>
    <row r="37" spans="2:17" s="391" customFormat="1" ht="15" customHeight="1">
      <c r="B37" s="482"/>
      <c r="C37" s="501" t="s">
        <v>236</v>
      </c>
      <c r="D37" s="502">
        <v>0</v>
      </c>
      <c r="E37" s="503">
        <v>0</v>
      </c>
      <c r="F37" s="504">
        <v>0</v>
      </c>
      <c r="G37" s="503">
        <v>0</v>
      </c>
      <c r="H37" s="504">
        <v>0</v>
      </c>
      <c r="I37" s="505">
        <v>0</v>
      </c>
      <c r="J37" s="506">
        <v>0</v>
      </c>
      <c r="K37" s="503">
        <v>0</v>
      </c>
      <c r="L37" s="507">
        <v>0</v>
      </c>
      <c r="M37" s="508">
        <v>0</v>
      </c>
      <c r="N37" s="509">
        <v>0</v>
      </c>
      <c r="O37" s="507">
        <v>0</v>
      </c>
      <c r="P37" s="506">
        <v>0</v>
      </c>
    </row>
    <row r="38" spans="2:17" s="421" customFormat="1" ht="15" customHeight="1">
      <c r="B38" s="608" t="s">
        <v>241</v>
      </c>
      <c r="C38" s="609"/>
      <c r="D38" s="510">
        <f>D40</f>
        <v>400480</v>
      </c>
      <c r="E38" s="511">
        <f>E40</f>
        <v>275816</v>
      </c>
      <c r="F38" s="512">
        <f>ROUND(E38/D38*100,1)</f>
        <v>68.900000000000006</v>
      </c>
      <c r="G38" s="511">
        <f>G40</f>
        <v>28444</v>
      </c>
      <c r="H38" s="512">
        <f>ROUND(G38/$D38*100,1)</f>
        <v>7.1</v>
      </c>
      <c r="I38" s="513">
        <f>I40</f>
        <v>372036</v>
      </c>
      <c r="J38" s="514">
        <f>ROUND(I38/$D38*100,1)</f>
        <v>92.9</v>
      </c>
      <c r="K38" s="511">
        <v>0</v>
      </c>
      <c r="L38" s="515">
        <v>0</v>
      </c>
      <c r="M38" s="516">
        <v>0</v>
      </c>
      <c r="N38" s="517">
        <f>N40</f>
        <v>247</v>
      </c>
      <c r="O38" s="515">
        <f>O40</f>
        <v>11</v>
      </c>
      <c r="P38" s="514">
        <f>P40</f>
        <v>22.5</v>
      </c>
    </row>
    <row r="39" spans="2:17" s="391" customFormat="1" ht="15" customHeight="1">
      <c r="B39" s="451"/>
      <c r="C39" s="452" t="s">
        <v>234</v>
      </c>
      <c r="D39" s="453">
        <v>0</v>
      </c>
      <c r="E39" s="454">
        <v>0</v>
      </c>
      <c r="F39" s="425">
        <v>0</v>
      </c>
      <c r="G39" s="454">
        <v>0</v>
      </c>
      <c r="H39" s="425">
        <v>0</v>
      </c>
      <c r="I39" s="455">
        <v>0</v>
      </c>
      <c r="J39" s="427">
        <v>0</v>
      </c>
      <c r="K39" s="454">
        <v>0</v>
      </c>
      <c r="L39" s="456">
        <v>0</v>
      </c>
      <c r="M39" s="457">
        <v>0</v>
      </c>
      <c r="N39" s="458">
        <v>0</v>
      </c>
      <c r="O39" s="456">
        <v>0</v>
      </c>
      <c r="P39" s="427">
        <v>0</v>
      </c>
    </row>
    <row r="40" spans="2:17" s="391" customFormat="1" ht="15" customHeight="1">
      <c r="B40" s="451"/>
      <c r="C40" s="452" t="s">
        <v>238</v>
      </c>
      <c r="D40" s="453">
        <v>400480</v>
      </c>
      <c r="E40" s="454">
        <v>275816</v>
      </c>
      <c r="F40" s="425">
        <f>ROUND(E40/D40*100,1)</f>
        <v>68.900000000000006</v>
      </c>
      <c r="G40" s="454">
        <v>28444</v>
      </c>
      <c r="H40" s="425">
        <f>ROUND(G40/$D40*100,1)</f>
        <v>7.1</v>
      </c>
      <c r="I40" s="455">
        <v>372036</v>
      </c>
      <c r="J40" s="427">
        <f>ROUND(I40/$D40*100,1)</f>
        <v>92.9</v>
      </c>
      <c r="K40" s="454">
        <v>0</v>
      </c>
      <c r="L40" s="456">
        <v>0</v>
      </c>
      <c r="M40" s="457">
        <v>0</v>
      </c>
      <c r="N40" s="458">
        <v>247</v>
      </c>
      <c r="O40" s="456">
        <v>11</v>
      </c>
      <c r="P40" s="427">
        <v>22.5</v>
      </c>
    </row>
    <row r="41" spans="2:17" s="391" customFormat="1" ht="15" customHeight="1">
      <c r="B41" s="482"/>
      <c r="C41" s="501" t="s">
        <v>236</v>
      </c>
      <c r="D41" s="502">
        <v>0</v>
      </c>
      <c r="E41" s="503">
        <v>0</v>
      </c>
      <c r="F41" s="504">
        <v>0</v>
      </c>
      <c r="G41" s="503">
        <v>0</v>
      </c>
      <c r="H41" s="504">
        <v>0</v>
      </c>
      <c r="I41" s="505">
        <v>0</v>
      </c>
      <c r="J41" s="506">
        <v>0</v>
      </c>
      <c r="K41" s="503">
        <v>0</v>
      </c>
      <c r="L41" s="507">
        <v>0</v>
      </c>
      <c r="M41" s="508">
        <v>0</v>
      </c>
      <c r="N41" s="509">
        <v>0</v>
      </c>
      <c r="O41" s="507">
        <v>0</v>
      </c>
      <c r="P41" s="506">
        <v>0</v>
      </c>
    </row>
    <row r="42" spans="2:17" s="421" customFormat="1" ht="15" customHeight="1">
      <c r="B42" s="608" t="s">
        <v>63</v>
      </c>
      <c r="C42" s="609"/>
      <c r="D42" s="510">
        <f>D44</f>
        <v>400480</v>
      </c>
      <c r="E42" s="511">
        <v>276437</v>
      </c>
      <c r="F42" s="512">
        <f>ROUND(E42/D42*100,1)</f>
        <v>69</v>
      </c>
      <c r="G42" s="511">
        <f>G44</f>
        <v>28444</v>
      </c>
      <c r="H42" s="512">
        <f>ROUND(G42/$D42*100,1)</f>
        <v>7.1</v>
      </c>
      <c r="I42" s="513">
        <f>I44</f>
        <v>372036</v>
      </c>
      <c r="J42" s="514">
        <f>ROUND(I42/$D42*100,1)</f>
        <v>92.9</v>
      </c>
      <c r="K42" s="511">
        <v>0</v>
      </c>
      <c r="L42" s="515">
        <v>0</v>
      </c>
      <c r="M42" s="516">
        <v>0</v>
      </c>
      <c r="N42" s="517">
        <f>N44</f>
        <v>247</v>
      </c>
      <c r="O42" s="515">
        <f>O44</f>
        <v>11</v>
      </c>
      <c r="P42" s="514">
        <f>P44</f>
        <v>22.5</v>
      </c>
      <c r="Q42" s="391"/>
    </row>
    <row r="43" spans="2:17" s="391" customFormat="1" ht="15" customHeight="1">
      <c r="B43" s="451"/>
      <c r="C43" s="452" t="s">
        <v>234</v>
      </c>
      <c r="D43" s="453">
        <v>0</v>
      </c>
      <c r="E43" s="454">
        <v>0</v>
      </c>
      <c r="F43" s="425">
        <v>0</v>
      </c>
      <c r="G43" s="454">
        <v>0</v>
      </c>
      <c r="H43" s="425">
        <v>0</v>
      </c>
      <c r="I43" s="455">
        <v>0</v>
      </c>
      <c r="J43" s="427">
        <v>0</v>
      </c>
      <c r="K43" s="454">
        <v>0</v>
      </c>
      <c r="L43" s="456">
        <v>0</v>
      </c>
      <c r="M43" s="457">
        <v>0</v>
      </c>
      <c r="N43" s="458">
        <v>0</v>
      </c>
      <c r="O43" s="456">
        <v>0</v>
      </c>
      <c r="P43" s="427">
        <v>0</v>
      </c>
    </row>
    <row r="44" spans="2:17" s="391" customFormat="1" ht="15" customHeight="1">
      <c r="B44" s="451"/>
      <c r="C44" s="452" t="s">
        <v>238</v>
      </c>
      <c r="D44" s="453">
        <v>400480</v>
      </c>
      <c r="E44" s="454">
        <v>276437</v>
      </c>
      <c r="F44" s="425">
        <f>ROUND(E44/D44*100,1)</f>
        <v>69</v>
      </c>
      <c r="G44" s="454">
        <v>28444</v>
      </c>
      <c r="H44" s="425">
        <f>ROUND(G44/$D44*100,1)</f>
        <v>7.1</v>
      </c>
      <c r="I44" s="455">
        <v>372036</v>
      </c>
      <c r="J44" s="427">
        <f>ROUND(I44/$D44*100,1)</f>
        <v>92.9</v>
      </c>
      <c r="K44" s="454">
        <v>0</v>
      </c>
      <c r="L44" s="456">
        <v>0</v>
      </c>
      <c r="M44" s="457">
        <v>0</v>
      </c>
      <c r="N44" s="458">
        <v>247</v>
      </c>
      <c r="O44" s="456">
        <v>11</v>
      </c>
      <c r="P44" s="427">
        <v>22.5</v>
      </c>
    </row>
    <row r="45" spans="2:17" s="391" customFormat="1" ht="15" customHeight="1">
      <c r="B45" s="482"/>
      <c r="C45" s="501" t="s">
        <v>236</v>
      </c>
      <c r="D45" s="502">
        <v>0</v>
      </c>
      <c r="E45" s="503">
        <v>0</v>
      </c>
      <c r="F45" s="504">
        <v>0</v>
      </c>
      <c r="G45" s="503">
        <v>0</v>
      </c>
      <c r="H45" s="504">
        <v>0</v>
      </c>
      <c r="I45" s="505">
        <v>0</v>
      </c>
      <c r="J45" s="506">
        <v>0</v>
      </c>
      <c r="K45" s="503">
        <v>0</v>
      </c>
      <c r="L45" s="507">
        <v>0</v>
      </c>
      <c r="M45" s="508">
        <v>0</v>
      </c>
      <c r="N45" s="509">
        <v>0</v>
      </c>
      <c r="O45" s="507">
        <v>0</v>
      </c>
      <c r="P45" s="506">
        <v>0</v>
      </c>
    </row>
    <row r="46" spans="2:17" s="421" customFormat="1" ht="15" customHeight="1">
      <c r="B46" s="608" t="s">
        <v>242</v>
      </c>
      <c r="C46" s="609"/>
      <c r="D46" s="510">
        <f>D48</f>
        <v>400480</v>
      </c>
      <c r="E46" s="511">
        <v>277858</v>
      </c>
      <c r="F46" s="512">
        <f>ROUND(E46/D46*100,1)</f>
        <v>69.400000000000006</v>
      </c>
      <c r="G46" s="511">
        <f>G48</f>
        <v>28612</v>
      </c>
      <c r="H46" s="512">
        <f>ROUND(G46/$D46*100,1)</f>
        <v>7.1</v>
      </c>
      <c r="I46" s="513">
        <f>I48</f>
        <v>371868</v>
      </c>
      <c r="J46" s="514">
        <f>ROUND(I46/$D46*100,1)</f>
        <v>92.9</v>
      </c>
      <c r="K46" s="511">
        <v>0</v>
      </c>
      <c r="L46" s="515">
        <v>0</v>
      </c>
      <c r="M46" s="516">
        <v>0</v>
      </c>
      <c r="N46" s="517">
        <f>N48</f>
        <v>247</v>
      </c>
      <c r="O46" s="515">
        <f>O48</f>
        <v>11</v>
      </c>
      <c r="P46" s="514">
        <f>P48</f>
        <v>22.5</v>
      </c>
      <c r="Q46" s="391"/>
    </row>
    <row r="47" spans="2:17" s="391" customFormat="1" ht="15" customHeight="1">
      <c r="B47" s="451"/>
      <c r="C47" s="452" t="s">
        <v>234</v>
      </c>
      <c r="D47" s="453">
        <v>0</v>
      </c>
      <c r="E47" s="454">
        <v>0</v>
      </c>
      <c r="F47" s="425">
        <v>0</v>
      </c>
      <c r="G47" s="454">
        <v>0</v>
      </c>
      <c r="H47" s="425">
        <v>0</v>
      </c>
      <c r="I47" s="455">
        <v>0</v>
      </c>
      <c r="J47" s="427">
        <v>0</v>
      </c>
      <c r="K47" s="454">
        <v>0</v>
      </c>
      <c r="L47" s="456">
        <v>0</v>
      </c>
      <c r="M47" s="457">
        <v>0</v>
      </c>
      <c r="N47" s="458">
        <v>0</v>
      </c>
      <c r="O47" s="456">
        <v>0</v>
      </c>
      <c r="P47" s="427">
        <v>0</v>
      </c>
    </row>
    <row r="48" spans="2:17" s="391" customFormat="1" ht="15" customHeight="1">
      <c r="B48" s="451"/>
      <c r="C48" s="452" t="s">
        <v>238</v>
      </c>
      <c r="D48" s="453">
        <v>400480</v>
      </c>
      <c r="E48" s="454">
        <v>277858</v>
      </c>
      <c r="F48" s="425">
        <f>ROUND(E48/D48*100,1)</f>
        <v>69.400000000000006</v>
      </c>
      <c r="G48" s="454">
        <v>28612</v>
      </c>
      <c r="H48" s="425">
        <f>ROUND(G48/$D48*100,1)</f>
        <v>7.1</v>
      </c>
      <c r="I48" s="455">
        <v>371868</v>
      </c>
      <c r="J48" s="427">
        <f>ROUND(I48/$D48*100,1)</f>
        <v>92.9</v>
      </c>
      <c r="K48" s="454">
        <v>0</v>
      </c>
      <c r="L48" s="456">
        <v>0</v>
      </c>
      <c r="M48" s="457">
        <v>0</v>
      </c>
      <c r="N48" s="458">
        <v>247</v>
      </c>
      <c r="O48" s="456">
        <v>11</v>
      </c>
      <c r="P48" s="427">
        <v>22.5</v>
      </c>
    </row>
    <row r="49" spans="2:17" s="391" customFormat="1" ht="15" customHeight="1">
      <c r="B49" s="482"/>
      <c r="C49" s="501" t="s">
        <v>236</v>
      </c>
      <c r="D49" s="502">
        <v>0</v>
      </c>
      <c r="E49" s="503">
        <v>0</v>
      </c>
      <c r="F49" s="504">
        <v>0</v>
      </c>
      <c r="G49" s="503">
        <v>0</v>
      </c>
      <c r="H49" s="504">
        <v>0</v>
      </c>
      <c r="I49" s="505">
        <v>0</v>
      </c>
      <c r="J49" s="506">
        <v>0</v>
      </c>
      <c r="K49" s="503">
        <v>0</v>
      </c>
      <c r="L49" s="507">
        <v>0</v>
      </c>
      <c r="M49" s="508">
        <v>0</v>
      </c>
      <c r="N49" s="509">
        <v>0</v>
      </c>
      <c r="O49" s="507">
        <v>0</v>
      </c>
      <c r="P49" s="506">
        <v>0</v>
      </c>
    </row>
    <row r="50" spans="2:17" s="421" customFormat="1" ht="15" customHeight="1">
      <c r="B50" s="608" t="s">
        <v>243</v>
      </c>
      <c r="C50" s="609"/>
      <c r="D50" s="510">
        <f t="shared" ref="D50:I50" si="7">SUM(D51:D53)</f>
        <v>403537</v>
      </c>
      <c r="E50" s="511">
        <f t="shared" si="7"/>
        <v>279337</v>
      </c>
      <c r="F50" s="512">
        <f t="shared" si="7"/>
        <v>69.2</v>
      </c>
      <c r="G50" s="511">
        <f t="shared" si="7"/>
        <v>28680</v>
      </c>
      <c r="H50" s="512">
        <f t="shared" si="7"/>
        <v>7.1</v>
      </c>
      <c r="I50" s="513">
        <f t="shared" si="7"/>
        <v>374857</v>
      </c>
      <c r="J50" s="514">
        <f>ROUND(I50/$D50*100,1)</f>
        <v>92.9</v>
      </c>
      <c r="K50" s="511">
        <v>0</v>
      </c>
      <c r="L50" s="515">
        <v>0</v>
      </c>
      <c r="M50" s="516">
        <v>0</v>
      </c>
      <c r="N50" s="517">
        <f>SUM(N51:N53)</f>
        <v>247</v>
      </c>
      <c r="O50" s="515">
        <f>SUM(O51:O53)</f>
        <v>11</v>
      </c>
      <c r="P50" s="514">
        <f>SUM(P51:P53)</f>
        <v>22.5</v>
      </c>
      <c r="Q50" s="391"/>
    </row>
    <row r="51" spans="2:17" s="391" customFormat="1" ht="15" customHeight="1">
      <c r="B51" s="451"/>
      <c r="C51" s="452" t="s">
        <v>234</v>
      </c>
      <c r="D51" s="453">
        <v>0</v>
      </c>
      <c r="E51" s="454">
        <v>0</v>
      </c>
      <c r="F51" s="425">
        <v>0</v>
      </c>
      <c r="G51" s="454">
        <v>0</v>
      </c>
      <c r="H51" s="425">
        <v>0</v>
      </c>
      <c r="I51" s="455">
        <v>0</v>
      </c>
      <c r="J51" s="427">
        <v>0</v>
      </c>
      <c r="K51" s="454">
        <v>0</v>
      </c>
      <c r="L51" s="456">
        <v>0</v>
      </c>
      <c r="M51" s="457">
        <v>0</v>
      </c>
      <c r="N51" s="458">
        <v>0</v>
      </c>
      <c r="O51" s="456">
        <v>0</v>
      </c>
      <c r="P51" s="427">
        <v>0</v>
      </c>
    </row>
    <row r="52" spans="2:17" s="391" customFormat="1" ht="15" customHeight="1">
      <c r="B52" s="451"/>
      <c r="C52" s="452" t="s">
        <v>244</v>
      </c>
      <c r="D52" s="453">
        <v>403537</v>
      </c>
      <c r="E52" s="454">
        <v>279337</v>
      </c>
      <c r="F52" s="425">
        <f>ROUND(E52/D52*100,1)</f>
        <v>69.2</v>
      </c>
      <c r="G52" s="454">
        <v>28680</v>
      </c>
      <c r="H52" s="425">
        <f>ROUND(G52/$D52*100,1)</f>
        <v>7.1</v>
      </c>
      <c r="I52" s="455">
        <v>374857</v>
      </c>
      <c r="J52" s="427">
        <f>ROUND(I52/$D52*100,1)</f>
        <v>92.9</v>
      </c>
      <c r="K52" s="454">
        <v>0</v>
      </c>
      <c r="L52" s="456">
        <v>0</v>
      </c>
      <c r="M52" s="457">
        <v>0</v>
      </c>
      <c r="N52" s="458">
        <v>247</v>
      </c>
      <c r="O52" s="456">
        <v>11</v>
      </c>
      <c r="P52" s="427">
        <v>22.5</v>
      </c>
    </row>
    <row r="53" spans="2:17" s="391" customFormat="1" ht="15" customHeight="1">
      <c r="B53" s="482"/>
      <c r="C53" s="501" t="s">
        <v>236</v>
      </c>
      <c r="D53" s="502">
        <v>0</v>
      </c>
      <c r="E53" s="503">
        <v>0</v>
      </c>
      <c r="F53" s="504">
        <v>0</v>
      </c>
      <c r="G53" s="503">
        <v>0</v>
      </c>
      <c r="H53" s="504">
        <v>0</v>
      </c>
      <c r="I53" s="505">
        <v>0</v>
      </c>
      <c r="J53" s="506">
        <v>0</v>
      </c>
      <c r="K53" s="503">
        <v>0</v>
      </c>
      <c r="L53" s="507">
        <v>0</v>
      </c>
      <c r="M53" s="508">
        <v>0</v>
      </c>
      <c r="N53" s="509">
        <v>0</v>
      </c>
      <c r="O53" s="507">
        <v>0</v>
      </c>
      <c r="P53" s="506">
        <v>0</v>
      </c>
    </row>
    <row r="54" spans="2:17" s="421" customFormat="1" ht="15" customHeight="1">
      <c r="B54" s="608" t="s">
        <v>245</v>
      </c>
      <c r="C54" s="609"/>
      <c r="D54" s="510">
        <f t="shared" ref="D54:I54" si="8">SUM(D55:D57)</f>
        <v>403112</v>
      </c>
      <c r="E54" s="511">
        <f t="shared" si="8"/>
        <v>280334</v>
      </c>
      <c r="F54" s="512">
        <f t="shared" si="8"/>
        <v>69.5</v>
      </c>
      <c r="G54" s="511">
        <f t="shared" si="8"/>
        <v>28680</v>
      </c>
      <c r="H54" s="512">
        <f t="shared" si="8"/>
        <v>7.1</v>
      </c>
      <c r="I54" s="513">
        <f t="shared" si="8"/>
        <v>374432</v>
      </c>
      <c r="J54" s="514">
        <f>ROUND(I54/$D54*100,1)</f>
        <v>92.9</v>
      </c>
      <c r="K54" s="513">
        <f t="shared" ref="K54:P54" si="9">SUM(K55:K57)</f>
        <v>0</v>
      </c>
      <c r="L54" s="515">
        <f t="shared" si="9"/>
        <v>0</v>
      </c>
      <c r="M54" s="516">
        <f t="shared" si="9"/>
        <v>0</v>
      </c>
      <c r="N54" s="517">
        <f t="shared" si="9"/>
        <v>247</v>
      </c>
      <c r="O54" s="515">
        <f t="shared" si="9"/>
        <v>11</v>
      </c>
      <c r="P54" s="514">
        <f t="shared" si="9"/>
        <v>22.454545454545453</v>
      </c>
      <c r="Q54" s="391"/>
    </row>
    <row r="55" spans="2:17" s="391" customFormat="1" ht="15" customHeight="1">
      <c r="B55" s="451"/>
      <c r="C55" s="452" t="s">
        <v>234</v>
      </c>
      <c r="D55" s="453">
        <v>0</v>
      </c>
      <c r="E55" s="454">
        <v>0</v>
      </c>
      <c r="F55" s="425">
        <v>0</v>
      </c>
      <c r="G55" s="454">
        <v>0</v>
      </c>
      <c r="H55" s="425">
        <v>0</v>
      </c>
      <c r="I55" s="455">
        <v>0</v>
      </c>
      <c r="J55" s="427">
        <v>0</v>
      </c>
      <c r="K55" s="454">
        <v>0</v>
      </c>
      <c r="L55" s="456">
        <v>0</v>
      </c>
      <c r="M55" s="457">
        <v>0</v>
      </c>
      <c r="N55" s="458">
        <v>0</v>
      </c>
      <c r="O55" s="456">
        <v>0</v>
      </c>
      <c r="P55" s="427">
        <v>0</v>
      </c>
    </row>
    <row r="56" spans="2:17" s="391" customFormat="1" ht="15" customHeight="1">
      <c r="B56" s="451"/>
      <c r="C56" s="452" t="s">
        <v>244</v>
      </c>
      <c r="D56" s="453">
        <v>403112</v>
      </c>
      <c r="E56" s="454">
        <v>280334</v>
      </c>
      <c r="F56" s="425">
        <f>ROUND(E56/D56*100,1)</f>
        <v>69.5</v>
      </c>
      <c r="G56" s="454">
        <v>28680</v>
      </c>
      <c r="H56" s="425">
        <f>ROUND(G56/$D56*100,1)</f>
        <v>7.1</v>
      </c>
      <c r="I56" s="455">
        <v>374432</v>
      </c>
      <c r="J56" s="427">
        <f>ROUND(I56/$D56*100,1)</f>
        <v>92.9</v>
      </c>
      <c r="K56" s="454">
        <v>0</v>
      </c>
      <c r="L56" s="456">
        <v>0</v>
      </c>
      <c r="M56" s="457">
        <v>0</v>
      </c>
      <c r="N56" s="458">
        <v>247</v>
      </c>
      <c r="O56" s="456">
        <v>11</v>
      </c>
      <c r="P56" s="427">
        <f>N56/O56</f>
        <v>22.454545454545453</v>
      </c>
    </row>
    <row r="57" spans="2:17" s="391" customFormat="1" ht="15" customHeight="1">
      <c r="B57" s="482"/>
      <c r="C57" s="501" t="s">
        <v>236</v>
      </c>
      <c r="D57" s="502">
        <v>0</v>
      </c>
      <c r="E57" s="503"/>
      <c r="F57" s="504">
        <v>0</v>
      </c>
      <c r="G57" s="503">
        <v>0</v>
      </c>
      <c r="H57" s="504">
        <v>0</v>
      </c>
      <c r="I57" s="505">
        <v>0</v>
      </c>
      <c r="J57" s="506">
        <v>0</v>
      </c>
      <c r="K57" s="503">
        <v>0</v>
      </c>
      <c r="L57" s="507">
        <v>0</v>
      </c>
      <c r="M57" s="508">
        <v>0</v>
      </c>
      <c r="N57" s="509">
        <v>0</v>
      </c>
      <c r="O57" s="507">
        <v>0</v>
      </c>
      <c r="P57" s="506">
        <v>0</v>
      </c>
    </row>
    <row r="58" spans="2:17" s="421" customFormat="1" ht="15" customHeight="1">
      <c r="B58" s="608" t="s">
        <v>246</v>
      </c>
      <c r="C58" s="609"/>
      <c r="D58" s="510">
        <f t="shared" ref="D58:I58" si="10">SUM(D59:D61)</f>
        <v>402845</v>
      </c>
      <c r="E58" s="511">
        <f t="shared" si="10"/>
        <v>280067</v>
      </c>
      <c r="F58" s="512">
        <f t="shared" si="10"/>
        <v>69.5</v>
      </c>
      <c r="G58" s="511">
        <f t="shared" si="10"/>
        <v>28515</v>
      </c>
      <c r="H58" s="512">
        <f t="shared" si="10"/>
        <v>7.1</v>
      </c>
      <c r="I58" s="513">
        <f t="shared" si="10"/>
        <v>374330</v>
      </c>
      <c r="J58" s="514">
        <f>ROUND(I58/$D58*100,1)</f>
        <v>92.9</v>
      </c>
      <c r="K58" s="513">
        <f t="shared" ref="K58:P58" si="11">SUM(K59:K61)</f>
        <v>0</v>
      </c>
      <c r="L58" s="515">
        <f t="shared" si="11"/>
        <v>0</v>
      </c>
      <c r="M58" s="516">
        <f t="shared" si="11"/>
        <v>0</v>
      </c>
      <c r="N58" s="517">
        <f t="shared" si="11"/>
        <v>247</v>
      </c>
      <c r="O58" s="515">
        <f t="shared" si="11"/>
        <v>11</v>
      </c>
      <c r="P58" s="514">
        <f t="shared" si="11"/>
        <v>22.454545454545453</v>
      </c>
      <c r="Q58" s="391"/>
    </row>
    <row r="59" spans="2:17" s="391" customFormat="1" ht="15" customHeight="1">
      <c r="B59" s="451"/>
      <c r="C59" s="452" t="s">
        <v>234</v>
      </c>
      <c r="D59" s="453">
        <v>0</v>
      </c>
      <c r="E59" s="454">
        <v>0</v>
      </c>
      <c r="F59" s="425">
        <v>0</v>
      </c>
      <c r="G59" s="454">
        <v>0</v>
      </c>
      <c r="H59" s="425">
        <v>0</v>
      </c>
      <c r="I59" s="455">
        <v>0</v>
      </c>
      <c r="J59" s="427">
        <v>0</v>
      </c>
      <c r="K59" s="454">
        <v>0</v>
      </c>
      <c r="L59" s="456">
        <v>0</v>
      </c>
      <c r="M59" s="457">
        <v>0</v>
      </c>
      <c r="N59" s="458">
        <v>0</v>
      </c>
      <c r="O59" s="456">
        <v>0</v>
      </c>
      <c r="P59" s="427">
        <v>0</v>
      </c>
    </row>
    <row r="60" spans="2:17" s="391" customFormat="1" ht="15" customHeight="1">
      <c r="B60" s="451"/>
      <c r="C60" s="452" t="s">
        <v>244</v>
      </c>
      <c r="D60" s="453">
        <v>402845</v>
      </c>
      <c r="E60" s="454">
        <v>280067</v>
      </c>
      <c r="F60" s="425">
        <f>ROUND(E60/D60*100,1)</f>
        <v>69.5</v>
      </c>
      <c r="G60" s="454">
        <v>28515</v>
      </c>
      <c r="H60" s="425">
        <f>ROUND(G60/$D60*100,1)</f>
        <v>7.1</v>
      </c>
      <c r="I60" s="455">
        <v>374330</v>
      </c>
      <c r="J60" s="427">
        <f>ROUND(I60/$D60*100,1)</f>
        <v>92.9</v>
      </c>
      <c r="K60" s="454">
        <v>0</v>
      </c>
      <c r="L60" s="456">
        <v>0</v>
      </c>
      <c r="M60" s="457">
        <v>0</v>
      </c>
      <c r="N60" s="458">
        <v>247</v>
      </c>
      <c r="O60" s="456">
        <v>11</v>
      </c>
      <c r="P60" s="427">
        <f>N60/O60</f>
        <v>22.454545454545453</v>
      </c>
    </row>
    <row r="61" spans="2:17" s="391" customFormat="1" ht="15" customHeight="1">
      <c r="B61" s="482"/>
      <c r="C61" s="501" t="s">
        <v>236</v>
      </c>
      <c r="D61" s="502">
        <v>0</v>
      </c>
      <c r="E61" s="503">
        <v>0</v>
      </c>
      <c r="F61" s="504">
        <v>0</v>
      </c>
      <c r="G61" s="503">
        <v>0</v>
      </c>
      <c r="H61" s="504">
        <v>0</v>
      </c>
      <c r="I61" s="505">
        <v>0</v>
      </c>
      <c r="J61" s="506">
        <v>0</v>
      </c>
      <c r="K61" s="503">
        <v>0</v>
      </c>
      <c r="L61" s="507">
        <v>0</v>
      </c>
      <c r="M61" s="508">
        <v>0</v>
      </c>
      <c r="N61" s="509">
        <v>0</v>
      </c>
      <c r="O61" s="507">
        <v>0</v>
      </c>
      <c r="P61" s="506">
        <v>0</v>
      </c>
    </row>
    <row r="62" spans="2:17" s="391" customFormat="1" ht="15" customHeight="1">
      <c r="B62" s="605" t="s">
        <v>64</v>
      </c>
      <c r="C62" s="606"/>
      <c r="D62" s="510">
        <f t="shared" ref="D62:I62" si="12">SUM(D63:D65)</f>
        <v>402845</v>
      </c>
      <c r="E62" s="511">
        <f t="shared" si="12"/>
        <v>280067</v>
      </c>
      <c r="F62" s="512">
        <f t="shared" si="12"/>
        <v>69.5</v>
      </c>
      <c r="G62" s="511">
        <f t="shared" si="12"/>
        <v>28515</v>
      </c>
      <c r="H62" s="512">
        <f t="shared" si="12"/>
        <v>7.1</v>
      </c>
      <c r="I62" s="513">
        <f t="shared" si="12"/>
        <v>374330</v>
      </c>
      <c r="J62" s="514">
        <f>ROUND(I62/$D62*100,1)</f>
        <v>92.9</v>
      </c>
      <c r="K62" s="513">
        <f t="shared" ref="K62:P62" si="13">SUM(K63:K65)</f>
        <v>0</v>
      </c>
      <c r="L62" s="515">
        <f t="shared" si="13"/>
        <v>0</v>
      </c>
      <c r="M62" s="516">
        <f t="shared" si="13"/>
        <v>0</v>
      </c>
      <c r="N62" s="517">
        <f t="shared" si="13"/>
        <v>247</v>
      </c>
      <c r="O62" s="515">
        <f t="shared" si="13"/>
        <v>11</v>
      </c>
      <c r="P62" s="514">
        <f t="shared" si="13"/>
        <v>22.454545454545453</v>
      </c>
    </row>
    <row r="63" spans="2:17" s="391" customFormat="1" ht="15" customHeight="1">
      <c r="B63" s="433"/>
      <c r="C63" s="518" t="s">
        <v>234</v>
      </c>
      <c r="D63" s="453">
        <v>0</v>
      </c>
      <c r="E63" s="454">
        <v>0</v>
      </c>
      <c r="F63" s="425">
        <v>0</v>
      </c>
      <c r="G63" s="454">
        <v>0</v>
      </c>
      <c r="H63" s="425">
        <v>0</v>
      </c>
      <c r="I63" s="455">
        <v>0</v>
      </c>
      <c r="J63" s="427">
        <v>0</v>
      </c>
      <c r="K63" s="454">
        <v>0</v>
      </c>
      <c r="L63" s="456">
        <v>0</v>
      </c>
      <c r="M63" s="457">
        <v>0</v>
      </c>
      <c r="N63" s="458">
        <v>0</v>
      </c>
      <c r="O63" s="456">
        <v>0</v>
      </c>
      <c r="P63" s="427">
        <v>0</v>
      </c>
    </row>
    <row r="64" spans="2:17" s="391" customFormat="1" ht="15" customHeight="1">
      <c r="B64" s="433"/>
      <c r="C64" s="518" t="s">
        <v>238</v>
      </c>
      <c r="D64" s="453">
        <v>402845</v>
      </c>
      <c r="E64" s="454">
        <v>280067</v>
      </c>
      <c r="F64" s="425">
        <f>ROUND(E64/D64*100,1)</f>
        <v>69.5</v>
      </c>
      <c r="G64" s="454">
        <v>28515</v>
      </c>
      <c r="H64" s="425">
        <f>ROUND(G64/$D64*100,1)</f>
        <v>7.1</v>
      </c>
      <c r="I64" s="455">
        <v>374330</v>
      </c>
      <c r="J64" s="427">
        <f>ROUND(I64/$D64*100,1)</f>
        <v>92.9</v>
      </c>
      <c r="K64" s="454">
        <v>0</v>
      </c>
      <c r="L64" s="456">
        <v>0</v>
      </c>
      <c r="M64" s="457">
        <v>0</v>
      </c>
      <c r="N64" s="458">
        <v>247</v>
      </c>
      <c r="O64" s="456">
        <v>11</v>
      </c>
      <c r="P64" s="427">
        <f>N64/O64</f>
        <v>22.454545454545453</v>
      </c>
    </row>
    <row r="65" spans="2:16" s="391" customFormat="1" ht="15" customHeight="1">
      <c r="B65" s="519"/>
      <c r="C65" s="501" t="s">
        <v>236</v>
      </c>
      <c r="D65" s="502">
        <v>0</v>
      </c>
      <c r="E65" s="503">
        <v>0</v>
      </c>
      <c r="F65" s="504">
        <v>0</v>
      </c>
      <c r="G65" s="503">
        <v>0</v>
      </c>
      <c r="H65" s="504">
        <v>0</v>
      </c>
      <c r="I65" s="505">
        <v>0</v>
      </c>
      <c r="J65" s="506">
        <v>0</v>
      </c>
      <c r="K65" s="503">
        <v>0</v>
      </c>
      <c r="L65" s="507">
        <v>0</v>
      </c>
      <c r="M65" s="508">
        <v>0</v>
      </c>
      <c r="N65" s="509">
        <v>0</v>
      </c>
      <c r="O65" s="507">
        <v>0</v>
      </c>
      <c r="P65" s="506">
        <v>0</v>
      </c>
    </row>
    <row r="66" spans="2:16" s="391" customFormat="1" ht="15" customHeight="1">
      <c r="B66" s="605" t="s">
        <v>247</v>
      </c>
      <c r="C66" s="606"/>
      <c r="D66" s="510">
        <f t="shared" ref="D66:I66" si="14">SUM(D67:D69)</f>
        <v>402845</v>
      </c>
      <c r="E66" s="511">
        <f t="shared" si="14"/>
        <v>280067</v>
      </c>
      <c r="F66" s="512">
        <f t="shared" si="14"/>
        <v>69.5</v>
      </c>
      <c r="G66" s="511">
        <f t="shared" si="14"/>
        <v>28515</v>
      </c>
      <c r="H66" s="512">
        <f t="shared" si="14"/>
        <v>7.1</v>
      </c>
      <c r="I66" s="513">
        <f t="shared" si="14"/>
        <v>374330</v>
      </c>
      <c r="J66" s="514">
        <f>ROUND(I66/$D66*100,1)</f>
        <v>92.9</v>
      </c>
      <c r="K66" s="513">
        <f t="shared" ref="K66:P66" si="15">SUM(K67:K69)</f>
        <v>0</v>
      </c>
      <c r="L66" s="515">
        <f t="shared" si="15"/>
        <v>0</v>
      </c>
      <c r="M66" s="516">
        <f t="shared" si="15"/>
        <v>0</v>
      </c>
      <c r="N66" s="517">
        <f t="shared" si="15"/>
        <v>247</v>
      </c>
      <c r="O66" s="515">
        <f t="shared" si="15"/>
        <v>11</v>
      </c>
      <c r="P66" s="514">
        <f t="shared" si="15"/>
        <v>22.454545454545453</v>
      </c>
    </row>
    <row r="67" spans="2:16" s="391" customFormat="1" ht="15" customHeight="1">
      <c r="B67" s="433"/>
      <c r="C67" s="518" t="s">
        <v>234</v>
      </c>
      <c r="D67" s="453">
        <v>0</v>
      </c>
      <c r="E67" s="454">
        <v>0</v>
      </c>
      <c r="F67" s="425">
        <v>0</v>
      </c>
      <c r="G67" s="454">
        <v>0</v>
      </c>
      <c r="H67" s="425">
        <v>0</v>
      </c>
      <c r="I67" s="455">
        <v>0</v>
      </c>
      <c r="J67" s="427">
        <v>0</v>
      </c>
      <c r="K67" s="454">
        <v>0</v>
      </c>
      <c r="L67" s="456">
        <v>0</v>
      </c>
      <c r="M67" s="457">
        <v>0</v>
      </c>
      <c r="N67" s="458">
        <v>0</v>
      </c>
      <c r="O67" s="456">
        <v>0</v>
      </c>
      <c r="P67" s="427">
        <v>0</v>
      </c>
    </row>
    <row r="68" spans="2:16" s="391" customFormat="1" ht="15" customHeight="1">
      <c r="B68" s="433"/>
      <c r="C68" s="518" t="s">
        <v>238</v>
      </c>
      <c r="D68" s="453">
        <v>402845</v>
      </c>
      <c r="E68" s="454">
        <v>280067</v>
      </c>
      <c r="F68" s="425">
        <f>ROUND(E68/D68*100,1)</f>
        <v>69.5</v>
      </c>
      <c r="G68" s="454">
        <v>28515</v>
      </c>
      <c r="H68" s="425">
        <f>ROUND(G68/$D68*100,1)</f>
        <v>7.1</v>
      </c>
      <c r="I68" s="455">
        <v>374330</v>
      </c>
      <c r="J68" s="427">
        <f>ROUND(I68/$D68*100,1)</f>
        <v>92.9</v>
      </c>
      <c r="K68" s="454">
        <v>0</v>
      </c>
      <c r="L68" s="456">
        <v>0</v>
      </c>
      <c r="M68" s="457">
        <v>0</v>
      </c>
      <c r="N68" s="458">
        <v>247</v>
      </c>
      <c r="O68" s="456">
        <v>11</v>
      </c>
      <c r="P68" s="427">
        <f>N68/O68</f>
        <v>22.454545454545453</v>
      </c>
    </row>
    <row r="69" spans="2:16" s="391" customFormat="1" ht="15" customHeight="1">
      <c r="B69" s="519"/>
      <c r="C69" s="501" t="s">
        <v>236</v>
      </c>
      <c r="D69" s="502">
        <v>0</v>
      </c>
      <c r="E69" s="503">
        <v>0</v>
      </c>
      <c r="F69" s="504">
        <v>0</v>
      </c>
      <c r="G69" s="503">
        <v>0</v>
      </c>
      <c r="H69" s="504">
        <v>0</v>
      </c>
      <c r="I69" s="505">
        <v>0</v>
      </c>
      <c r="J69" s="506">
        <v>0</v>
      </c>
      <c r="K69" s="503">
        <v>0</v>
      </c>
      <c r="L69" s="507">
        <v>0</v>
      </c>
      <c r="M69" s="508">
        <v>0</v>
      </c>
      <c r="N69" s="509">
        <v>0</v>
      </c>
      <c r="O69" s="507">
        <v>0</v>
      </c>
      <c r="P69" s="506">
        <v>0</v>
      </c>
    </row>
    <row r="70" spans="2:16" s="391" customFormat="1" ht="15" customHeight="1">
      <c r="B70" s="605" t="s">
        <v>248</v>
      </c>
      <c r="C70" s="606"/>
      <c r="D70" s="510">
        <f t="shared" ref="D70:I70" si="16">SUM(D71:D73)</f>
        <v>402845</v>
      </c>
      <c r="E70" s="511">
        <f t="shared" si="16"/>
        <v>280067</v>
      </c>
      <c r="F70" s="512">
        <f t="shared" si="16"/>
        <v>69.5</v>
      </c>
      <c r="G70" s="511">
        <f t="shared" si="16"/>
        <v>28515</v>
      </c>
      <c r="H70" s="512">
        <f t="shared" si="16"/>
        <v>7.1</v>
      </c>
      <c r="I70" s="513">
        <f t="shared" si="16"/>
        <v>374330</v>
      </c>
      <c r="J70" s="514">
        <f>ROUND(I70/$D70*100,1)</f>
        <v>92.9</v>
      </c>
      <c r="K70" s="513">
        <f t="shared" ref="K70:P70" si="17">SUM(K71:K73)</f>
        <v>0</v>
      </c>
      <c r="L70" s="515">
        <f t="shared" si="17"/>
        <v>0</v>
      </c>
      <c r="M70" s="516">
        <f t="shared" si="17"/>
        <v>0</v>
      </c>
      <c r="N70" s="517">
        <f t="shared" si="17"/>
        <v>247</v>
      </c>
      <c r="O70" s="515">
        <f t="shared" si="17"/>
        <v>11</v>
      </c>
      <c r="P70" s="514">
        <f t="shared" si="17"/>
        <v>22.454545454545453</v>
      </c>
    </row>
    <row r="71" spans="2:16" s="391" customFormat="1" ht="15" customHeight="1">
      <c r="B71" s="433"/>
      <c r="C71" s="518" t="s">
        <v>234</v>
      </c>
      <c r="D71" s="453">
        <v>0</v>
      </c>
      <c r="E71" s="454">
        <v>0</v>
      </c>
      <c r="F71" s="425">
        <v>0</v>
      </c>
      <c r="G71" s="454">
        <v>0</v>
      </c>
      <c r="H71" s="425">
        <v>0</v>
      </c>
      <c r="I71" s="455">
        <v>0</v>
      </c>
      <c r="J71" s="427">
        <v>0</v>
      </c>
      <c r="K71" s="454">
        <v>0</v>
      </c>
      <c r="L71" s="456">
        <v>0</v>
      </c>
      <c r="M71" s="457">
        <v>0</v>
      </c>
      <c r="N71" s="458">
        <v>0</v>
      </c>
      <c r="O71" s="456">
        <v>0</v>
      </c>
      <c r="P71" s="427">
        <v>0</v>
      </c>
    </row>
    <row r="72" spans="2:16" s="391" customFormat="1" ht="15" customHeight="1">
      <c r="B72" s="433"/>
      <c r="C72" s="518" t="s">
        <v>238</v>
      </c>
      <c r="D72" s="453">
        <v>402845</v>
      </c>
      <c r="E72" s="454">
        <v>280067</v>
      </c>
      <c r="F72" s="425">
        <f>ROUND(E72/D72*100,1)</f>
        <v>69.5</v>
      </c>
      <c r="G72" s="454">
        <v>28515</v>
      </c>
      <c r="H72" s="425">
        <f>ROUND(G72/$D72*100,1)</f>
        <v>7.1</v>
      </c>
      <c r="I72" s="455">
        <v>374330</v>
      </c>
      <c r="J72" s="427">
        <f>ROUND(I72/$D72*100,1)</f>
        <v>92.9</v>
      </c>
      <c r="K72" s="454">
        <v>0</v>
      </c>
      <c r="L72" s="456">
        <v>0</v>
      </c>
      <c r="M72" s="457">
        <v>0</v>
      </c>
      <c r="N72" s="458">
        <v>247</v>
      </c>
      <c r="O72" s="456">
        <v>11</v>
      </c>
      <c r="P72" s="427">
        <f>N72/O72</f>
        <v>22.454545454545453</v>
      </c>
    </row>
    <row r="73" spans="2:16" s="391" customFormat="1" ht="15" customHeight="1">
      <c r="B73" s="519"/>
      <c r="C73" s="501" t="s">
        <v>236</v>
      </c>
      <c r="D73" s="502">
        <v>0</v>
      </c>
      <c r="E73" s="503">
        <v>0</v>
      </c>
      <c r="F73" s="504">
        <v>0</v>
      </c>
      <c r="G73" s="503">
        <v>0</v>
      </c>
      <c r="H73" s="504">
        <v>0</v>
      </c>
      <c r="I73" s="505">
        <v>0</v>
      </c>
      <c r="J73" s="506">
        <v>0</v>
      </c>
      <c r="K73" s="503">
        <v>0</v>
      </c>
      <c r="L73" s="507">
        <v>0</v>
      </c>
      <c r="M73" s="508">
        <v>0</v>
      </c>
      <c r="N73" s="509">
        <v>0</v>
      </c>
      <c r="O73" s="507">
        <v>0</v>
      </c>
      <c r="P73" s="506">
        <v>0</v>
      </c>
    </row>
    <row r="74" spans="2:16" ht="15" customHeight="1">
      <c r="P74" s="520" t="s">
        <v>249</v>
      </c>
    </row>
  </sheetData>
  <mergeCells count="18">
    <mergeCell ref="B6:C6"/>
    <mergeCell ref="D3:F3"/>
    <mergeCell ref="G3:J3"/>
    <mergeCell ref="K3:M3"/>
    <mergeCell ref="N3:P3"/>
    <mergeCell ref="B4:C4"/>
    <mergeCell ref="B70:C70"/>
    <mergeCell ref="B26:C26"/>
    <mergeCell ref="B30:C30"/>
    <mergeCell ref="B34:C34"/>
    <mergeCell ref="B38:C38"/>
    <mergeCell ref="B42:C42"/>
    <mergeCell ref="B46:C46"/>
    <mergeCell ref="B50:C50"/>
    <mergeCell ref="B54:C54"/>
    <mergeCell ref="B58:C58"/>
    <mergeCell ref="B62:C62"/>
    <mergeCell ref="B66:C66"/>
  </mergeCells>
  <phoneticPr fontId="2"/>
  <pageMargins left="0.34" right="0.2" top="0.78740157480314965" bottom="0.44" header="0.39370078740157483" footer="0.21"/>
  <pageSetup paperSize="9" scale="91" firstPageNumber="2" orientation="portrait" useFirstPageNumber="1" r:id="rId1"/>
  <headerFooter alignWithMargins="0">
    <oddHeader>&amp;R4.農      業</oddHeader>
    <oddFooter>&amp;C-40-</oddFooter>
  </headerFooter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D-1</vt:lpstr>
      <vt:lpstr>D-2</vt:lpstr>
      <vt:lpstr>D-3</vt:lpstr>
      <vt:lpstr>D-4</vt:lpstr>
      <vt:lpstr>D-5</vt:lpstr>
      <vt:lpstr>D-6</vt:lpstr>
      <vt:lpstr>D-7</vt:lpstr>
      <vt:lpstr>D-8</vt:lpstr>
      <vt:lpstr>D-9</vt:lpstr>
      <vt:lpstr>D-10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cp:lastPrinted>2018-05-28T05:26:49Z</cp:lastPrinted>
  <dcterms:created xsi:type="dcterms:W3CDTF">2018-05-25T02:40:35Z</dcterms:created>
  <dcterms:modified xsi:type="dcterms:W3CDTF">2018-05-28T05:27:59Z</dcterms:modified>
</cp:coreProperties>
</file>