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0755" windowHeight="7605"/>
  </bookViews>
  <sheets>
    <sheet name="C-1" sheetId="1" r:id="rId1"/>
    <sheet name="C-2" sheetId="2" r:id="rId2"/>
    <sheet name="C-3" sheetId="3" r:id="rId3"/>
    <sheet name="C-4" sheetId="4" r:id="rId4"/>
  </sheets>
  <definedNames>
    <definedName name="_xlnm._FilterDatabase" localSheetId="3" hidden="1">'C-4'!$U$88:$V$88</definedName>
    <definedName name="_xlnm.Print_Area" localSheetId="3">'C-4'!$A$1:$W$89</definedName>
  </definedNames>
  <calcPr calcId="145621"/>
</workbook>
</file>

<file path=xl/calcChain.xml><?xml version="1.0" encoding="utf-8"?>
<calcChain xmlns="http://schemas.openxmlformats.org/spreadsheetml/2006/main">
  <c r="H88" i="4" l="1"/>
  <c r="G88" i="4"/>
  <c r="H87" i="4"/>
  <c r="G87" i="4"/>
  <c r="H85" i="4"/>
  <c r="G85" i="4"/>
  <c r="H84" i="4"/>
  <c r="G84" i="4"/>
  <c r="H83" i="4"/>
  <c r="G83" i="4"/>
  <c r="H82" i="4"/>
  <c r="G82" i="4"/>
  <c r="H81" i="4"/>
  <c r="G81" i="4"/>
  <c r="H77" i="4"/>
  <c r="H69" i="4" s="1"/>
  <c r="G77" i="4"/>
  <c r="H75" i="4"/>
  <c r="G75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G69" i="4"/>
  <c r="F64" i="4"/>
  <c r="E64" i="4"/>
  <c r="F63" i="4"/>
  <c r="E63" i="4"/>
  <c r="F62" i="4"/>
  <c r="E62" i="4"/>
  <c r="F61" i="4"/>
  <c r="F60" i="4" s="1"/>
  <c r="E61" i="4"/>
  <c r="E60" i="4" s="1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59" i="4"/>
  <c r="E59" i="4"/>
  <c r="F58" i="4"/>
  <c r="E58" i="4"/>
  <c r="F57" i="4"/>
  <c r="E57" i="4"/>
  <c r="F56" i="4"/>
  <c r="E56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F54" i="4"/>
  <c r="E54" i="4"/>
  <c r="F53" i="4"/>
  <c r="E53" i="4"/>
  <c r="F52" i="4"/>
  <c r="E52" i="4"/>
  <c r="F51" i="4"/>
  <c r="E51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E50" i="4" s="1"/>
  <c r="F50" i="4"/>
  <c r="F49" i="4"/>
  <c r="E49" i="4"/>
  <c r="F48" i="4"/>
  <c r="E48" i="4"/>
  <c r="F47" i="4"/>
  <c r="E47" i="4"/>
  <c r="F46" i="4"/>
  <c r="F31" i="4" s="1"/>
  <c r="E46" i="4"/>
  <c r="U45" i="4"/>
  <c r="T45" i="4"/>
  <c r="S45" i="4"/>
  <c r="S30" i="4" s="1"/>
  <c r="R45" i="4"/>
  <c r="Q45" i="4"/>
  <c r="P45" i="4"/>
  <c r="O45" i="4"/>
  <c r="O30" i="4" s="1"/>
  <c r="N45" i="4"/>
  <c r="M45" i="4"/>
  <c r="L45" i="4"/>
  <c r="K45" i="4"/>
  <c r="K30" i="4" s="1"/>
  <c r="J45" i="4"/>
  <c r="I45" i="4"/>
  <c r="F45" i="4" s="1"/>
  <c r="H45" i="4"/>
  <c r="G45" i="4"/>
  <c r="E45" i="4" s="1"/>
  <c r="F44" i="4"/>
  <c r="E44" i="4"/>
  <c r="E34" i="4" s="1"/>
  <c r="F43" i="4"/>
  <c r="E43" i="4"/>
  <c r="F42" i="4"/>
  <c r="E42" i="4"/>
  <c r="E32" i="4" s="1"/>
  <c r="F41" i="4"/>
  <c r="E41" i="4"/>
  <c r="U40" i="4"/>
  <c r="T40" i="4"/>
  <c r="T30" i="4" s="1"/>
  <c r="S40" i="4"/>
  <c r="R40" i="4"/>
  <c r="Q40" i="4"/>
  <c r="P40" i="4"/>
  <c r="P30" i="4" s="1"/>
  <c r="O40" i="4"/>
  <c r="N40" i="4"/>
  <c r="M40" i="4"/>
  <c r="L40" i="4"/>
  <c r="L30" i="4" s="1"/>
  <c r="K40" i="4"/>
  <c r="J40" i="4"/>
  <c r="I40" i="4"/>
  <c r="F40" i="4" s="1"/>
  <c r="H40" i="4"/>
  <c r="H30" i="4" s="1"/>
  <c r="G40" i="4"/>
  <c r="F39" i="4"/>
  <c r="E39" i="4"/>
  <c r="F38" i="4"/>
  <c r="F33" i="4" s="1"/>
  <c r="E38" i="4"/>
  <c r="E33" i="4" s="1"/>
  <c r="F37" i="4"/>
  <c r="F32" i="4" s="1"/>
  <c r="E37" i="4"/>
  <c r="F36" i="4"/>
  <c r="E36" i="4"/>
  <c r="U35" i="4"/>
  <c r="U30" i="4" s="1"/>
  <c r="T35" i="4"/>
  <c r="S35" i="4"/>
  <c r="R35" i="4"/>
  <c r="Q35" i="4"/>
  <c r="Q30" i="4" s="1"/>
  <c r="P35" i="4"/>
  <c r="O35" i="4"/>
  <c r="N35" i="4"/>
  <c r="M35" i="4"/>
  <c r="M30" i="4" s="1"/>
  <c r="L35" i="4"/>
  <c r="K35" i="4"/>
  <c r="J35" i="4"/>
  <c r="I35" i="4"/>
  <c r="I30" i="4" s="1"/>
  <c r="H35" i="4"/>
  <c r="G35" i="4"/>
  <c r="E35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E31" i="4"/>
  <c r="R30" i="4"/>
  <c r="N30" i="4"/>
  <c r="J30" i="4"/>
  <c r="F29" i="4"/>
  <c r="E29" i="4"/>
  <c r="F28" i="4"/>
  <c r="E28" i="4"/>
  <c r="F27" i="4"/>
  <c r="E27" i="4"/>
  <c r="F26" i="4"/>
  <c r="E26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F25" i="4" s="1"/>
  <c r="H25" i="4"/>
  <c r="G25" i="4"/>
  <c r="E25" i="4" s="1"/>
  <c r="F24" i="4"/>
  <c r="E24" i="4"/>
  <c r="E9" i="4" s="1"/>
  <c r="F23" i="4"/>
  <c r="E23" i="4"/>
  <c r="F22" i="4"/>
  <c r="E22" i="4"/>
  <c r="F21" i="4"/>
  <c r="E21" i="4"/>
  <c r="U20" i="4"/>
  <c r="T20" i="4"/>
  <c r="T5" i="4" s="1"/>
  <c r="S20" i="4"/>
  <c r="R20" i="4"/>
  <c r="Q20" i="4"/>
  <c r="P20" i="4"/>
  <c r="P5" i="4" s="1"/>
  <c r="O20" i="4"/>
  <c r="N20" i="4"/>
  <c r="M20" i="4"/>
  <c r="L20" i="4"/>
  <c r="L5" i="4" s="1"/>
  <c r="K20" i="4"/>
  <c r="J20" i="4"/>
  <c r="I20" i="4"/>
  <c r="F20" i="4" s="1"/>
  <c r="H20" i="4"/>
  <c r="E20" i="4" s="1"/>
  <c r="G20" i="4"/>
  <c r="F19" i="4"/>
  <c r="F9" i="4" s="1"/>
  <c r="E19" i="4"/>
  <c r="F18" i="4"/>
  <c r="E18" i="4"/>
  <c r="F17" i="4"/>
  <c r="F7" i="4" s="1"/>
  <c r="E17" i="4"/>
  <c r="F16" i="4"/>
  <c r="E16" i="4"/>
  <c r="U15" i="4"/>
  <c r="U5" i="4" s="1"/>
  <c r="T15" i="4"/>
  <c r="S15" i="4"/>
  <c r="R15" i="4"/>
  <c r="Q15" i="4"/>
  <c r="Q5" i="4" s="1"/>
  <c r="P15" i="4"/>
  <c r="O15" i="4"/>
  <c r="N15" i="4"/>
  <c r="M15" i="4"/>
  <c r="M5" i="4" s="1"/>
  <c r="L15" i="4"/>
  <c r="K15" i="4"/>
  <c r="J15" i="4"/>
  <c r="I15" i="4"/>
  <c r="I5" i="4" s="1"/>
  <c r="H15" i="4"/>
  <c r="G15" i="4"/>
  <c r="E15" i="4"/>
  <c r="F14" i="4"/>
  <c r="E14" i="4"/>
  <c r="F13" i="4"/>
  <c r="F8" i="4" s="1"/>
  <c r="E13" i="4"/>
  <c r="E8" i="4" s="1"/>
  <c r="F12" i="4"/>
  <c r="E12" i="4"/>
  <c r="F11" i="4"/>
  <c r="E11" i="4"/>
  <c r="E10" i="4" s="1"/>
  <c r="U10" i="4"/>
  <c r="T10" i="4"/>
  <c r="S10" i="4"/>
  <c r="R10" i="4"/>
  <c r="R5" i="4" s="1"/>
  <c r="Q10" i="4"/>
  <c r="P10" i="4"/>
  <c r="O10" i="4"/>
  <c r="N10" i="4"/>
  <c r="N5" i="4" s="1"/>
  <c r="M10" i="4"/>
  <c r="L10" i="4"/>
  <c r="K10" i="4"/>
  <c r="J10" i="4"/>
  <c r="J5" i="4" s="1"/>
  <c r="I10" i="4"/>
  <c r="H10" i="4"/>
  <c r="G10" i="4"/>
  <c r="F10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E7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S5" i="4"/>
  <c r="O5" i="4"/>
  <c r="K5" i="4"/>
  <c r="G5" i="4"/>
  <c r="N86" i="3"/>
  <c r="M86" i="3"/>
  <c r="M58" i="3" s="1"/>
  <c r="L86" i="3"/>
  <c r="L58" i="3" s="1"/>
  <c r="K86" i="3"/>
  <c r="J86" i="3"/>
  <c r="I86" i="3"/>
  <c r="I58" i="3" s="1"/>
  <c r="H86" i="3"/>
  <c r="H58" i="3" s="1"/>
  <c r="G86" i="3"/>
  <c r="F86" i="3"/>
  <c r="E86" i="3"/>
  <c r="E58" i="3" s="1"/>
  <c r="L63" i="3"/>
  <c r="K63" i="3"/>
  <c r="J63" i="3"/>
  <c r="I63" i="3"/>
  <c r="H63" i="3"/>
  <c r="G63" i="3"/>
  <c r="F63" i="3"/>
  <c r="E63" i="3"/>
  <c r="N58" i="3"/>
  <c r="K58" i="3"/>
  <c r="J58" i="3"/>
  <c r="G58" i="3"/>
  <c r="F58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28" i="3"/>
  <c r="F27" i="3"/>
  <c r="E27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F18" i="3" s="1"/>
  <c r="E20" i="3"/>
  <c r="F19" i="3"/>
  <c r="E19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E18" i="3"/>
  <c r="F92" i="2"/>
  <c r="E92" i="2"/>
  <c r="F91" i="2"/>
  <c r="E91" i="2"/>
  <c r="F90" i="2"/>
  <c r="E90" i="2"/>
  <c r="F89" i="2"/>
  <c r="E89" i="2"/>
  <c r="F88" i="2"/>
  <c r="E88" i="2"/>
  <c r="F87" i="2"/>
  <c r="E87" i="2"/>
  <c r="F86" i="2"/>
  <c r="E86" i="2"/>
  <c r="F85" i="2"/>
  <c r="E85" i="2"/>
  <c r="F84" i="2"/>
  <c r="E84" i="2"/>
  <c r="F83" i="2"/>
  <c r="E83" i="2"/>
  <c r="F82" i="2"/>
  <c r="E82" i="2"/>
  <c r="F81" i="2"/>
  <c r="E81" i="2"/>
  <c r="F80" i="2"/>
  <c r="E80" i="2"/>
  <c r="F79" i="2"/>
  <c r="E79" i="2"/>
  <c r="F78" i="2"/>
  <c r="E78" i="2"/>
  <c r="F77" i="2"/>
  <c r="E77" i="2"/>
  <c r="F76" i="2"/>
  <c r="E76" i="2"/>
  <c r="F75" i="2"/>
  <c r="F74" i="2" s="1"/>
  <c r="E75" i="2"/>
  <c r="Q74" i="2"/>
  <c r="P74" i="2"/>
  <c r="O74" i="2"/>
  <c r="N74" i="2"/>
  <c r="M74" i="2"/>
  <c r="L74" i="2"/>
  <c r="K74" i="2"/>
  <c r="J74" i="2"/>
  <c r="I74" i="2"/>
  <c r="H74" i="2"/>
  <c r="G74" i="2"/>
  <c r="E74" i="2"/>
  <c r="F73" i="2"/>
  <c r="E73" i="2"/>
  <c r="F72" i="2"/>
  <c r="E72" i="2"/>
  <c r="F71" i="2"/>
  <c r="E71" i="2"/>
  <c r="F70" i="2"/>
  <c r="E70" i="2"/>
  <c r="F69" i="2"/>
  <c r="E69" i="2"/>
  <c r="F68" i="2"/>
  <c r="E68" i="2"/>
  <c r="F67" i="2"/>
  <c r="E67" i="2"/>
  <c r="F66" i="2"/>
  <c r="E66" i="2"/>
  <c r="F65" i="2"/>
  <c r="E65" i="2"/>
  <c r="F64" i="2"/>
  <c r="E64" i="2"/>
  <c r="F63" i="2"/>
  <c r="E63" i="2"/>
  <c r="F62" i="2"/>
  <c r="E62" i="2"/>
  <c r="F61" i="2"/>
  <c r="E61" i="2"/>
  <c r="F60" i="2"/>
  <c r="E60" i="2"/>
  <c r="F59" i="2"/>
  <c r="E59" i="2"/>
  <c r="F58" i="2"/>
  <c r="E58" i="2"/>
  <c r="F57" i="2"/>
  <c r="F55" i="2" s="1"/>
  <c r="E57" i="2"/>
  <c r="F56" i="2"/>
  <c r="E56" i="2"/>
  <c r="Q55" i="2"/>
  <c r="P55" i="2"/>
  <c r="O55" i="2"/>
  <c r="N55" i="2"/>
  <c r="M55" i="2"/>
  <c r="L55" i="2"/>
  <c r="K55" i="2"/>
  <c r="J55" i="2"/>
  <c r="I55" i="2"/>
  <c r="H55" i="2"/>
  <c r="G55" i="2"/>
  <c r="E55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F35" i="2"/>
  <c r="E35" i="2"/>
  <c r="F34" i="2"/>
  <c r="E34" i="2"/>
  <c r="F33" i="2"/>
  <c r="E33" i="2"/>
  <c r="F32" i="2"/>
  <c r="E32" i="2"/>
  <c r="F31" i="2"/>
  <c r="E31" i="2"/>
  <c r="F30" i="2"/>
  <c r="E30" i="2"/>
  <c r="F29" i="2"/>
  <c r="E29" i="2"/>
  <c r="F28" i="2"/>
  <c r="E28" i="2"/>
  <c r="F27" i="2"/>
  <c r="E27" i="2"/>
  <c r="F26" i="2"/>
  <c r="E26" i="2"/>
  <c r="F25" i="2"/>
  <c r="E25" i="2"/>
  <c r="F24" i="2"/>
  <c r="E24" i="2"/>
  <c r="F23" i="2"/>
  <c r="E23" i="2"/>
  <c r="F22" i="2"/>
  <c r="E22" i="2"/>
  <c r="F21" i="2"/>
  <c r="E21" i="2"/>
  <c r="F20" i="2"/>
  <c r="F18" i="2" s="1"/>
  <c r="E20" i="2"/>
  <c r="E18" i="2" s="1"/>
  <c r="F19" i="2"/>
  <c r="E19" i="2"/>
  <c r="Q18" i="2"/>
  <c r="P18" i="2"/>
  <c r="O18" i="2"/>
  <c r="N18" i="2"/>
  <c r="M18" i="2"/>
  <c r="L18" i="2"/>
  <c r="K18" i="2"/>
  <c r="J18" i="2"/>
  <c r="I18" i="2"/>
  <c r="H18" i="2"/>
  <c r="G18" i="2"/>
  <c r="J72" i="1"/>
  <c r="I72" i="1"/>
  <c r="H72" i="1"/>
  <c r="G72" i="1"/>
  <c r="J52" i="1"/>
  <c r="I52" i="1"/>
  <c r="G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 s="1"/>
  <c r="J33" i="1"/>
  <c r="I33" i="1"/>
  <c r="G33" i="1"/>
  <c r="F5" i="4" l="1"/>
  <c r="E5" i="4"/>
  <c r="E6" i="4"/>
  <c r="H5" i="4"/>
  <c r="F15" i="4"/>
  <c r="G30" i="4"/>
  <c r="F35" i="4"/>
  <c r="F30" i="4" s="1"/>
  <c r="E40" i="4"/>
  <c r="E30" i="4" s="1"/>
</calcChain>
</file>

<file path=xl/sharedStrings.xml><?xml version="1.0" encoding="utf-8"?>
<sst xmlns="http://schemas.openxmlformats.org/spreadsheetml/2006/main" count="1134" uniqueCount="260">
  <si>
    <t>C-1．産業大分類別事業所・従業者数</t>
    <rPh sb="4" eb="6">
      <t>サンギョウ</t>
    </rPh>
    <rPh sb="6" eb="9">
      <t>ダイブンルイ</t>
    </rPh>
    <rPh sb="9" eb="10">
      <t>ベツ</t>
    </rPh>
    <rPh sb="10" eb="13">
      <t>ジギョウショ</t>
    </rPh>
    <rPh sb="14" eb="15">
      <t>ジュウ</t>
    </rPh>
    <rPh sb="15" eb="18">
      <t>ギョウシャスウ</t>
    </rPh>
    <phoneticPr fontId="2"/>
  </si>
  <si>
    <t>産業大分類項目</t>
    <phoneticPr fontId="2"/>
  </si>
  <si>
    <t>事業所数</t>
    <rPh sb="0" eb="3">
      <t>ジギョウショ</t>
    </rPh>
    <rPh sb="3" eb="4">
      <t>スウ</t>
    </rPh>
    <phoneticPr fontId="2"/>
  </si>
  <si>
    <t>従業者数</t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</si>
  <si>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</si>
  <si>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</si>
  <si>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</si>
  <si>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 8年</t>
    <rPh sb="0" eb="2">
      <t>ヘイセイ</t>
    </rPh>
    <rPh sb="4" eb="5">
      <t>ネン</t>
    </rPh>
    <phoneticPr fontId="2"/>
  </si>
  <si>
    <t>Ａ</t>
  </si>
  <si>
    <t>農業</t>
    <rPh sb="0" eb="1">
      <t>ノウ</t>
    </rPh>
    <rPh sb="1" eb="2">
      <t>ギョウ</t>
    </rPh>
    <phoneticPr fontId="2"/>
  </si>
  <si>
    <t>Ｂ</t>
  </si>
  <si>
    <t>林業</t>
    <rPh sb="0" eb="1">
      <t>ハヤシ</t>
    </rPh>
    <rPh sb="1" eb="2">
      <t>ギョウ</t>
    </rPh>
    <phoneticPr fontId="2"/>
  </si>
  <si>
    <t>Ｃ</t>
    <phoneticPr fontId="2"/>
  </si>
  <si>
    <t>漁業</t>
    <rPh sb="0" eb="1">
      <t>リョウ</t>
    </rPh>
    <rPh sb="1" eb="2">
      <t>ギョウ</t>
    </rPh>
    <phoneticPr fontId="2"/>
  </si>
  <si>
    <t>Ｄ</t>
  </si>
  <si>
    <t>鉱業</t>
    <rPh sb="0" eb="2">
      <t>コウギョウ</t>
    </rPh>
    <phoneticPr fontId="2"/>
  </si>
  <si>
    <t>Ｅ</t>
  </si>
  <si>
    <t>建設業</t>
    <rPh sb="0" eb="1">
      <t>タツル</t>
    </rPh>
    <rPh sb="1" eb="2">
      <t>セツ</t>
    </rPh>
    <rPh sb="2" eb="3">
      <t>ギョウ</t>
    </rPh>
    <phoneticPr fontId="2"/>
  </si>
  <si>
    <t>Ｆ</t>
    <phoneticPr fontId="2"/>
  </si>
  <si>
    <t>製造業</t>
    <rPh sb="0" eb="1">
      <t>セイ</t>
    </rPh>
    <rPh sb="1" eb="2">
      <t>ヅクリ</t>
    </rPh>
    <rPh sb="2" eb="3">
      <t>ギョウ</t>
    </rPh>
    <phoneticPr fontId="2"/>
  </si>
  <si>
    <t>Ｇ</t>
  </si>
  <si>
    <t>電気・ガス・熱供給・水道業</t>
    <rPh sb="0" eb="2">
      <t>デンキ</t>
    </rPh>
    <rPh sb="6" eb="7">
      <t>ネツ</t>
    </rPh>
    <rPh sb="7" eb="9">
      <t>キョウキュウ</t>
    </rPh>
    <rPh sb="10" eb="11">
      <t>ミズ</t>
    </rPh>
    <rPh sb="11" eb="12">
      <t>ミチ</t>
    </rPh>
    <rPh sb="12" eb="13">
      <t>ギョウ</t>
    </rPh>
    <phoneticPr fontId="2"/>
  </si>
  <si>
    <t>Ｈ</t>
  </si>
  <si>
    <t>運輸・通信業</t>
    <rPh sb="0" eb="1">
      <t>ウン</t>
    </rPh>
    <rPh sb="1" eb="2">
      <t>ユ</t>
    </rPh>
    <rPh sb="3" eb="4">
      <t>ツウ</t>
    </rPh>
    <rPh sb="4" eb="5">
      <t>シン</t>
    </rPh>
    <rPh sb="5" eb="6">
      <t>ギョウ</t>
    </rPh>
    <phoneticPr fontId="2"/>
  </si>
  <si>
    <t>Ｉ</t>
  </si>
  <si>
    <t>卸売・小売業,飲食店</t>
    <rPh sb="0" eb="2">
      <t>オロシウ</t>
    </rPh>
    <rPh sb="3" eb="5">
      <t>コウリ</t>
    </rPh>
    <rPh sb="5" eb="6">
      <t>ギョウ</t>
    </rPh>
    <rPh sb="7" eb="9">
      <t>インショク</t>
    </rPh>
    <rPh sb="9" eb="10">
      <t>テン</t>
    </rPh>
    <phoneticPr fontId="2"/>
  </si>
  <si>
    <t>Ｊ</t>
    <phoneticPr fontId="2"/>
  </si>
  <si>
    <t>金融・保険業</t>
    <rPh sb="0" eb="1">
      <t>キン</t>
    </rPh>
    <rPh sb="1" eb="2">
      <t>トオル</t>
    </rPh>
    <rPh sb="3" eb="4">
      <t>タモツ</t>
    </rPh>
    <rPh sb="4" eb="5">
      <t>ケン</t>
    </rPh>
    <rPh sb="5" eb="6">
      <t>ギョウ</t>
    </rPh>
    <phoneticPr fontId="2"/>
  </si>
  <si>
    <t>Ｋ</t>
  </si>
  <si>
    <t>不動産業</t>
    <rPh sb="0" eb="1">
      <t>フ</t>
    </rPh>
    <rPh sb="1" eb="2">
      <t>ドウ</t>
    </rPh>
    <rPh sb="2" eb="3">
      <t>サン</t>
    </rPh>
    <rPh sb="3" eb="4">
      <t>ギョウ</t>
    </rPh>
    <phoneticPr fontId="2"/>
  </si>
  <si>
    <t>Ｌ</t>
  </si>
  <si>
    <t>サービス業</t>
    <rPh sb="4" eb="5">
      <t>ギョウ</t>
    </rPh>
    <phoneticPr fontId="2"/>
  </si>
  <si>
    <t>Ｍ</t>
  </si>
  <si>
    <t>公務</t>
    <rPh sb="0" eb="2">
      <t>コウム</t>
    </rPh>
    <phoneticPr fontId="2"/>
  </si>
  <si>
    <t>平成13年10月1日現在</t>
    <rPh sb="0" eb="2">
      <t>ヘイセイ</t>
    </rPh>
    <rPh sb="4" eb="5">
      <t>ネン</t>
    </rPh>
    <rPh sb="7" eb="8">
      <t>ツキ</t>
    </rPh>
    <rPh sb="9" eb="10">
      <t>ニチ</t>
    </rPh>
    <rPh sb="10" eb="12">
      <t>ゲンザイ</t>
    </rPh>
    <phoneticPr fontId="2"/>
  </si>
  <si>
    <t>平成18年10月1日現在</t>
    <rPh sb="0" eb="2">
      <t>ヘイセイ</t>
    </rPh>
    <rPh sb="4" eb="5">
      <t>ネン</t>
    </rPh>
    <rPh sb="7" eb="8">
      <t>ツキ</t>
    </rPh>
    <rPh sb="9" eb="10">
      <t>ニチ</t>
    </rPh>
    <rPh sb="10" eb="12">
      <t>ゲンザイ</t>
    </rPh>
    <phoneticPr fontId="2"/>
  </si>
  <si>
    <t>Ｃ</t>
    <phoneticPr fontId="2"/>
  </si>
  <si>
    <t>Ｆ</t>
    <phoneticPr fontId="2"/>
  </si>
  <si>
    <t>情報通信業</t>
    <rPh sb="0" eb="2">
      <t>ジョウホウ</t>
    </rPh>
    <rPh sb="2" eb="5">
      <t>ツウシンギョウ</t>
    </rPh>
    <phoneticPr fontId="2"/>
  </si>
  <si>
    <t>運輸業</t>
    <rPh sb="0" eb="1">
      <t>ウン</t>
    </rPh>
    <rPh sb="1" eb="2">
      <t>ユ</t>
    </rPh>
    <rPh sb="2" eb="3">
      <t>ギョウ</t>
    </rPh>
    <phoneticPr fontId="2"/>
  </si>
  <si>
    <t>Ｊ</t>
    <phoneticPr fontId="2"/>
  </si>
  <si>
    <t>卸売・小売業</t>
    <rPh sb="0" eb="2">
      <t>オロシウ</t>
    </rPh>
    <rPh sb="3" eb="5">
      <t>コウリ</t>
    </rPh>
    <rPh sb="5" eb="6">
      <t>ギョウ</t>
    </rPh>
    <phoneticPr fontId="2"/>
  </si>
  <si>
    <t>飲食店、宿泊業</t>
    <rPh sb="0" eb="2">
      <t>インショク</t>
    </rPh>
    <rPh sb="2" eb="3">
      <t>テン</t>
    </rPh>
    <rPh sb="4" eb="6">
      <t>シュクハク</t>
    </rPh>
    <rPh sb="6" eb="7">
      <t>ギョウ</t>
    </rPh>
    <phoneticPr fontId="2"/>
  </si>
  <si>
    <t>Ｎ</t>
    <phoneticPr fontId="2"/>
  </si>
  <si>
    <t>医療、福祉</t>
    <rPh sb="0" eb="2">
      <t>イリョウ</t>
    </rPh>
    <rPh sb="3" eb="5">
      <t>フクシ</t>
    </rPh>
    <phoneticPr fontId="2"/>
  </si>
  <si>
    <t>Ｏ</t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</si>
  <si>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</si>
  <si>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Ｐ</t>
    <phoneticPr fontId="2"/>
  </si>
  <si>
    <t>複合サービス事業</t>
    <rPh sb="0" eb="2">
      <t>フクゴウ</t>
    </rPh>
    <rPh sb="6" eb="8">
      <t>ジギョウ</t>
    </rPh>
    <phoneticPr fontId="2"/>
  </si>
  <si>
    <t>Ｑ</t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</si>
  <si>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</si>
  <si>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Ｒ</t>
    <phoneticPr fontId="2"/>
  </si>
  <si>
    <t>公務（他に分類されないもの）</t>
    <rPh sb="0" eb="2">
      <t>コウム</t>
    </rPh>
    <rPh sb="3" eb="4">
      <t>ホカ</t>
    </rPh>
    <rPh sb="5" eb="7">
      <t>ブンルイ</t>
    </rPh>
    <phoneticPr fontId="2"/>
  </si>
  <si>
    <t>平成21年7月1日現在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</si>
  <si>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農業、林業</t>
    <rPh sb="0" eb="1">
      <t>ノウ</t>
    </rPh>
    <rPh sb="1" eb="2">
      <t>ギョウ</t>
    </rPh>
    <rPh sb="3" eb="5">
      <t>リンギョウ</t>
    </rPh>
    <phoneticPr fontId="2"/>
  </si>
  <si>
    <t>漁業</t>
    <rPh sb="0" eb="2">
      <t>ギョギョウ</t>
    </rPh>
    <phoneticPr fontId="2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</si>
  <si>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</si>
  <si>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-</t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</si>
  <si>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</si>
  <si>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</si>
  <si>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</si>
  <si>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卸売、小売業</t>
    <rPh sb="0" eb="2">
      <t>オロシウ</t>
    </rPh>
    <rPh sb="3" eb="5">
      <t>コウリ</t>
    </rPh>
    <rPh sb="5" eb="6">
      <t>ギョウ</t>
    </rPh>
    <phoneticPr fontId="2"/>
  </si>
  <si>
    <t>金融、保険業</t>
    <rPh sb="0" eb="1">
      <t>キン</t>
    </rPh>
    <rPh sb="1" eb="2">
      <t>トオル</t>
    </rPh>
    <rPh sb="3" eb="4">
      <t>タモツ</t>
    </rPh>
    <rPh sb="4" eb="5">
      <t>ケン</t>
    </rPh>
    <rPh sb="5" eb="6">
      <t>ギョウ</t>
    </rPh>
    <phoneticPr fontId="2"/>
  </si>
  <si>
    <t>不動産業、物品賃借業</t>
    <rPh sb="0" eb="3">
      <t>フドウサン</t>
    </rPh>
    <rPh sb="3" eb="4">
      <t>ギョウ</t>
    </rPh>
    <rPh sb="5" eb="7">
      <t>ブッピン</t>
    </rPh>
    <rPh sb="7" eb="9">
      <t>チンシャク</t>
    </rPh>
    <rPh sb="9" eb="10">
      <t>ギョウ</t>
    </rPh>
    <phoneticPr fontId="2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</si>
  <si>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</si>
  <si>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</si>
  <si>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</si>
  <si>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Ｓ</t>
    <phoneticPr fontId="2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</si>
  <si>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2"/>
  </si>
  <si>
    <t>平成24年2月1日現在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</si>
  <si>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ＡB</t>
    <phoneticPr fontId="2"/>
  </si>
  <si>
    <t>農林漁業（個人経営を除く）</t>
    <rPh sb="0" eb="2">
      <t>ノウリン</t>
    </rPh>
    <rPh sb="2" eb="4">
      <t>ギョギョウ</t>
    </rPh>
    <rPh sb="5" eb="7">
      <t>コジン</t>
    </rPh>
    <rPh sb="7" eb="9">
      <t>ケイエイ</t>
    </rPh>
    <rPh sb="10" eb="11">
      <t>ノゾ</t>
    </rPh>
    <phoneticPr fontId="2"/>
  </si>
  <si>
    <t>－</t>
    <phoneticPr fontId="2"/>
  </si>
  <si>
    <t>　－</t>
    <phoneticPr fontId="2"/>
  </si>
  <si>
    <t>平成26年7月1日現在</t>
    <rPh sb="0" eb="2">
      <t>ヘイセイ</t>
    </rPh>
    <rPh sb="4" eb="5">
      <t>ネン</t>
    </rPh>
    <rPh sb="6" eb="7">
      <t>ガツ</t>
    </rPh>
    <rPh sb="8" eb="11">
      <t>ニチゲンザイ</t>
    </rPh>
    <phoneticPr fontId="2"/>
  </si>
  <si>
    <t>平成28年6月1日現在</t>
    <rPh sb="0" eb="2">
      <t>ヘイセイ</t>
    </rPh>
    <rPh sb="4" eb="5">
      <t>ネン</t>
    </rPh>
    <rPh sb="6" eb="7">
      <t>ガツ</t>
    </rPh>
    <rPh sb="8" eb="11">
      <t>ニチゲンザイ</t>
    </rPh>
    <phoneticPr fontId="2"/>
  </si>
  <si>
    <t>※平成21年以降…従業者総数には男女別が不詳の従業者を含むため、男女の合計は総数と一致しない。</t>
    <rPh sb="1" eb="3">
      <t>ヘイセイ</t>
    </rPh>
    <rPh sb="5" eb="6">
      <t>ネン</t>
    </rPh>
    <rPh sb="6" eb="8">
      <t>イコウ</t>
    </rPh>
    <rPh sb="9" eb="12">
      <t>ジュウギョウシャ</t>
    </rPh>
    <rPh sb="12" eb="14">
      <t>ソウスウ</t>
    </rPh>
    <rPh sb="20" eb="21">
      <t>フ</t>
    </rPh>
    <rPh sb="21" eb="22">
      <t>ショウ</t>
    </rPh>
    <rPh sb="23" eb="26">
      <t>ジュウギョウシャ</t>
    </rPh>
    <rPh sb="27" eb="28">
      <t>フク</t>
    </rPh>
    <rPh sb="32" eb="34">
      <t>ダンジョ</t>
    </rPh>
    <rPh sb="35" eb="37">
      <t>ゴウケイ</t>
    </rPh>
    <rPh sb="38" eb="40">
      <t>ソウスウ</t>
    </rPh>
    <rPh sb="41" eb="43">
      <t>イッチ</t>
    </rPh>
    <phoneticPr fontId="2"/>
  </si>
  <si>
    <t>※平成28年は経済センサス－活動調査の速報値である。</t>
    <rPh sb="1" eb="3">
      <t>ヘイセイ</t>
    </rPh>
    <rPh sb="5" eb="6">
      <t>ネン</t>
    </rPh>
    <rPh sb="7" eb="9">
      <t>ケイザイ</t>
    </rPh>
    <rPh sb="14" eb="16">
      <t>カツドウ</t>
    </rPh>
    <rPh sb="16" eb="18">
      <t>チョウサ</t>
    </rPh>
    <rPh sb="19" eb="22">
      <t>ソクホウチ</t>
    </rPh>
    <phoneticPr fontId="2"/>
  </si>
  <si>
    <t>出典：事業所・企業統計調査報告書、経済センサス</t>
    <phoneticPr fontId="2"/>
  </si>
  <si>
    <t>C-2．産業大分類別、規模別事業所数・従業者数（民営）</t>
    <rPh sb="4" eb="6">
      <t>サンギョウ</t>
    </rPh>
    <rPh sb="6" eb="7">
      <t>ダイ</t>
    </rPh>
    <rPh sb="7" eb="9">
      <t>ブンルイ</t>
    </rPh>
    <rPh sb="9" eb="10">
      <t>ベツ</t>
    </rPh>
    <rPh sb="11" eb="14">
      <t>キボベツ</t>
    </rPh>
    <rPh sb="14" eb="17">
      <t>ジギョウショ</t>
    </rPh>
    <rPh sb="17" eb="18">
      <t>スウ</t>
    </rPh>
    <rPh sb="19" eb="20">
      <t>ジュウ</t>
    </rPh>
    <rPh sb="20" eb="23">
      <t>ギョウシャスウ</t>
    </rPh>
    <rPh sb="24" eb="26">
      <t>ミンエイ</t>
    </rPh>
    <phoneticPr fontId="2"/>
  </si>
  <si>
    <t>産 業 大 分 類</t>
    <rPh sb="0" eb="1">
      <t>サン</t>
    </rPh>
    <rPh sb="2" eb="3">
      <t>ギョウ</t>
    </rPh>
    <rPh sb="4" eb="5">
      <t>ダイ</t>
    </rPh>
    <rPh sb="6" eb="7">
      <t>ブン</t>
    </rPh>
    <rPh sb="8" eb="9">
      <t>タグイ</t>
    </rPh>
    <phoneticPr fontId="2"/>
  </si>
  <si>
    <t>1～4人</t>
    <rPh sb="3" eb="4">
      <t>ニン</t>
    </rPh>
    <phoneticPr fontId="2"/>
  </si>
  <si>
    <t>5 ～ 9 人</t>
    <rPh sb="6" eb="7">
      <t>ニン</t>
    </rPh>
    <phoneticPr fontId="2"/>
  </si>
  <si>
    <t>10 ～ 19 人</t>
    <rPh sb="8" eb="9">
      <t>ニン</t>
    </rPh>
    <phoneticPr fontId="2"/>
  </si>
  <si>
    <t>20 ～ 29 人</t>
    <rPh sb="8" eb="9">
      <t>ニン</t>
    </rPh>
    <phoneticPr fontId="2"/>
  </si>
  <si>
    <t>30 人 以 上</t>
    <rPh sb="3" eb="4">
      <t>ニン</t>
    </rPh>
    <rPh sb="5" eb="6">
      <t>イ</t>
    </rPh>
    <rPh sb="7" eb="8">
      <t>ウエ</t>
    </rPh>
    <phoneticPr fontId="2"/>
  </si>
  <si>
    <t>派遣
下請けのみ</t>
    <rPh sb="0" eb="2">
      <t>ハケン</t>
    </rPh>
    <rPh sb="3" eb="5">
      <t>シタウ</t>
    </rPh>
    <phoneticPr fontId="2"/>
  </si>
  <si>
    <t>従業者数</t>
    <rPh sb="0" eb="1">
      <t>ジュウ</t>
    </rPh>
    <rPh sb="1" eb="4">
      <t>ギョウシャスウ</t>
    </rPh>
    <phoneticPr fontId="2"/>
  </si>
  <si>
    <t>事業所数</t>
    <rPh sb="0" eb="2">
      <t>ジギョウ</t>
    </rPh>
    <rPh sb="2" eb="3">
      <t>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</si>
  <si>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</si>
  <si>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平成13年10月1日現在</t>
    <rPh sb="0" eb="2">
      <t>ヘイセイ</t>
    </rPh>
    <rPh sb="4" eb="5">
      <t>ネン</t>
    </rPh>
    <rPh sb="7" eb="8">
      <t>ツキ</t>
    </rPh>
    <rPh sb="9" eb="12">
      <t>ニチゲンザイ</t>
    </rPh>
    <phoneticPr fontId="2"/>
  </si>
  <si>
    <t>Ａ</t>
    <phoneticPr fontId="10"/>
  </si>
  <si>
    <t>農業</t>
    <rPh sb="0" eb="2">
      <t>ノウギョウ</t>
    </rPh>
    <phoneticPr fontId="10"/>
  </si>
  <si>
    <t>Ｂ</t>
    <phoneticPr fontId="10"/>
  </si>
  <si>
    <t>林業</t>
    <rPh sb="0" eb="2">
      <t>リンギョウ</t>
    </rPh>
    <phoneticPr fontId="10"/>
  </si>
  <si>
    <t>Ｃ</t>
    <phoneticPr fontId="10"/>
  </si>
  <si>
    <t>漁業</t>
    <rPh sb="0" eb="2">
      <t>ギョギョウ</t>
    </rPh>
    <phoneticPr fontId="10"/>
  </si>
  <si>
    <t>Ｄ</t>
    <phoneticPr fontId="10"/>
  </si>
  <si>
    <t>鉱業</t>
    <rPh sb="0" eb="2">
      <t>コウギョウ</t>
    </rPh>
    <phoneticPr fontId="10"/>
  </si>
  <si>
    <t>Ｅ</t>
    <phoneticPr fontId="10"/>
  </si>
  <si>
    <t>建設業</t>
    <rPh sb="0" eb="3">
      <t>ケンセツギョウ</t>
    </rPh>
    <phoneticPr fontId="10"/>
  </si>
  <si>
    <t>Ｆ</t>
    <phoneticPr fontId="10"/>
  </si>
  <si>
    <t>製造業</t>
    <rPh sb="0" eb="3">
      <t>セイゾウギョウ</t>
    </rPh>
    <phoneticPr fontId="10"/>
  </si>
  <si>
    <t>Ｇ</t>
    <phoneticPr fontId="10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</si>
  <si>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0"/>
  </si>
  <si>
    <t>Ｈ</t>
    <phoneticPr fontId="10"/>
  </si>
  <si>
    <t>運輸・通信業</t>
    <rPh sb="0" eb="2">
      <t>ウンユ</t>
    </rPh>
    <rPh sb="3" eb="6">
      <t>ツウシンギョウ</t>
    </rPh>
    <phoneticPr fontId="10"/>
  </si>
  <si>
    <t>Ｉ</t>
    <phoneticPr fontId="10"/>
  </si>
  <si>
    <t>卸売・小売業，飲食店</t>
    <rPh sb="0" eb="2">
      <t>オロシウリ</t>
    </rPh>
    <rPh sb="3" eb="6">
      <t>コウリギョウ</t>
    </rPh>
    <rPh sb="7" eb="10">
      <t>インショクテン</t>
    </rPh>
    <phoneticPr fontId="10"/>
  </si>
  <si>
    <t>Ｊ</t>
    <phoneticPr fontId="10"/>
  </si>
  <si>
    <t>金融・保険業</t>
    <rPh sb="0" eb="2">
      <t>キンユウ</t>
    </rPh>
    <rPh sb="3" eb="6">
      <t>ホケンギョウ</t>
    </rPh>
    <phoneticPr fontId="10"/>
  </si>
  <si>
    <t>Ｋ</t>
    <phoneticPr fontId="10"/>
  </si>
  <si>
    <t>不動産業</t>
    <rPh sb="0" eb="4">
      <t>フドウサンギョウ</t>
    </rPh>
    <phoneticPr fontId="10"/>
  </si>
  <si>
    <t>Ｌ</t>
    <phoneticPr fontId="10"/>
  </si>
  <si>
    <t>サービス業</t>
    <rPh sb="4" eb="5">
      <t>ギョウ</t>
    </rPh>
    <phoneticPr fontId="10"/>
  </si>
  <si>
    <t>平成18年10月1日現在</t>
    <rPh sb="0" eb="2">
      <t>ヘイセイ</t>
    </rPh>
    <rPh sb="4" eb="5">
      <t>ネン</t>
    </rPh>
    <rPh sb="7" eb="8">
      <t>ツキ</t>
    </rPh>
    <rPh sb="9" eb="12">
      <t>ニチゲンザイ</t>
    </rPh>
    <phoneticPr fontId="2"/>
  </si>
  <si>
    <t>情報通信業</t>
    <rPh sb="0" eb="2">
      <t>ジョウホウ</t>
    </rPh>
    <rPh sb="2" eb="5">
      <t>ツウシンギョウ</t>
    </rPh>
    <phoneticPr fontId="10"/>
  </si>
  <si>
    <t>運輸業</t>
    <rPh sb="0" eb="2">
      <t>ウンユ</t>
    </rPh>
    <rPh sb="2" eb="3">
      <t>ギョウ</t>
    </rPh>
    <phoneticPr fontId="10"/>
  </si>
  <si>
    <t>卸売・小売業</t>
    <rPh sb="0" eb="2">
      <t>オロシウリ</t>
    </rPh>
    <rPh sb="3" eb="6">
      <t>コウリギョウ</t>
    </rPh>
    <phoneticPr fontId="10"/>
  </si>
  <si>
    <t>M</t>
    <phoneticPr fontId="10"/>
  </si>
  <si>
    <t>飲食店、宿泊業</t>
    <rPh sb="0" eb="2">
      <t>インショク</t>
    </rPh>
    <rPh sb="2" eb="3">
      <t>テン</t>
    </rPh>
    <rPh sb="4" eb="6">
      <t>シュクハク</t>
    </rPh>
    <rPh sb="6" eb="7">
      <t>ギョウ</t>
    </rPh>
    <phoneticPr fontId="10"/>
  </si>
  <si>
    <t>N</t>
    <phoneticPr fontId="10"/>
  </si>
  <si>
    <t>医療、福祉</t>
    <rPh sb="0" eb="2">
      <t>イリョウ</t>
    </rPh>
    <rPh sb="3" eb="5">
      <t>フクシ</t>
    </rPh>
    <phoneticPr fontId="10"/>
  </si>
  <si>
    <t>O</t>
    <phoneticPr fontId="10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</si>
  <si>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0"/>
  </si>
  <si>
    <t>P</t>
    <phoneticPr fontId="10"/>
  </si>
  <si>
    <t>複合サービス事業</t>
    <rPh sb="0" eb="2">
      <t>フクゴウ</t>
    </rPh>
    <rPh sb="6" eb="8">
      <t>ジギョウ</t>
    </rPh>
    <phoneticPr fontId="10"/>
  </si>
  <si>
    <t>Q</t>
    <phoneticPr fontId="10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</si>
  <si>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10"/>
  </si>
  <si>
    <t>平成21年7月1日現在</t>
    <rPh sb="0" eb="2">
      <t>ヘイセイ</t>
    </rPh>
    <rPh sb="4" eb="5">
      <t>ネン</t>
    </rPh>
    <rPh sb="6" eb="7">
      <t>ガツ</t>
    </rPh>
    <rPh sb="8" eb="11">
      <t>ニチゲンザイ</t>
    </rPh>
    <phoneticPr fontId="2"/>
  </si>
  <si>
    <t>農業,林業</t>
    <rPh sb="0" eb="2">
      <t>ノウギョウ</t>
    </rPh>
    <rPh sb="3" eb="5">
      <t>リンギョウ</t>
    </rPh>
    <phoneticPr fontId="10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</si>
  <si>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0"/>
  </si>
  <si>
    <t>運輸業,郵便業</t>
    <rPh sb="0" eb="3">
      <t>ウンユギョウ</t>
    </rPh>
    <rPh sb="4" eb="6">
      <t>ユウビン</t>
    </rPh>
    <rPh sb="6" eb="7">
      <t>ギョウ</t>
    </rPh>
    <phoneticPr fontId="10"/>
  </si>
  <si>
    <t>卸売業,小売業</t>
    <rPh sb="0" eb="3">
      <t>オロシウリギョウ</t>
    </rPh>
    <rPh sb="4" eb="7">
      <t>コウリギョウ</t>
    </rPh>
    <phoneticPr fontId="10"/>
  </si>
  <si>
    <t>金融業,保険業</t>
    <rPh sb="0" eb="2">
      <t>キンユウ</t>
    </rPh>
    <rPh sb="2" eb="3">
      <t>ギョウ</t>
    </rPh>
    <rPh sb="4" eb="7">
      <t>ホケンギョウ</t>
    </rPh>
    <phoneticPr fontId="10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</si>
  <si>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0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</si>
  <si>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0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</si>
  <si>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0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</si>
  <si>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0"/>
  </si>
  <si>
    <t>医療,福祉</t>
    <rPh sb="0" eb="2">
      <t>イリョウ</t>
    </rPh>
    <rPh sb="3" eb="5">
      <t>フクシ</t>
    </rPh>
    <phoneticPr fontId="10"/>
  </si>
  <si>
    <t>Q</t>
    <phoneticPr fontId="2"/>
  </si>
  <si>
    <t>R</t>
    <phoneticPr fontId="10"/>
  </si>
  <si>
    <t>平成24年2月1日現在</t>
    <rPh sb="0" eb="2">
      <t>ヘイセイ</t>
    </rPh>
    <rPh sb="4" eb="5">
      <t>ネン</t>
    </rPh>
    <rPh sb="6" eb="7">
      <t>ガツ</t>
    </rPh>
    <rPh sb="8" eb="11">
      <t>ニチゲンザイ</t>
    </rPh>
    <phoneticPr fontId="2"/>
  </si>
  <si>
    <t>出典：事業所・企業統計調査報告書、経済センサス</t>
    <rPh sb="0" eb="2">
      <t>シュッテン</t>
    </rPh>
    <rPh sb="3" eb="6">
      <t>ジギョウショ</t>
    </rPh>
    <rPh sb="7" eb="9">
      <t>キギョウ</t>
    </rPh>
    <rPh sb="9" eb="11">
      <t>トウケイ</t>
    </rPh>
    <rPh sb="11" eb="13">
      <t>チョウサ</t>
    </rPh>
    <rPh sb="13" eb="16">
      <t>ホウコクショ</t>
    </rPh>
    <rPh sb="17" eb="19">
      <t>ケイザイ</t>
    </rPh>
    <phoneticPr fontId="2"/>
  </si>
  <si>
    <t>C-3．経営組織別事業所数・従業者数（民営）</t>
    <rPh sb="4" eb="6">
      <t>ケイエイ</t>
    </rPh>
    <rPh sb="6" eb="8">
      <t>ソシキ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rPh sb="19" eb="21">
      <t>ミンエイ</t>
    </rPh>
    <phoneticPr fontId="2"/>
  </si>
  <si>
    <t>個人経営</t>
    <rPh sb="0" eb="2">
      <t>コジン</t>
    </rPh>
    <rPh sb="2" eb="4">
      <t>ケイエイ</t>
    </rPh>
    <phoneticPr fontId="2"/>
  </si>
  <si>
    <t>株式会社(有限含む）</t>
    <rPh sb="0" eb="4">
      <t>カブシキガイシャ</t>
    </rPh>
    <rPh sb="5" eb="7">
      <t>ユウゲン</t>
    </rPh>
    <rPh sb="7" eb="8">
      <t>フク</t>
    </rPh>
    <phoneticPr fontId="2"/>
  </si>
  <si>
    <t>合名・合資会社</t>
    <rPh sb="0" eb="2">
      <t>ゴウメイ</t>
    </rPh>
    <rPh sb="3" eb="5">
      <t>ゴウシ</t>
    </rPh>
    <rPh sb="5" eb="7">
      <t>カイシャ</t>
    </rPh>
    <phoneticPr fontId="2"/>
  </si>
  <si>
    <t>合同会社</t>
    <rPh sb="0" eb="2">
      <t>ゴウドウ</t>
    </rPh>
    <rPh sb="2" eb="4">
      <t>カイシャ</t>
    </rPh>
    <phoneticPr fontId="2"/>
  </si>
  <si>
    <t>相互会社</t>
    <rPh sb="0" eb="2">
      <t>ソウゴ</t>
    </rPh>
    <rPh sb="2" eb="4">
      <t>カイシャ</t>
    </rPh>
    <phoneticPr fontId="2"/>
  </si>
  <si>
    <t>会社以外の法人</t>
    <rPh sb="0" eb="2">
      <t>カイシャ</t>
    </rPh>
    <rPh sb="2" eb="4">
      <t>イガイ</t>
    </rPh>
    <rPh sb="5" eb="7">
      <t>ホウジン</t>
    </rPh>
    <phoneticPr fontId="2"/>
  </si>
  <si>
    <t>法人でない団体</t>
    <rPh sb="0" eb="2">
      <t>ホウジン</t>
    </rPh>
    <rPh sb="5" eb="7">
      <t>ダンタイ</t>
    </rPh>
    <phoneticPr fontId="2"/>
  </si>
  <si>
    <t>Ａ</t>
    <phoneticPr fontId="10"/>
  </si>
  <si>
    <t>Ｂ</t>
    <phoneticPr fontId="10"/>
  </si>
  <si>
    <t>Ｃ</t>
    <phoneticPr fontId="10"/>
  </si>
  <si>
    <t>Ｄ</t>
    <phoneticPr fontId="10"/>
  </si>
  <si>
    <t>Ｅ</t>
    <phoneticPr fontId="10"/>
  </si>
  <si>
    <t>Ｆ</t>
    <phoneticPr fontId="10"/>
  </si>
  <si>
    <t>Ｇ</t>
    <phoneticPr fontId="10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</si>
  <si>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10"/>
  </si>
  <si>
    <t>Ｈ</t>
    <phoneticPr fontId="10"/>
  </si>
  <si>
    <t>Ｉ</t>
    <phoneticPr fontId="10"/>
  </si>
  <si>
    <t>卸売・小売業，
飲食店</t>
    <rPh sb="0" eb="2">
      <t>オロシウリ</t>
    </rPh>
    <rPh sb="3" eb="6">
      <t>コウリギョウ</t>
    </rPh>
    <rPh sb="8" eb="11">
      <t>インショクテン</t>
    </rPh>
    <phoneticPr fontId="10"/>
  </si>
  <si>
    <t>Ｊ</t>
    <phoneticPr fontId="10"/>
  </si>
  <si>
    <t>Ｋ</t>
    <phoneticPr fontId="10"/>
  </si>
  <si>
    <t>Ｌ</t>
    <phoneticPr fontId="10"/>
  </si>
  <si>
    <t>平成18年10月1日現在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</si>
  <si>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農業</t>
  </si>
  <si>
    <t>林業</t>
  </si>
  <si>
    <t>Ｃ</t>
  </si>
  <si>
    <t>漁業</t>
  </si>
  <si>
    <t>鉱業</t>
  </si>
  <si>
    <t>建設業</t>
  </si>
  <si>
    <t>Ｆ</t>
  </si>
  <si>
    <t>製造業</t>
  </si>
  <si>
    <t>電気・ガス・
熱供給・水道業</t>
    <phoneticPr fontId="2"/>
  </si>
  <si>
    <t>情報通信業</t>
  </si>
  <si>
    <t>運輸業</t>
  </si>
  <si>
    <t>Ｊ</t>
  </si>
  <si>
    <t>卸売・小売業</t>
  </si>
  <si>
    <t>金融・保険業</t>
  </si>
  <si>
    <t>不動産業</t>
  </si>
  <si>
    <t>飲食店、宿泊業</t>
  </si>
  <si>
    <t>Ｎ</t>
  </si>
  <si>
    <t>医療、福祉</t>
  </si>
  <si>
    <t>Ｏ</t>
  </si>
  <si>
    <t>教育、学習支援業</t>
  </si>
  <si>
    <t>Ｐ</t>
  </si>
  <si>
    <t>複合サービス事業</t>
  </si>
  <si>
    <t>Ｑ</t>
  </si>
  <si>
    <t>サービス業
（他に分類されないもの）</t>
    <phoneticPr fontId="2"/>
  </si>
  <si>
    <t>農業,林業</t>
    <rPh sb="0" eb="2">
      <t>ノウギョウ</t>
    </rPh>
    <rPh sb="3" eb="5">
      <t>リンギョウ</t>
    </rPh>
    <phoneticPr fontId="2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</si>
  <si>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</si>
  <si>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運輸業,郵便業</t>
    <rPh sb="0" eb="3">
      <t>ウンユギョウ</t>
    </rPh>
    <rPh sb="4" eb="6">
      <t>ユウビン</t>
    </rPh>
    <rPh sb="6" eb="7">
      <t>ギョウ</t>
    </rPh>
    <phoneticPr fontId="2"/>
  </si>
  <si>
    <t>卸売業,小売業</t>
    <rPh sb="0" eb="3">
      <t>オロシウリギョウ</t>
    </rPh>
    <rPh sb="4" eb="7">
      <t>コウリギョウ</t>
    </rPh>
    <phoneticPr fontId="2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</si>
  <si>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</si>
  <si>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</si>
  <si>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</si>
  <si>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</si>
  <si>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Ｐ</t>
    <phoneticPr fontId="2"/>
  </si>
  <si>
    <t>医療,福祉</t>
    <rPh sb="0" eb="2">
      <t>イリョウ</t>
    </rPh>
    <rPh sb="3" eb="5">
      <t>フクシ</t>
    </rPh>
    <phoneticPr fontId="2"/>
  </si>
  <si>
    <t>Ｑ</t>
    <phoneticPr fontId="2"/>
  </si>
  <si>
    <t>R</t>
    <phoneticPr fontId="2"/>
  </si>
  <si>
    <t>産 業 大 分 類</t>
    <phoneticPr fontId="2"/>
  </si>
  <si>
    <t>個人経営</t>
    <phoneticPr fontId="2"/>
  </si>
  <si>
    <t>(法人)会社</t>
    <rPh sb="1" eb="3">
      <t>ホウジン</t>
    </rPh>
    <rPh sb="4" eb="6">
      <t>カイシャ</t>
    </rPh>
    <phoneticPr fontId="2"/>
  </si>
  <si>
    <t>（法人）会社以外の法人</t>
    <rPh sb="1" eb="3">
      <t>ホウジン</t>
    </rPh>
    <rPh sb="4" eb="6">
      <t>カイシャ</t>
    </rPh>
    <rPh sb="6" eb="8">
      <t>イガイ</t>
    </rPh>
    <rPh sb="9" eb="11">
      <t>ホウジン</t>
    </rPh>
    <phoneticPr fontId="2"/>
  </si>
  <si>
    <t>総　数</t>
    <rPh sb="1" eb="2">
      <t>スウ</t>
    </rPh>
    <phoneticPr fontId="2"/>
  </si>
  <si>
    <t>個　人　経　営</t>
    <phoneticPr fontId="2"/>
  </si>
  <si>
    <t>法　人</t>
    <rPh sb="1" eb="2">
      <t>ヒト</t>
    </rPh>
    <phoneticPr fontId="2"/>
  </si>
  <si>
    <t>うち会社</t>
    <rPh sb="1" eb="3">
      <t>カイシャ</t>
    </rPh>
    <phoneticPr fontId="2"/>
  </si>
  <si>
    <t>Ａ～Ｂ</t>
    <phoneticPr fontId="2"/>
  </si>
  <si>
    <t>農林魚業</t>
    <rPh sb="2" eb="3">
      <t>ギョ</t>
    </rPh>
    <rPh sb="3" eb="4">
      <t>ギョウ</t>
    </rPh>
    <phoneticPr fontId="2"/>
  </si>
  <si>
    <t>-</t>
    <phoneticPr fontId="2"/>
  </si>
  <si>
    <t>※平成24年以降、調査項目の変更・調整あり。</t>
    <phoneticPr fontId="2"/>
  </si>
  <si>
    <t>※平成28年は経済センサス－活動調査の速報値である。</t>
    <phoneticPr fontId="2"/>
  </si>
  <si>
    <t>出典：事業所・企業統計調査報告書、経済センサス</t>
    <phoneticPr fontId="2"/>
  </si>
  <si>
    <t>C-4．従業者規模別事業所数・従業者数（公営）</t>
    <rPh sb="4" eb="7">
      <t>ジュウギョウシャ</t>
    </rPh>
    <rPh sb="7" eb="10">
      <t>キボベツ</t>
    </rPh>
    <rPh sb="10" eb="13">
      <t>ジギョウショ</t>
    </rPh>
    <rPh sb="13" eb="14">
      <t>スウ</t>
    </rPh>
    <rPh sb="15" eb="16">
      <t>ジュウ</t>
    </rPh>
    <rPh sb="16" eb="19">
      <t>ギョウシャスウ</t>
    </rPh>
    <rPh sb="20" eb="22">
      <t>コウエイ</t>
    </rPh>
    <phoneticPr fontId="2"/>
  </si>
  <si>
    <t>区分</t>
    <rPh sb="0" eb="2">
      <t>クブン</t>
    </rPh>
    <phoneticPr fontId="2"/>
  </si>
  <si>
    <t>0人</t>
    <rPh sb="1" eb="2">
      <t>ニン</t>
    </rPh>
    <phoneticPr fontId="2"/>
  </si>
  <si>
    <t>30 ～ 49 人</t>
    <rPh sb="8" eb="9">
      <t>ニン</t>
    </rPh>
    <phoneticPr fontId="2"/>
  </si>
  <si>
    <t>50 ～ 99 人</t>
    <rPh sb="8" eb="9">
      <t>ニン</t>
    </rPh>
    <phoneticPr fontId="2"/>
  </si>
  <si>
    <t>100人以 上</t>
    <rPh sb="3" eb="4">
      <t>ニン</t>
    </rPh>
    <rPh sb="4" eb="5">
      <t>イ</t>
    </rPh>
    <rPh sb="6" eb="7">
      <t>ウエ</t>
    </rPh>
    <phoneticPr fontId="2"/>
  </si>
  <si>
    <t>派遣下請のみ</t>
    <rPh sb="0" eb="2">
      <t>ハケン</t>
    </rPh>
    <rPh sb="2" eb="4">
      <t>シタウ</t>
    </rPh>
    <phoneticPr fontId="2"/>
  </si>
  <si>
    <t>国</t>
    <rPh sb="0" eb="1">
      <t>クニ</t>
    </rPh>
    <phoneticPr fontId="2"/>
  </si>
  <si>
    <t>都道府県</t>
    <rPh sb="0" eb="4">
      <t>トドウフケン</t>
    </rPh>
    <phoneticPr fontId="2"/>
  </si>
  <si>
    <t>市町村</t>
    <rPh sb="0" eb="3">
      <t>シチョウソン</t>
    </rPh>
    <phoneticPr fontId="2"/>
  </si>
  <si>
    <t>その他</t>
    <rPh sb="2" eb="3">
      <t>タ</t>
    </rPh>
    <phoneticPr fontId="2"/>
  </si>
  <si>
    <t>三国町</t>
    <rPh sb="0" eb="3">
      <t>ミクニチョウ</t>
    </rPh>
    <phoneticPr fontId="2"/>
  </si>
  <si>
    <t>丸岡町</t>
    <rPh sb="0" eb="3">
      <t>マルオカチョウ</t>
    </rPh>
    <phoneticPr fontId="2"/>
  </si>
  <si>
    <t>春江町</t>
    <rPh sb="0" eb="3">
      <t>ハルエチョウ</t>
    </rPh>
    <phoneticPr fontId="2"/>
  </si>
  <si>
    <t>坂井町</t>
    <rPh sb="0" eb="2">
      <t>サカイ</t>
    </rPh>
    <rPh sb="2" eb="3">
      <t>チョウ</t>
    </rPh>
    <phoneticPr fontId="2"/>
  </si>
  <si>
    <t>H13.10.1現在</t>
    <rPh sb="8" eb="10">
      <t>ゲンザイ</t>
    </rPh>
    <phoneticPr fontId="2"/>
  </si>
  <si>
    <t>H18.10.1現在</t>
    <rPh sb="8" eb="10">
      <t>ゲンザイ</t>
    </rPh>
    <phoneticPr fontId="2"/>
  </si>
  <si>
    <t>H21.7.1現在</t>
    <rPh sb="7" eb="9">
      <t>ゲンザイ</t>
    </rPh>
    <phoneticPr fontId="2"/>
  </si>
  <si>
    <t>10 ～ 29 人</t>
    <rPh sb="8" eb="9">
      <t>ニン</t>
    </rPh>
    <phoneticPr fontId="2"/>
  </si>
  <si>
    <t>100～299人</t>
    <rPh sb="7" eb="8">
      <t>ニン</t>
    </rPh>
    <phoneticPr fontId="2"/>
  </si>
  <si>
    <t>300人以上</t>
    <rPh sb="3" eb="4">
      <t>ニン</t>
    </rPh>
    <rPh sb="4" eb="6">
      <t>イジョウ</t>
    </rPh>
    <phoneticPr fontId="2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</si>
  <si>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2"/>
  </si>
  <si>
    <t>平成26年7月1日現在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</si>
  <si>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農業・林業</t>
    <rPh sb="0" eb="2">
      <t>ノウギョウ</t>
    </rPh>
    <rPh sb="3" eb="5">
      <t>リンギョウ</t>
    </rPh>
    <phoneticPr fontId="2"/>
  </si>
  <si>
    <t>-</t>
    <phoneticPr fontId="2"/>
  </si>
  <si>
    <t>鉱業，採石業，砂利採取業</t>
    <phoneticPr fontId="2"/>
  </si>
  <si>
    <t>建設業</t>
    <phoneticPr fontId="2"/>
  </si>
  <si>
    <t>電気・ガス・熱供給・水道業</t>
    <phoneticPr fontId="2"/>
  </si>
  <si>
    <t>運輸業，郵便業</t>
    <phoneticPr fontId="2"/>
  </si>
  <si>
    <t>卸売業，小売業</t>
    <phoneticPr fontId="2"/>
  </si>
  <si>
    <t>金融業，保険業</t>
    <phoneticPr fontId="2"/>
  </si>
  <si>
    <t>不動産業，物品賃貸業</t>
    <phoneticPr fontId="2"/>
  </si>
  <si>
    <t>学術研究，専門・技術サービス業</t>
    <phoneticPr fontId="2"/>
  </si>
  <si>
    <t>宿泊業，飲食サービス業</t>
    <phoneticPr fontId="2"/>
  </si>
  <si>
    <t>生活関連サービス業，娯楽業</t>
    <phoneticPr fontId="2"/>
  </si>
  <si>
    <t xml:space="preserve"> 教育，学習支援業</t>
    <phoneticPr fontId="2"/>
  </si>
  <si>
    <t>医療，福祉</t>
    <phoneticPr fontId="2"/>
  </si>
  <si>
    <t>複合サービス事業</t>
    <phoneticPr fontId="2"/>
  </si>
  <si>
    <t>サービス業（他に分類されないもの）</t>
    <phoneticPr fontId="2"/>
  </si>
  <si>
    <t>公務（他に分類されるものを除く）</t>
    <phoneticPr fontId="2"/>
  </si>
  <si>
    <t>※平成26年調査から調査項目変更。</t>
    <rPh sb="1" eb="3">
      <t>ヘイセイ</t>
    </rPh>
    <rPh sb="5" eb="6">
      <t>ネン</t>
    </rPh>
    <rPh sb="6" eb="8">
      <t>チョウサ</t>
    </rPh>
    <rPh sb="10" eb="12">
      <t>チョウサ</t>
    </rPh>
    <rPh sb="12" eb="14">
      <t>コウモク</t>
    </rPh>
    <rPh sb="14" eb="16">
      <t>ヘンコウ</t>
    </rPh>
    <phoneticPr fontId="2"/>
  </si>
  <si>
    <t>出典：事業所・企業統計調査結果報告書、経済センサス</t>
    <rPh sb="0" eb="2">
      <t>シュッテン</t>
    </rPh>
    <rPh sb="3" eb="6">
      <t>ジギョウショ</t>
    </rPh>
    <rPh sb="7" eb="9">
      <t>キギョウ</t>
    </rPh>
    <rPh sb="9" eb="11">
      <t>トウケイ</t>
    </rPh>
    <rPh sb="11" eb="13">
      <t>チョウサ</t>
    </rPh>
    <rPh sb="13" eb="15">
      <t>ケッカ</t>
    </rPh>
    <rPh sb="15" eb="18">
      <t>ホウコクショ</t>
    </rPh>
    <rPh sb="19" eb="21">
      <t>ケイザイ</t>
    </rPh>
    <phoneticPr fontId="2"/>
  </si>
  <si>
    <t>出典：事業所・企業統計調査結果報告書 経済センサス</t>
    <rPh sb="0" eb="2">
      <t>シュッテン</t>
    </rPh>
    <rPh sb="3" eb="6">
      <t>ジギョウショ</t>
    </rPh>
    <rPh sb="7" eb="9">
      <t>キギョウ</t>
    </rPh>
    <rPh sb="9" eb="11">
      <t>トウケイ</t>
    </rPh>
    <rPh sb="11" eb="13">
      <t>チョウサ</t>
    </rPh>
    <rPh sb="13" eb="15">
      <t>ケッカ</t>
    </rPh>
    <rPh sb="15" eb="18">
      <t>ホウコクショ</t>
    </rPh>
    <rPh sb="19" eb="21">
      <t>ケイザイ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</si>
</sst>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 &quot;#,##0"/>
    <numFmt numFmtId="177" formatCode="\ ###,###,##0;&quot;-&quot;###,###,##0"/>
    <numFmt numFmtId="178" formatCode="###,###,##0;&quot;-&quot;##,###,##0"/>
    <numFmt numFmtId="179" formatCode="#,###,###,##0;&quot; -&quot;###,###,##0"/>
    <numFmt numFmtId="180" formatCode="#,###,##0;&quot; -&quot;###,##0"/>
    <numFmt numFmtId="181" formatCode="##,###,##0;&quot;-&quot;#,###,##0"/>
  </numFmts>
  <fonts count="16">
    <font>
      <sz val="10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5.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5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7"/>
      <name val="ＭＳ Ｐゴシック"/>
      <family val="3"/>
      <charset val="128"/>
    </font>
    <font>
      <sz val="1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0">
    <xf numFmtId="0" fontId="0" fillId="0" borderId="0" xfId="0"/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76" fontId="6" fillId="0" borderId="14" xfId="0" applyNumberFormat="1" applyFont="1" applyBorder="1" applyAlignment="1">
      <alignment vertical="center"/>
    </xf>
    <xf numFmtId="176" fontId="6" fillId="0" borderId="5" xfId="0" applyNumberFormat="1" applyFont="1" applyBorder="1" applyAlignment="1">
      <alignment vertical="center"/>
    </xf>
    <xf numFmtId="176" fontId="6" fillId="0" borderId="15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distributed" vertical="center"/>
    </xf>
    <xf numFmtId="176" fontId="3" fillId="0" borderId="18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19" xfId="0" applyNumberFormat="1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distributed" vertical="center"/>
    </xf>
    <xf numFmtId="176" fontId="3" fillId="0" borderId="23" xfId="0" applyNumberFormat="1" applyFont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176" fontId="3" fillId="0" borderId="2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distributed" vertical="center"/>
    </xf>
    <xf numFmtId="176" fontId="3" fillId="0" borderId="27" xfId="0" applyNumberFormat="1" applyFont="1" applyBorder="1" applyAlignment="1">
      <alignment vertical="center"/>
    </xf>
    <xf numFmtId="176" fontId="3" fillId="0" borderId="26" xfId="0" applyNumberFormat="1" applyFont="1" applyBorder="1" applyAlignment="1">
      <alignment vertical="center"/>
    </xf>
    <xf numFmtId="176" fontId="3" fillId="0" borderId="28" xfId="0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0" xfId="0" applyFont="1" applyBorder="1" applyAlignment="1">
      <alignment horizontal="distributed" vertical="center"/>
    </xf>
    <xf numFmtId="176" fontId="3" fillId="0" borderId="31" xfId="0" applyNumberFormat="1" applyFont="1" applyBorder="1" applyAlignment="1">
      <alignment vertical="center"/>
    </xf>
    <xf numFmtId="176" fontId="3" fillId="0" borderId="30" xfId="0" applyNumberFormat="1" applyFont="1" applyBorder="1" applyAlignment="1">
      <alignment vertical="center"/>
    </xf>
    <xf numFmtId="176" fontId="3" fillId="0" borderId="32" xfId="0" applyNumberFormat="1" applyFont="1" applyBorder="1" applyAlignment="1">
      <alignment vertical="center"/>
    </xf>
    <xf numFmtId="0" fontId="3" fillId="0" borderId="22" xfId="0" applyFont="1" applyBorder="1" applyAlignment="1">
      <alignment horizontal="distributed" vertical="center" shrinkToFit="1"/>
    </xf>
    <xf numFmtId="176" fontId="6" fillId="0" borderId="14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15" xfId="0" applyNumberFormat="1" applyFont="1" applyBorder="1" applyAlignment="1">
      <alignment horizontal="right" vertical="center"/>
    </xf>
    <xf numFmtId="176" fontId="3" fillId="0" borderId="24" xfId="0" applyNumberFormat="1" applyFont="1" applyBorder="1" applyAlignment="1">
      <alignment horizontal="right" vertical="center"/>
    </xf>
    <xf numFmtId="176" fontId="3" fillId="0" borderId="31" xfId="0" applyNumberFormat="1" applyFont="1" applyBorder="1" applyAlignment="1">
      <alignment horizontal="right" vertical="center"/>
    </xf>
    <xf numFmtId="176" fontId="3" fillId="0" borderId="23" xfId="0" applyNumberFormat="1" applyFont="1" applyBorder="1" applyAlignment="1">
      <alignment horizontal="right" vertical="center"/>
    </xf>
    <xf numFmtId="176" fontId="3" fillId="0" borderId="22" xfId="0" applyNumberFormat="1" applyFont="1" applyBorder="1" applyAlignment="1">
      <alignment horizontal="right" vertical="center"/>
    </xf>
    <xf numFmtId="176" fontId="3" fillId="0" borderId="28" xfId="0" applyNumberFormat="1" applyFont="1" applyBorder="1" applyAlignment="1">
      <alignment horizontal="right" vertical="center"/>
    </xf>
    <xf numFmtId="0" fontId="3" fillId="0" borderId="26" xfId="0" applyFont="1" applyBorder="1" applyAlignment="1">
      <alignment horizontal="distributed" vertical="center" shrinkToFit="1"/>
    </xf>
    <xf numFmtId="177" fontId="3" fillId="0" borderId="0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176" fontId="4" fillId="0" borderId="0" xfId="0" applyNumberFormat="1" applyFont="1" applyBorder="1" applyAlignment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horizontal="distributed" vertical="center"/>
    </xf>
    <xf numFmtId="178" fontId="3" fillId="0" borderId="0" xfId="0" applyNumberFormat="1" applyFont="1" applyFill="1" applyAlignment="1">
      <alignment horizontal="left" vertical="center"/>
    </xf>
    <xf numFmtId="179" fontId="3" fillId="0" borderId="0" xfId="0" applyNumberFormat="1" applyFont="1" applyFill="1" applyAlignment="1">
      <alignment horizontal="right" vertical="center"/>
    </xf>
    <xf numFmtId="177" fontId="3" fillId="0" borderId="0" xfId="0" applyNumberFormat="1" applyFont="1" applyFill="1" applyAlignment="1">
      <alignment horizontal="right" vertical="center"/>
    </xf>
    <xf numFmtId="180" fontId="3" fillId="0" borderId="0" xfId="0" applyNumberFormat="1" applyFont="1" applyFill="1" applyAlignment="1">
      <alignment horizontal="right" vertical="center"/>
    </xf>
    <xf numFmtId="178" fontId="3" fillId="0" borderId="0" xfId="0" applyNumberFormat="1" applyFont="1" applyFill="1" applyAlignment="1">
      <alignment horizontal="right" vertical="center"/>
    </xf>
    <xf numFmtId="181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Border="1"/>
    <xf numFmtId="0" fontId="7" fillId="0" borderId="0" xfId="0" applyFont="1" applyFill="1" applyBorder="1" applyAlignment="1">
      <alignment horizontal="distributed" vertical="center"/>
    </xf>
    <xf numFmtId="178" fontId="3" fillId="0" borderId="0" xfId="0" applyNumberFormat="1" applyFont="1" applyFill="1" applyBorder="1" applyAlignment="1">
      <alignment horizontal="right"/>
    </xf>
    <xf numFmtId="179" fontId="3" fillId="0" borderId="0" xfId="0" applyNumberFormat="1" applyFont="1" applyFill="1" applyBorder="1" applyAlignment="1">
      <alignment horizontal="right"/>
    </xf>
    <xf numFmtId="177" fontId="3" fillId="0" borderId="0" xfId="0" applyNumberFormat="1" applyFont="1" applyFill="1" applyBorder="1" applyAlignment="1">
      <alignment horizontal="right"/>
    </xf>
    <xf numFmtId="181" fontId="3" fillId="0" borderId="0" xfId="0" applyNumberFormat="1" applyFont="1" applyFill="1" applyBorder="1" applyAlignment="1">
      <alignment horizontal="right"/>
    </xf>
    <xf numFmtId="180" fontId="3" fillId="0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distributed" vertical="center" justifyLastLine="1"/>
    </xf>
    <xf numFmtId="0" fontId="8" fillId="0" borderId="14" xfId="0" applyFont="1" applyBorder="1" applyAlignment="1">
      <alignment horizontal="center" vertical="center" wrapText="1" shrinkToFit="1"/>
    </xf>
    <xf numFmtId="0" fontId="4" fillId="0" borderId="0" xfId="0" applyFont="1" applyAlignment="1">
      <alignment vertical="center" shrinkToFit="1"/>
    </xf>
    <xf numFmtId="178" fontId="3" fillId="0" borderId="33" xfId="0" applyNumberFormat="1" applyFont="1" applyFill="1" applyBorder="1" applyAlignment="1">
      <alignment horizontal="center" vertical="center" shrinkToFit="1"/>
    </xf>
    <xf numFmtId="179" fontId="3" fillId="0" borderId="35" xfId="0" applyNumberFormat="1" applyFont="1" applyFill="1" applyBorder="1" applyAlignment="1">
      <alignment horizontal="center" vertical="center" shrinkToFit="1"/>
    </xf>
    <xf numFmtId="177" fontId="3" fillId="0" borderId="34" xfId="0" applyNumberFormat="1" applyFont="1" applyFill="1" applyBorder="1" applyAlignment="1">
      <alignment horizontal="center" vertical="center" shrinkToFit="1"/>
    </xf>
    <xf numFmtId="181" fontId="3" fillId="0" borderId="15" xfId="0" applyNumberFormat="1" applyFont="1" applyFill="1" applyBorder="1" applyAlignment="1">
      <alignment horizontal="center" vertical="center" shrinkToFit="1"/>
    </xf>
    <xf numFmtId="179" fontId="3" fillId="0" borderId="15" xfId="0" applyNumberFormat="1" applyFont="1" applyFill="1" applyBorder="1" applyAlignment="1">
      <alignment horizontal="center" vertical="center" shrinkToFit="1"/>
    </xf>
    <xf numFmtId="180" fontId="3" fillId="0" borderId="34" xfId="0" applyNumberFormat="1" applyFont="1" applyFill="1" applyBorder="1" applyAlignment="1">
      <alignment horizontal="center" vertical="center" shrinkToFit="1"/>
    </xf>
    <xf numFmtId="178" fontId="3" fillId="0" borderId="15" xfId="0" applyNumberFormat="1" applyFont="1" applyFill="1" applyBorder="1" applyAlignment="1">
      <alignment horizontal="center" vertical="center" shrinkToFit="1"/>
    </xf>
    <xf numFmtId="178" fontId="3" fillId="0" borderId="34" xfId="0" applyNumberFormat="1" applyFont="1" applyFill="1" applyBorder="1" applyAlignment="1">
      <alignment horizontal="center" vertical="center" shrinkToFit="1"/>
    </xf>
    <xf numFmtId="178" fontId="3" fillId="0" borderId="14" xfId="0" applyNumberFormat="1" applyFont="1" applyFill="1" applyBorder="1" applyAlignment="1">
      <alignment horizontal="center" vertical="center" shrinkToFit="1"/>
    </xf>
    <xf numFmtId="0" fontId="9" fillId="0" borderId="0" xfId="0" applyFont="1"/>
    <xf numFmtId="178" fontId="6" fillId="0" borderId="37" xfId="0" quotePrefix="1" applyNumberFormat="1" applyFont="1" applyFill="1" applyBorder="1" applyAlignment="1">
      <alignment horizontal="right" vertical="center"/>
    </xf>
    <xf numFmtId="178" fontId="6" fillId="0" borderId="38" xfId="0" quotePrefix="1" applyNumberFormat="1" applyFont="1" applyFill="1" applyBorder="1" applyAlignment="1">
      <alignment horizontal="right" vertical="center"/>
    </xf>
    <xf numFmtId="178" fontId="6" fillId="0" borderId="12" xfId="0" quotePrefix="1" applyNumberFormat="1" applyFont="1" applyFill="1" applyBorder="1" applyAlignment="1">
      <alignment horizontal="right" vertical="center"/>
    </xf>
    <xf numFmtId="178" fontId="6" fillId="0" borderId="13" xfId="0" quotePrefix="1" applyNumberFormat="1" applyFont="1" applyFill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4" fillId="0" borderId="20" xfId="0" applyFont="1" applyBorder="1" applyAlignment="1"/>
    <xf numFmtId="0" fontId="3" fillId="0" borderId="16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distributed" vertical="center"/>
    </xf>
    <xf numFmtId="178" fontId="3" fillId="0" borderId="40" xfId="0" quotePrefix="1" applyNumberFormat="1" applyFont="1" applyFill="1" applyBorder="1" applyAlignment="1">
      <alignment horizontal="right" vertical="center"/>
    </xf>
    <xf numFmtId="178" fontId="3" fillId="0" borderId="41" xfId="0" quotePrefix="1" applyNumberFormat="1" applyFont="1" applyFill="1" applyBorder="1" applyAlignment="1">
      <alignment horizontal="right" vertical="center"/>
    </xf>
    <xf numFmtId="178" fontId="3" fillId="0" borderId="42" xfId="0" quotePrefix="1" applyNumberFormat="1" applyFont="1" applyFill="1" applyBorder="1" applyAlignment="1">
      <alignment horizontal="right" vertical="center"/>
    </xf>
    <xf numFmtId="178" fontId="3" fillId="0" borderId="19" xfId="0" quotePrefix="1" applyNumberFormat="1" applyFont="1" applyFill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49" fontId="3" fillId="0" borderId="21" xfId="0" applyNumberFormat="1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distributed" vertical="center"/>
    </xf>
    <xf numFmtId="178" fontId="3" fillId="0" borderId="44" xfId="0" quotePrefix="1" applyNumberFormat="1" applyFont="1" applyFill="1" applyBorder="1" applyAlignment="1">
      <alignment horizontal="right" vertical="center"/>
    </xf>
    <xf numFmtId="178" fontId="3" fillId="0" borderId="45" xfId="0" quotePrefix="1" applyNumberFormat="1" applyFont="1" applyFill="1" applyBorder="1" applyAlignment="1">
      <alignment horizontal="right" vertical="center"/>
    </xf>
    <xf numFmtId="178" fontId="3" fillId="0" borderId="46" xfId="0" quotePrefix="1" applyNumberFormat="1" applyFont="1" applyFill="1" applyBorder="1" applyAlignment="1">
      <alignment horizontal="right" vertical="center"/>
    </xf>
    <xf numFmtId="178" fontId="3" fillId="0" borderId="24" xfId="0" quotePrefix="1" applyNumberFormat="1" applyFont="1" applyFill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 shrinkToFit="1"/>
    </xf>
    <xf numFmtId="0" fontId="4" fillId="0" borderId="7" xfId="0" applyFont="1" applyBorder="1" applyAlignment="1"/>
    <xf numFmtId="49" fontId="3" fillId="0" borderId="25" xfId="0" applyNumberFormat="1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distributed" vertical="center"/>
    </xf>
    <xf numFmtId="178" fontId="3" fillId="0" borderId="48" xfId="0" quotePrefix="1" applyNumberFormat="1" applyFont="1" applyFill="1" applyBorder="1" applyAlignment="1">
      <alignment horizontal="right" vertical="center"/>
    </xf>
    <xf numFmtId="178" fontId="3" fillId="0" borderId="49" xfId="0" quotePrefix="1" applyNumberFormat="1" applyFont="1" applyFill="1" applyBorder="1" applyAlignment="1">
      <alignment horizontal="right" vertical="center"/>
    </xf>
    <xf numFmtId="178" fontId="3" fillId="0" borderId="50" xfId="0" quotePrefix="1" applyNumberFormat="1" applyFont="1" applyFill="1" applyBorder="1" applyAlignment="1">
      <alignment horizontal="right" vertical="center"/>
    </xf>
    <xf numFmtId="178" fontId="3" fillId="0" borderId="28" xfId="0" quotePrefix="1" applyNumberFormat="1" applyFont="1" applyFill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178" fontId="6" fillId="0" borderId="14" xfId="0" quotePrefix="1" applyNumberFormat="1" applyFont="1" applyFill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3" fillId="0" borderId="43" xfId="0" applyFont="1" applyFill="1" applyBorder="1" applyAlignment="1">
      <alignment horizontal="distributed" vertical="center" shrinkToFit="1"/>
    </xf>
    <xf numFmtId="0" fontId="4" fillId="0" borderId="10" xfId="0" applyFont="1" applyBorder="1" applyAlignment="1"/>
    <xf numFmtId="0" fontId="4" fillId="0" borderId="11" xfId="0" applyFont="1" applyBorder="1" applyAlignment="1"/>
    <xf numFmtId="0" fontId="3" fillId="0" borderId="47" xfId="0" applyFont="1" applyFill="1" applyBorder="1" applyAlignment="1">
      <alignment horizontal="center" vertical="center" shrinkToFit="1"/>
    </xf>
    <xf numFmtId="0" fontId="4" fillId="0" borderId="27" xfId="0" applyFont="1" applyBorder="1" applyAlignment="1">
      <alignment vertical="center"/>
    </xf>
    <xf numFmtId="178" fontId="3" fillId="0" borderId="44" xfId="0" applyNumberFormat="1" applyFont="1" applyFill="1" applyBorder="1" applyAlignment="1">
      <alignment horizontal="right" vertical="center"/>
    </xf>
    <xf numFmtId="0" fontId="3" fillId="0" borderId="43" xfId="0" applyFont="1" applyFill="1" applyBorder="1" applyAlignment="1">
      <alignment vertical="center" shrinkToFit="1"/>
    </xf>
    <xf numFmtId="178" fontId="3" fillId="0" borderId="46" xfId="0" applyNumberFormat="1" applyFont="1" applyFill="1" applyBorder="1" applyAlignment="1">
      <alignment horizontal="right" vertical="center"/>
    </xf>
    <xf numFmtId="178" fontId="3" fillId="0" borderId="24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horizontal="right" vertical="center"/>
    </xf>
    <xf numFmtId="178" fontId="3" fillId="0" borderId="45" xfId="0" applyNumberFormat="1" applyFont="1" applyFill="1" applyBorder="1" applyAlignment="1">
      <alignment horizontal="right" vertical="center"/>
    </xf>
    <xf numFmtId="178" fontId="4" fillId="0" borderId="0" xfId="0" applyNumberFormat="1" applyFont="1"/>
    <xf numFmtId="49" fontId="3" fillId="0" borderId="29" xfId="0" applyNumberFormat="1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vertical="center" shrinkToFit="1"/>
    </xf>
    <xf numFmtId="178" fontId="3" fillId="0" borderId="52" xfId="0" quotePrefix="1" applyNumberFormat="1" applyFont="1" applyFill="1" applyBorder="1" applyAlignment="1">
      <alignment horizontal="right" vertical="center"/>
    </xf>
    <xf numFmtId="178" fontId="3" fillId="0" borderId="53" xfId="0" quotePrefix="1" applyNumberFormat="1" applyFont="1" applyFill="1" applyBorder="1" applyAlignment="1">
      <alignment horizontal="right" vertical="center"/>
    </xf>
    <xf numFmtId="178" fontId="3" fillId="0" borderId="54" xfId="0" quotePrefix="1" applyNumberFormat="1" applyFont="1" applyFill="1" applyBorder="1" applyAlignment="1">
      <alignment horizontal="right" vertical="center"/>
    </xf>
    <xf numFmtId="178" fontId="3" fillId="0" borderId="32" xfId="0" quotePrefix="1" applyNumberFormat="1" applyFont="1" applyFill="1" applyBorder="1" applyAlignment="1">
      <alignment horizontal="right" vertical="center"/>
    </xf>
    <xf numFmtId="0" fontId="4" fillId="0" borderId="31" xfId="0" applyFont="1" applyBorder="1" applyAlignment="1">
      <alignment vertical="center"/>
    </xf>
    <xf numFmtId="0" fontId="4" fillId="0" borderId="20" xfId="0" applyFont="1" applyBorder="1"/>
    <xf numFmtId="0" fontId="4" fillId="0" borderId="10" xfId="0" applyFont="1" applyBorder="1"/>
    <xf numFmtId="0" fontId="4" fillId="0" borderId="11" xfId="0" applyFont="1" applyBorder="1"/>
    <xf numFmtId="0" fontId="3" fillId="0" borderId="0" xfId="0" applyFont="1" applyFill="1" applyBorder="1" applyAlignment="1">
      <alignment vertical="center"/>
    </xf>
    <xf numFmtId="0" fontId="7" fillId="0" borderId="0" xfId="0" applyFont="1" applyAlignment="1">
      <alignment horizontal="distributed" vertical="center"/>
    </xf>
    <xf numFmtId="178" fontId="3" fillId="0" borderId="0" xfId="0" applyNumberFormat="1" applyFont="1" applyAlignment="1">
      <alignment horizontal="right"/>
    </xf>
    <xf numFmtId="179" fontId="3" fillId="0" borderId="0" xfId="0" applyNumberFormat="1" applyFont="1" applyAlignment="1">
      <alignment horizontal="right"/>
    </xf>
    <xf numFmtId="177" fontId="3" fillId="0" borderId="0" xfId="0" applyNumberFormat="1" applyFont="1" applyAlignment="1">
      <alignment horizontal="right"/>
    </xf>
    <xf numFmtId="181" fontId="3" fillId="0" borderId="0" xfId="0" applyNumberFormat="1" applyFont="1" applyAlignment="1">
      <alignment horizontal="right"/>
    </xf>
    <xf numFmtId="180" fontId="3" fillId="0" borderId="0" xfId="0" applyNumberFormat="1" applyFont="1" applyAlignment="1">
      <alignment horizontal="right"/>
    </xf>
    <xf numFmtId="17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178" fontId="11" fillId="0" borderId="0" xfId="0" applyNumberFormat="1" applyFont="1" applyFill="1" applyAlignment="1">
      <alignment horizontal="left" vertical="center"/>
    </xf>
    <xf numFmtId="179" fontId="11" fillId="0" borderId="0" xfId="0" applyNumberFormat="1" applyFont="1" applyFill="1" applyAlignment="1">
      <alignment horizontal="right" vertical="center"/>
    </xf>
    <xf numFmtId="181" fontId="11" fillId="0" borderId="0" xfId="0" applyNumberFormat="1" applyFont="1" applyFill="1" applyAlignment="1">
      <alignment horizontal="right" vertical="center"/>
    </xf>
    <xf numFmtId="180" fontId="11" fillId="0" borderId="0" xfId="0" applyNumberFormat="1" applyFont="1" applyFill="1" applyAlignment="1">
      <alignment horizontal="right" vertical="center"/>
    </xf>
    <xf numFmtId="178" fontId="11" fillId="0" borderId="0" xfId="0" applyNumberFormat="1" applyFont="1" applyFill="1" applyAlignment="1">
      <alignment horizontal="right" vertical="center"/>
    </xf>
    <xf numFmtId="177" fontId="11" fillId="0" borderId="0" xfId="0" applyNumberFormat="1" applyFont="1" applyFill="1" applyAlignment="1">
      <alignment horizontal="right" vertical="center"/>
    </xf>
    <xf numFmtId="0" fontId="5" fillId="0" borderId="0" xfId="0" quotePrefix="1" applyFont="1" applyFill="1" applyBorder="1" applyAlignment="1">
      <alignment vertical="center"/>
    </xf>
    <xf numFmtId="178" fontId="12" fillId="0" borderId="0" xfId="0" applyNumberFormat="1" applyFont="1" applyFill="1" applyBorder="1" applyAlignment="1">
      <alignment horizontal="right"/>
    </xf>
    <xf numFmtId="179" fontId="12" fillId="0" borderId="0" xfId="0" applyNumberFormat="1" applyFont="1" applyFill="1" applyBorder="1" applyAlignment="1">
      <alignment horizontal="right"/>
    </xf>
    <xf numFmtId="181" fontId="12" fillId="0" borderId="0" xfId="0" applyNumberFormat="1" applyFont="1" applyFill="1" applyBorder="1" applyAlignment="1">
      <alignment horizontal="right"/>
    </xf>
    <xf numFmtId="180" fontId="12" fillId="0" borderId="0" xfId="0" applyNumberFormat="1" applyFont="1" applyFill="1" applyBorder="1" applyAlignment="1">
      <alignment horizontal="right"/>
    </xf>
    <xf numFmtId="177" fontId="12" fillId="0" borderId="0" xfId="0" applyNumberFormat="1" applyFont="1" applyFill="1" applyBorder="1" applyAlignment="1">
      <alignment horizontal="right"/>
    </xf>
    <xf numFmtId="181" fontId="3" fillId="0" borderId="6" xfId="0" applyNumberFormat="1" applyFont="1" applyFill="1" applyBorder="1" applyAlignment="1">
      <alignment horizontal="center" vertical="center" shrinkToFit="1"/>
    </xf>
    <xf numFmtId="180" fontId="3" fillId="0" borderId="33" xfId="0" applyNumberFormat="1" applyFont="1" applyFill="1" applyBorder="1" applyAlignment="1">
      <alignment horizontal="center" vertical="center" shrinkToFit="1"/>
    </xf>
    <xf numFmtId="176" fontId="6" fillId="0" borderId="34" xfId="0" quotePrefix="1" applyNumberFormat="1" applyFont="1" applyFill="1" applyBorder="1" applyAlignment="1">
      <alignment horizontal="right" vertical="center"/>
    </xf>
    <xf numFmtId="176" fontId="6" fillId="0" borderId="15" xfId="0" quotePrefix="1" applyNumberFormat="1" applyFont="1" applyFill="1" applyBorder="1" applyAlignment="1">
      <alignment horizontal="right" vertical="center"/>
    </xf>
    <xf numFmtId="176" fontId="6" fillId="0" borderId="6" xfId="0" quotePrefix="1" applyNumberFormat="1" applyFont="1" applyFill="1" applyBorder="1" applyAlignment="1">
      <alignment horizontal="right" vertical="center"/>
    </xf>
    <xf numFmtId="0" fontId="3" fillId="0" borderId="55" xfId="0" applyFont="1" applyFill="1" applyBorder="1" applyAlignment="1">
      <alignment horizontal="center" vertical="center" shrinkToFit="1"/>
    </xf>
    <xf numFmtId="0" fontId="3" fillId="0" borderId="56" xfId="0" applyFont="1" applyFill="1" applyBorder="1" applyAlignment="1">
      <alignment horizontal="distributed" vertical="center"/>
    </xf>
    <xf numFmtId="176" fontId="3" fillId="0" borderId="57" xfId="0" quotePrefix="1" applyNumberFormat="1" applyFont="1" applyFill="1" applyBorder="1" applyAlignment="1">
      <alignment horizontal="right" vertical="center"/>
    </xf>
    <xf numFmtId="176" fontId="3" fillId="0" borderId="58" xfId="0" quotePrefix="1" applyNumberFormat="1" applyFont="1" applyFill="1" applyBorder="1" applyAlignment="1">
      <alignment horizontal="right" vertical="center"/>
    </xf>
    <xf numFmtId="176" fontId="3" fillId="0" borderId="56" xfId="0" quotePrefix="1" applyNumberFormat="1" applyFont="1" applyFill="1" applyBorder="1" applyAlignment="1">
      <alignment horizontal="right" vertical="center"/>
    </xf>
    <xf numFmtId="49" fontId="3" fillId="0" borderId="21" xfId="0" applyNumberFormat="1" applyFont="1" applyFill="1" applyBorder="1" applyAlignment="1">
      <alignment horizontal="center" vertical="center" shrinkToFit="1"/>
    </xf>
    <xf numFmtId="176" fontId="3" fillId="0" borderId="46" xfId="0" quotePrefix="1" applyNumberFormat="1" applyFont="1" applyFill="1" applyBorder="1" applyAlignment="1">
      <alignment horizontal="right" vertical="center"/>
    </xf>
    <xf numFmtId="176" fontId="3" fillId="0" borderId="24" xfId="0" quotePrefix="1" applyNumberFormat="1" applyFont="1" applyFill="1" applyBorder="1" applyAlignment="1">
      <alignment horizontal="right" vertical="center"/>
    </xf>
    <xf numFmtId="176" fontId="3" fillId="0" borderId="43" xfId="0" quotePrefix="1" applyNumberFormat="1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center" vertical="center" shrinkToFit="1"/>
    </xf>
    <xf numFmtId="0" fontId="12" fillId="0" borderId="43" xfId="0" applyFont="1" applyFill="1" applyBorder="1" applyAlignment="1">
      <alignment horizontal="distributed" vertical="center" wrapText="1"/>
    </xf>
    <xf numFmtId="0" fontId="4" fillId="0" borderId="7" xfId="0" applyFont="1" applyBorder="1"/>
    <xf numFmtId="49" fontId="3" fillId="0" borderId="25" xfId="0" applyNumberFormat="1" applyFont="1" applyFill="1" applyBorder="1" applyAlignment="1">
      <alignment horizontal="center" vertical="center" shrinkToFit="1"/>
    </xf>
    <xf numFmtId="0" fontId="3" fillId="0" borderId="47" xfId="0" applyFont="1" applyFill="1" applyBorder="1" applyAlignment="1">
      <alignment horizontal="distributed" vertical="center" shrinkToFit="1"/>
    </xf>
    <xf numFmtId="176" fontId="3" fillId="0" borderId="50" xfId="0" quotePrefix="1" applyNumberFormat="1" applyFont="1" applyFill="1" applyBorder="1" applyAlignment="1">
      <alignment horizontal="right" vertical="center"/>
    </xf>
    <xf numFmtId="176" fontId="3" fillId="0" borderId="28" xfId="0" quotePrefix="1" applyNumberFormat="1" applyFont="1" applyFill="1" applyBorder="1" applyAlignment="1">
      <alignment horizontal="right" vertical="center"/>
    </xf>
    <xf numFmtId="176" fontId="3" fillId="0" borderId="47" xfId="0" quotePrefix="1" applyNumberFormat="1" applyFont="1" applyFill="1" applyBorder="1" applyAlignment="1">
      <alignment horizontal="right" vertical="center"/>
    </xf>
    <xf numFmtId="176" fontId="6" fillId="0" borderId="36" xfId="0" quotePrefix="1" applyNumberFormat="1" applyFont="1" applyFill="1" applyBorder="1" applyAlignment="1">
      <alignment horizontal="right" vertical="center"/>
    </xf>
    <xf numFmtId="176" fontId="3" fillId="0" borderId="56" xfId="0" quotePrefix="1" applyNumberFormat="1" applyFont="1" applyFill="1" applyBorder="1" applyAlignment="1">
      <alignment horizontal="distributed" vertical="center"/>
    </xf>
    <xf numFmtId="176" fontId="3" fillId="0" borderId="43" xfId="0" quotePrefix="1" applyNumberFormat="1" applyFont="1" applyFill="1" applyBorder="1" applyAlignment="1">
      <alignment horizontal="distributed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12" fillId="0" borderId="43" xfId="0" quotePrefix="1" applyNumberFormat="1" applyFont="1" applyFill="1" applyBorder="1" applyAlignment="1">
      <alignment horizontal="distributed" vertical="center" wrapText="1" shrinkToFit="1"/>
    </xf>
    <xf numFmtId="176" fontId="4" fillId="0" borderId="0" xfId="0" applyNumberFormat="1" applyFont="1"/>
    <xf numFmtId="176" fontId="3" fillId="0" borderId="43" xfId="0" quotePrefix="1" applyNumberFormat="1" applyFont="1" applyFill="1" applyBorder="1" applyAlignment="1">
      <alignment horizontal="center" vertical="center" shrinkToFit="1"/>
    </xf>
    <xf numFmtId="176" fontId="8" fillId="0" borderId="47" xfId="0" quotePrefix="1" applyNumberFormat="1" applyFont="1" applyFill="1" applyBorder="1" applyAlignment="1">
      <alignment horizontal="distributed" vertical="center" wrapText="1" shrinkToFit="1"/>
    </xf>
    <xf numFmtId="176" fontId="6" fillId="0" borderId="7" xfId="0" quotePrefix="1" applyNumberFormat="1" applyFont="1" applyFill="1" applyBorder="1" applyAlignment="1">
      <alignment horizontal="right" vertical="center"/>
    </xf>
    <xf numFmtId="176" fontId="6" fillId="0" borderId="13" xfId="0" quotePrefix="1" applyNumberFormat="1" applyFont="1" applyFill="1" applyBorder="1" applyAlignment="1">
      <alignment horizontal="right" vertical="center"/>
    </xf>
    <xf numFmtId="176" fontId="6" fillId="0" borderId="12" xfId="0" quotePrefix="1" applyNumberFormat="1" applyFont="1" applyFill="1" applyBorder="1" applyAlignment="1">
      <alignment horizontal="right" vertical="center"/>
    </xf>
    <xf numFmtId="176" fontId="6" fillId="0" borderId="9" xfId="0" quotePrefix="1" applyNumberFormat="1" applyFont="1" applyFill="1" applyBorder="1" applyAlignment="1">
      <alignment horizontal="right" vertical="center"/>
    </xf>
    <xf numFmtId="176" fontId="3" fillId="0" borderId="56" xfId="0" applyNumberFormat="1" applyFont="1" applyFill="1" applyBorder="1" applyAlignment="1">
      <alignment horizontal="distributed" vertical="center"/>
    </xf>
    <xf numFmtId="176" fontId="3" fillId="0" borderId="42" xfId="0" quotePrefix="1" applyNumberFormat="1" applyFont="1" applyFill="1" applyBorder="1" applyAlignment="1">
      <alignment horizontal="right" vertical="center"/>
    </xf>
    <xf numFmtId="176" fontId="3" fillId="0" borderId="41" xfId="0" quotePrefix="1" applyNumberFormat="1" applyFont="1" applyFill="1" applyBorder="1" applyAlignment="1">
      <alignment horizontal="right" vertical="center"/>
    </xf>
    <xf numFmtId="176" fontId="3" fillId="0" borderId="39" xfId="0" quotePrefix="1" applyNumberFormat="1" applyFont="1" applyFill="1" applyBorder="1" applyAlignment="1">
      <alignment horizontal="right" vertical="center"/>
    </xf>
    <xf numFmtId="176" fontId="3" fillId="0" borderId="19" xfId="0" quotePrefix="1" applyNumberFormat="1" applyFont="1" applyFill="1" applyBorder="1" applyAlignment="1">
      <alignment horizontal="right" vertical="center"/>
    </xf>
    <xf numFmtId="176" fontId="3" fillId="0" borderId="40" xfId="0" quotePrefix="1" applyNumberFormat="1" applyFont="1" applyFill="1" applyBorder="1" applyAlignment="1">
      <alignment horizontal="right" vertical="center"/>
    </xf>
    <xf numFmtId="176" fontId="3" fillId="0" borderId="43" xfId="0" applyNumberFormat="1" applyFont="1" applyFill="1" applyBorder="1" applyAlignment="1">
      <alignment horizontal="distributed" vertical="center"/>
    </xf>
    <xf numFmtId="176" fontId="3" fillId="0" borderId="45" xfId="0" quotePrefix="1" applyNumberFormat="1" applyFont="1" applyFill="1" applyBorder="1" applyAlignment="1">
      <alignment horizontal="right" vertical="center"/>
    </xf>
    <xf numFmtId="176" fontId="3" fillId="0" borderId="44" xfId="0" quotePrefix="1" applyNumberFormat="1" applyFont="1" applyFill="1" applyBorder="1" applyAlignment="1">
      <alignment horizontal="right" vertical="center"/>
    </xf>
    <xf numFmtId="0" fontId="3" fillId="0" borderId="43" xfId="0" applyNumberFormat="1" applyFont="1" applyFill="1" applyBorder="1" applyAlignment="1">
      <alignment horizontal="center" vertical="center" shrinkToFit="1"/>
    </xf>
    <xf numFmtId="176" fontId="3" fillId="0" borderId="43" xfId="0" applyNumberFormat="1" applyFont="1" applyFill="1" applyBorder="1" applyAlignment="1">
      <alignment horizontal="center" vertical="center" shrinkToFit="1"/>
    </xf>
    <xf numFmtId="176" fontId="7" fillId="0" borderId="43" xfId="0" applyNumberFormat="1" applyFont="1" applyFill="1" applyBorder="1" applyAlignment="1">
      <alignment horizontal="distributed" vertical="center"/>
    </xf>
    <xf numFmtId="176" fontId="7" fillId="0" borderId="59" xfId="0" applyNumberFormat="1" applyFont="1" applyFill="1" applyBorder="1" applyAlignment="1">
      <alignment horizontal="distributed" vertical="center"/>
    </xf>
    <xf numFmtId="176" fontId="3" fillId="0" borderId="49" xfId="0" quotePrefix="1" applyNumberFormat="1" applyFont="1" applyFill="1" applyBorder="1" applyAlignment="1">
      <alignment horizontal="right" vertical="center"/>
    </xf>
    <xf numFmtId="176" fontId="3" fillId="0" borderId="48" xfId="0" quotePrefix="1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center" vertical="center" shrinkToFit="1"/>
    </xf>
    <xf numFmtId="176" fontId="8" fillId="0" borderId="2" xfId="0" quotePrefix="1" applyNumberFormat="1" applyFont="1" applyFill="1" applyBorder="1" applyAlignment="1">
      <alignment horizontal="distributed" vertical="center" wrapText="1" shrinkToFit="1"/>
    </xf>
    <xf numFmtId="176" fontId="3" fillId="0" borderId="5" xfId="0" quotePrefix="1" applyNumberFormat="1" applyFont="1" applyFill="1" applyBorder="1" applyAlignment="1">
      <alignment horizontal="right" vertical="center"/>
    </xf>
    <xf numFmtId="176" fontId="3" fillId="0" borderId="8" xfId="0" quotePrefix="1" applyNumberFormat="1" applyFont="1" applyFill="1" applyBorder="1" applyAlignment="1">
      <alignment horizontal="right" vertical="center"/>
    </xf>
    <xf numFmtId="176" fontId="3" fillId="0" borderId="0" xfId="0" quotePrefix="1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horizontal="center" vertical="center" shrinkToFit="1"/>
    </xf>
    <xf numFmtId="179" fontId="3" fillId="0" borderId="0" xfId="0" applyNumberFormat="1" applyFont="1" applyFill="1" applyBorder="1" applyAlignment="1">
      <alignment horizontal="center" vertical="center" shrinkToFit="1"/>
    </xf>
    <xf numFmtId="176" fontId="6" fillId="0" borderId="35" xfId="0" quotePrefix="1" applyNumberFormat="1" applyFont="1" applyFill="1" applyBorder="1" applyAlignment="1">
      <alignment horizontal="right" vertical="center"/>
    </xf>
    <xf numFmtId="176" fontId="6" fillId="0" borderId="0" xfId="0" quotePrefix="1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176" fontId="6" fillId="0" borderId="5" xfId="0" quotePrefix="1" applyNumberFormat="1" applyFont="1" applyFill="1" applyBorder="1" applyAlignment="1">
      <alignment horizontal="right" vertical="center"/>
    </xf>
    <xf numFmtId="176" fontId="6" fillId="0" borderId="2" xfId="0" quotePrefix="1" applyNumberFormat="1" applyFont="1" applyFill="1" applyBorder="1" applyAlignment="1">
      <alignment horizontal="right" vertical="center"/>
    </xf>
    <xf numFmtId="176" fontId="3" fillId="0" borderId="2" xfId="0" quotePrefix="1" applyNumberFormat="1" applyFont="1" applyFill="1" applyBorder="1" applyAlignment="1">
      <alignment horizontal="right" vertical="center"/>
    </xf>
    <xf numFmtId="176" fontId="3" fillId="0" borderId="6" xfId="0" quotePrefix="1" applyNumberFormat="1" applyFont="1" applyFill="1" applyBorder="1" applyAlignment="1">
      <alignment horizontal="right" vertical="center"/>
    </xf>
    <xf numFmtId="176" fontId="6" fillId="0" borderId="60" xfId="0" quotePrefix="1" applyNumberFormat="1" applyFont="1" applyFill="1" applyBorder="1" applyAlignment="1">
      <alignment horizontal="right" vertical="center"/>
    </xf>
    <xf numFmtId="176" fontId="6" fillId="0" borderId="61" xfId="0" quotePrefix="1" applyNumberFormat="1" applyFont="1" applyFill="1" applyBorder="1" applyAlignment="1">
      <alignment horizontal="right" vertical="center"/>
    </xf>
    <xf numFmtId="176" fontId="6" fillId="0" borderId="59" xfId="0" quotePrefix="1" applyNumberFormat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center" vertical="center" shrinkToFit="1"/>
    </xf>
    <xf numFmtId="176" fontId="3" fillId="0" borderId="39" xfId="0" applyNumberFormat="1" applyFont="1" applyFill="1" applyBorder="1" applyAlignment="1">
      <alignment horizontal="distributed" vertical="center"/>
    </xf>
    <xf numFmtId="176" fontId="8" fillId="0" borderId="0" xfId="0" quotePrefix="1" applyNumberFormat="1" applyFont="1" applyFill="1" applyBorder="1" applyAlignment="1">
      <alignment horizontal="distributed" vertical="center" wrapText="1" shrinkToFit="1"/>
    </xf>
    <xf numFmtId="177" fontId="4" fillId="0" borderId="0" xfId="0" applyNumberFormat="1" applyFont="1" applyAlignment="1">
      <alignment horizontal="right"/>
    </xf>
    <xf numFmtId="178" fontId="4" fillId="0" borderId="0" xfId="0" applyNumberFormat="1" applyFont="1" applyAlignment="1">
      <alignment horizontal="right"/>
    </xf>
    <xf numFmtId="179" fontId="4" fillId="0" borderId="0" xfId="0" applyNumberFormat="1" applyFont="1" applyAlignment="1">
      <alignment horizontal="right" vertical="center"/>
    </xf>
    <xf numFmtId="181" fontId="4" fillId="0" borderId="0" xfId="0" applyNumberFormat="1" applyFont="1" applyAlignment="1">
      <alignment horizontal="right"/>
    </xf>
    <xf numFmtId="179" fontId="4" fillId="0" borderId="0" xfId="0" applyNumberFormat="1" applyFont="1" applyAlignment="1">
      <alignment horizontal="right"/>
    </xf>
    <xf numFmtId="180" fontId="4" fillId="0" borderId="0" xfId="0" applyNumberFormat="1" applyFont="1" applyAlignment="1">
      <alignment horizontal="right"/>
    </xf>
    <xf numFmtId="181" fontId="3" fillId="0" borderId="6" xfId="0" applyNumberFormat="1" applyFont="1" applyFill="1" applyBorder="1" applyAlignment="1">
      <alignment horizontal="distributed" vertical="center" justifyLastLine="1"/>
    </xf>
    <xf numFmtId="177" fontId="3" fillId="0" borderId="14" xfId="0" applyNumberFormat="1" applyFont="1" applyFill="1" applyBorder="1" applyAlignment="1">
      <alignment horizontal="center" vertical="center" shrinkToFit="1"/>
    </xf>
    <xf numFmtId="177" fontId="3" fillId="0" borderId="0" xfId="0" applyNumberFormat="1" applyFont="1" applyFill="1" applyBorder="1" applyAlignment="1">
      <alignment vertical="center" justifyLastLine="1"/>
    </xf>
    <xf numFmtId="178" fontId="3" fillId="0" borderId="62" xfId="0" applyNumberFormat="1" applyFont="1" applyFill="1" applyBorder="1" applyAlignment="1">
      <alignment horizontal="center" vertical="center" shrinkToFit="1"/>
    </xf>
    <xf numFmtId="179" fontId="3" fillId="0" borderId="63" xfId="0" applyNumberFormat="1" applyFont="1" applyFill="1" applyBorder="1" applyAlignment="1">
      <alignment horizontal="center" vertical="center" shrinkToFit="1"/>
    </xf>
    <xf numFmtId="178" fontId="3" fillId="0" borderId="64" xfId="0" applyNumberFormat="1" applyFont="1" applyFill="1" applyBorder="1" applyAlignment="1">
      <alignment horizontal="center" vertical="center" shrinkToFit="1"/>
    </xf>
    <xf numFmtId="179" fontId="3" fillId="0" borderId="65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76" fontId="3" fillId="0" borderId="62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63" xfId="0" applyNumberFormat="1" applyFont="1" applyBorder="1" applyAlignment="1">
      <alignment vertical="center"/>
    </xf>
    <xf numFmtId="0" fontId="3" fillId="0" borderId="66" xfId="0" applyFont="1" applyBorder="1" applyAlignment="1">
      <alignment vertical="center"/>
    </xf>
    <xf numFmtId="0" fontId="3" fillId="0" borderId="24" xfId="0" applyFont="1" applyBorder="1" applyAlignment="1">
      <alignment horizontal="center" vertical="center" shrinkToFit="1"/>
    </xf>
    <xf numFmtId="176" fontId="3" fillId="0" borderId="46" xfId="0" applyNumberFormat="1" applyFont="1" applyBorder="1" applyAlignment="1">
      <alignment vertical="center"/>
    </xf>
    <xf numFmtId="0" fontId="3" fillId="0" borderId="45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176" fontId="3" fillId="0" borderId="54" xfId="0" applyNumberFormat="1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7" xfId="0" applyFont="1" applyBorder="1" applyAlignment="1">
      <alignment horizontal="center" vertical="center" shrinkToFit="1"/>
    </xf>
    <xf numFmtId="176" fontId="7" fillId="0" borderId="42" xfId="0" applyNumberFormat="1" applyFont="1" applyBorder="1" applyAlignment="1">
      <alignment vertical="center"/>
    </xf>
    <xf numFmtId="176" fontId="7" fillId="0" borderId="17" xfId="0" applyNumberFormat="1" applyFont="1" applyBorder="1" applyAlignment="1">
      <alignment vertical="center"/>
    </xf>
    <xf numFmtId="176" fontId="7" fillId="0" borderId="19" xfId="0" applyNumberFormat="1" applyFont="1" applyBorder="1" applyAlignment="1">
      <alignment vertical="center"/>
    </xf>
    <xf numFmtId="0" fontId="7" fillId="0" borderId="61" xfId="0" applyFont="1" applyBorder="1" applyAlignment="1">
      <alignment vertical="center"/>
    </xf>
    <xf numFmtId="0" fontId="7" fillId="0" borderId="24" xfId="0" applyFont="1" applyBorder="1" applyAlignment="1">
      <alignment horizontal="center" vertical="center" shrinkToFit="1"/>
    </xf>
    <xf numFmtId="176" fontId="7" fillId="0" borderId="46" xfId="0" quotePrefix="1" applyNumberFormat="1" applyFont="1" applyFill="1" applyBorder="1" applyAlignment="1">
      <alignment horizontal="right" vertical="center"/>
    </xf>
    <xf numFmtId="176" fontId="7" fillId="0" borderId="22" xfId="0" quotePrefix="1" applyNumberFormat="1" applyFont="1" applyFill="1" applyBorder="1" applyAlignment="1">
      <alignment horizontal="right" vertical="center"/>
    </xf>
    <xf numFmtId="176" fontId="7" fillId="0" borderId="46" xfId="0" applyNumberFormat="1" applyFont="1" applyFill="1" applyBorder="1" applyAlignment="1">
      <alignment horizontal="right" vertical="center"/>
    </xf>
    <xf numFmtId="176" fontId="7" fillId="0" borderId="24" xfId="0" quotePrefix="1" applyNumberFormat="1" applyFont="1" applyFill="1" applyBorder="1" applyAlignment="1">
      <alignment horizontal="right" vertical="center"/>
    </xf>
    <xf numFmtId="176" fontId="7" fillId="0" borderId="24" xfId="0" applyNumberFormat="1" applyFont="1" applyFill="1" applyBorder="1" applyAlignment="1">
      <alignment horizontal="right" vertical="center"/>
    </xf>
    <xf numFmtId="0" fontId="7" fillId="0" borderId="45" xfId="0" applyFont="1" applyBorder="1" applyAlignment="1">
      <alignment horizontal="center" vertical="center" shrinkToFit="1"/>
    </xf>
    <xf numFmtId="0" fontId="7" fillId="0" borderId="12" xfId="0" applyFont="1" applyBorder="1" applyAlignment="1">
      <alignment vertical="center"/>
    </xf>
    <xf numFmtId="0" fontId="7" fillId="0" borderId="49" xfId="0" applyFont="1" applyBorder="1" applyAlignment="1">
      <alignment horizontal="center" vertical="center" shrinkToFit="1"/>
    </xf>
    <xf numFmtId="176" fontId="7" fillId="0" borderId="50" xfId="0" quotePrefix="1" applyNumberFormat="1" applyFont="1" applyFill="1" applyBorder="1" applyAlignment="1">
      <alignment horizontal="right" vertical="center"/>
    </xf>
    <xf numFmtId="176" fontId="7" fillId="0" borderId="26" xfId="0" quotePrefix="1" applyNumberFormat="1" applyFont="1" applyFill="1" applyBorder="1" applyAlignment="1">
      <alignment horizontal="right" vertical="center"/>
    </xf>
    <xf numFmtId="176" fontId="7" fillId="0" borderId="50" xfId="0" applyNumberFormat="1" applyFont="1" applyFill="1" applyBorder="1" applyAlignment="1">
      <alignment horizontal="right" vertical="center"/>
    </xf>
    <xf numFmtId="176" fontId="7" fillId="0" borderId="28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 shrinkToFit="1"/>
    </xf>
    <xf numFmtId="176" fontId="7" fillId="0" borderId="61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176" fontId="7" fillId="0" borderId="67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176" fontId="7" fillId="0" borderId="0" xfId="0" applyNumberFormat="1" applyFont="1" applyFill="1" applyBorder="1" applyAlignment="1">
      <alignment horizontal="right" vertical="center"/>
    </xf>
    <xf numFmtId="0" fontId="3" fillId="0" borderId="37" xfId="0" applyFont="1" applyBorder="1" applyAlignment="1">
      <alignment vertical="center"/>
    </xf>
    <xf numFmtId="0" fontId="3" fillId="0" borderId="28" xfId="0" applyFont="1" applyBorder="1" applyAlignment="1">
      <alignment horizontal="center" vertical="center" shrinkToFit="1"/>
    </xf>
    <xf numFmtId="176" fontId="3" fillId="0" borderId="5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79" fontId="3" fillId="0" borderId="36" xfId="0" applyNumberFormat="1" applyFont="1" applyFill="1" applyBorder="1" applyAlignment="1">
      <alignment vertical="center" justifyLastLine="1"/>
    </xf>
    <xf numFmtId="179" fontId="3" fillId="0" borderId="6" xfId="0" applyNumberFormat="1" applyFont="1" applyFill="1" applyBorder="1" applyAlignment="1">
      <alignment vertical="center" justifyLastLine="1"/>
    </xf>
    <xf numFmtId="177" fontId="3" fillId="0" borderId="36" xfId="0" applyNumberFormat="1" applyFont="1" applyFill="1" applyBorder="1" applyAlignment="1">
      <alignment vertical="center" justifyLastLine="1"/>
    </xf>
    <xf numFmtId="177" fontId="3" fillId="0" borderId="6" xfId="0" applyNumberFormat="1" applyFont="1" applyFill="1" applyBorder="1" applyAlignment="1">
      <alignment vertical="center" justifyLastLine="1"/>
    </xf>
    <xf numFmtId="178" fontId="3" fillId="0" borderId="36" xfId="0" applyNumberFormat="1" applyFont="1" applyFill="1" applyBorder="1" applyAlignment="1">
      <alignment vertical="center" justifyLastLine="1"/>
    </xf>
    <xf numFmtId="178" fontId="3" fillId="0" borderId="6" xfId="0" applyNumberFormat="1" applyFont="1" applyFill="1" applyBorder="1" applyAlignment="1">
      <alignment vertical="center" justifyLastLine="1"/>
    </xf>
    <xf numFmtId="180" fontId="3" fillId="0" borderId="36" xfId="0" applyNumberFormat="1" applyFont="1" applyFill="1" applyBorder="1" applyAlignment="1">
      <alignment vertical="center" justifyLastLine="1"/>
    </xf>
    <xf numFmtId="180" fontId="3" fillId="0" borderId="6" xfId="0" applyNumberFormat="1" applyFont="1" applyFill="1" applyBorder="1" applyAlignment="1">
      <alignment vertical="center" justifyLastLine="1"/>
    </xf>
    <xf numFmtId="0" fontId="4" fillId="0" borderId="36" xfId="0" applyFont="1" applyBorder="1" applyAlignment="1">
      <alignment vertical="center"/>
    </xf>
    <xf numFmtId="0" fontId="0" fillId="0" borderId="6" xfId="0" applyBorder="1" applyAlignment="1">
      <alignment vertical="center"/>
    </xf>
    <xf numFmtId="177" fontId="12" fillId="0" borderId="14" xfId="0" applyNumberFormat="1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76" fontId="3" fillId="0" borderId="46" xfId="0" applyNumberFormat="1" applyFont="1" applyBorder="1" applyAlignment="1">
      <alignment horizontal="right" vertical="center"/>
    </xf>
    <xf numFmtId="176" fontId="3" fillId="0" borderId="54" xfId="0" applyNumberFormat="1" applyFont="1" applyBorder="1" applyAlignment="1">
      <alignment horizontal="right" vertical="center"/>
    </xf>
    <xf numFmtId="176" fontId="3" fillId="0" borderId="30" xfId="0" applyNumberFormat="1" applyFont="1" applyBorder="1" applyAlignment="1">
      <alignment horizontal="right" vertical="center"/>
    </xf>
    <xf numFmtId="176" fontId="3" fillId="0" borderId="32" xfId="0" applyNumberFormat="1" applyFont="1" applyBorder="1" applyAlignment="1">
      <alignment horizontal="right" vertical="center"/>
    </xf>
    <xf numFmtId="176" fontId="3" fillId="0" borderId="50" xfId="0" applyNumberFormat="1" applyFont="1" applyBorder="1" applyAlignment="1">
      <alignment horizontal="right" vertical="center"/>
    </xf>
    <xf numFmtId="0" fontId="15" fillId="0" borderId="0" xfId="0" applyFont="1"/>
    <xf numFmtId="176" fontId="3" fillId="0" borderId="65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177" fontId="3" fillId="0" borderId="14" xfId="0" applyNumberFormat="1" applyFont="1" applyFill="1" applyBorder="1" applyAlignment="1">
      <alignment horizontal="distributed" vertical="center" justifyLastLine="1"/>
    </xf>
    <xf numFmtId="0" fontId="9" fillId="0" borderId="36" xfId="0" quotePrefix="1" applyFont="1" applyFill="1" applyBorder="1" applyAlignment="1">
      <alignment vertical="center" wrapText="1"/>
    </xf>
    <xf numFmtId="0" fontId="9" fillId="0" borderId="5" xfId="0" quotePrefix="1" applyFont="1" applyFill="1" applyBorder="1" applyAlignment="1">
      <alignment vertical="center" wrapText="1"/>
    </xf>
    <xf numFmtId="0" fontId="9" fillId="0" borderId="6" xfId="0" quotePrefix="1" applyFont="1" applyFill="1" applyBorder="1" applyAlignment="1">
      <alignment vertical="center" wrapText="1"/>
    </xf>
    <xf numFmtId="0" fontId="9" fillId="0" borderId="1" xfId="0" quotePrefix="1" applyFont="1" applyFill="1" applyBorder="1" applyAlignment="1">
      <alignment vertical="center" wrapText="1"/>
    </xf>
    <xf numFmtId="0" fontId="9" fillId="0" borderId="2" xfId="0" quotePrefix="1" applyFont="1" applyFill="1" applyBorder="1" applyAlignment="1">
      <alignment vertical="center" wrapText="1"/>
    </xf>
    <xf numFmtId="0" fontId="9" fillId="0" borderId="3" xfId="0" quotePrefix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79" fontId="3" fillId="0" borderId="33" xfId="0" applyNumberFormat="1" applyFont="1" applyFill="1" applyBorder="1" applyAlignment="1">
      <alignment horizontal="distributed" vertical="center" justifyLastLine="1"/>
    </xf>
    <xf numFmtId="179" fontId="3" fillId="0" borderId="15" xfId="0" applyNumberFormat="1" applyFont="1" applyFill="1" applyBorder="1" applyAlignment="1">
      <alignment horizontal="distributed" vertical="center" justifyLastLine="1"/>
    </xf>
    <xf numFmtId="178" fontId="3" fillId="0" borderId="14" xfId="0" applyNumberFormat="1" applyFont="1" applyFill="1" applyBorder="1" applyAlignment="1">
      <alignment horizontal="distributed" vertical="center" justifyLastLine="1"/>
    </xf>
    <xf numFmtId="180" fontId="3" fillId="0" borderId="34" xfId="0" applyNumberFormat="1" applyFont="1" applyFill="1" applyBorder="1" applyAlignment="1">
      <alignment horizontal="distributed" vertical="center" justifyLastLine="1"/>
    </xf>
    <xf numFmtId="180" fontId="3" fillId="0" borderId="15" xfId="0" applyNumberFormat="1" applyFont="1" applyFill="1" applyBorder="1" applyAlignment="1">
      <alignment horizontal="distributed" vertical="center" justifyLastLine="1"/>
    </xf>
    <xf numFmtId="178" fontId="3" fillId="0" borderId="6" xfId="0" applyNumberFormat="1" applyFont="1" applyFill="1" applyBorder="1" applyAlignment="1">
      <alignment horizontal="distributed" vertical="center" justifyLastLine="1"/>
    </xf>
    <xf numFmtId="178" fontId="3" fillId="0" borderId="0" xfId="0" applyNumberFormat="1" applyFont="1" applyFill="1" applyBorder="1" applyAlignment="1">
      <alignment horizontal="distributed" vertical="center" justifyLastLine="1"/>
    </xf>
    <xf numFmtId="177" fontId="3" fillId="0" borderId="0" xfId="0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9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 justifyLastLine="1"/>
    </xf>
    <xf numFmtId="179" fontId="3" fillId="0" borderId="3" xfId="0" applyNumberFormat="1" applyFont="1" applyFill="1" applyBorder="1" applyAlignment="1">
      <alignment horizontal="center" vertical="center" justifyLastLine="1"/>
    </xf>
    <xf numFmtId="179" fontId="3" fillId="0" borderId="7" xfId="0" applyNumberFormat="1" applyFont="1" applyFill="1" applyBorder="1" applyAlignment="1">
      <alignment horizontal="center" vertical="center" justifyLastLine="1"/>
    </xf>
    <xf numFmtId="179" fontId="3" fillId="0" borderId="9" xfId="0" applyNumberFormat="1" applyFont="1" applyFill="1" applyBorder="1" applyAlignment="1">
      <alignment horizontal="center" vertical="center" justifyLastLine="1"/>
    </xf>
    <xf numFmtId="181" fontId="3" fillId="0" borderId="0" xfId="0" applyNumberFormat="1" applyFont="1" applyFill="1" applyBorder="1" applyAlignment="1">
      <alignment horizontal="center" vertical="center" justifyLastLine="1"/>
    </xf>
    <xf numFmtId="181" fontId="3" fillId="0" borderId="8" xfId="0" applyNumberFormat="1" applyFont="1" applyFill="1" applyBorder="1" applyAlignment="1">
      <alignment horizontal="center" vertical="center" justifyLastLine="1"/>
    </xf>
    <xf numFmtId="176" fontId="3" fillId="0" borderId="1" xfId="0" quotePrefix="1" applyNumberFormat="1" applyFont="1" applyFill="1" applyBorder="1" applyAlignment="1">
      <alignment horizontal="center" vertical="center"/>
    </xf>
    <xf numFmtId="176" fontId="3" fillId="0" borderId="2" xfId="0" quotePrefix="1" applyNumberFormat="1" applyFont="1" applyFill="1" applyBorder="1" applyAlignment="1">
      <alignment horizontal="center" vertical="center"/>
    </xf>
    <xf numFmtId="176" fontId="3" fillId="0" borderId="7" xfId="0" quotePrefix="1" applyNumberFormat="1" applyFont="1" applyFill="1" applyBorder="1" applyAlignment="1">
      <alignment horizontal="center" vertical="center"/>
    </xf>
    <xf numFmtId="176" fontId="3" fillId="0" borderId="8" xfId="0" quotePrefix="1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 shrinkToFit="1"/>
    </xf>
    <xf numFmtId="180" fontId="3" fillId="0" borderId="3" xfId="0" applyNumberFormat="1" applyFont="1" applyFill="1" applyBorder="1" applyAlignment="1">
      <alignment horizontal="center" vertical="center" shrinkToFit="1"/>
    </xf>
    <xf numFmtId="180" fontId="3" fillId="0" borderId="7" xfId="0" applyNumberFormat="1" applyFont="1" applyFill="1" applyBorder="1" applyAlignment="1">
      <alignment horizontal="center" vertical="center" shrinkToFit="1"/>
    </xf>
    <xf numFmtId="180" fontId="3" fillId="0" borderId="9" xfId="0" applyNumberFormat="1" applyFont="1" applyFill="1" applyBorder="1" applyAlignment="1">
      <alignment horizontal="center" vertical="center" shrinkToFit="1"/>
    </xf>
    <xf numFmtId="176" fontId="3" fillId="0" borderId="36" xfId="0" quotePrefix="1" applyNumberFormat="1" applyFont="1" applyFill="1" applyBorder="1" applyAlignment="1">
      <alignment horizontal="center" vertical="center"/>
    </xf>
    <xf numFmtId="176" fontId="3" fillId="0" borderId="6" xfId="0" quotePrefix="1" applyNumberFormat="1" applyFont="1" applyFill="1" applyBorder="1" applyAlignment="1">
      <alignment horizontal="center" vertical="center"/>
    </xf>
    <xf numFmtId="0" fontId="9" fillId="0" borderId="36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3" fillId="0" borderId="3" xfId="0" quotePrefix="1" applyNumberFormat="1" applyFont="1" applyFill="1" applyBorder="1" applyAlignment="1">
      <alignment horizontal="center" vertical="center"/>
    </xf>
    <xf numFmtId="176" fontId="3" fillId="0" borderId="9" xfId="0" quotePrefix="1" applyNumberFormat="1" applyFont="1" applyFill="1" applyBorder="1" applyAlignment="1">
      <alignment horizontal="center" vertical="center"/>
    </xf>
    <xf numFmtId="179" fontId="3" fillId="0" borderId="36" xfId="0" applyNumberFormat="1" applyFont="1" applyFill="1" applyBorder="1" applyAlignment="1">
      <alignment horizontal="distributed" vertical="center" justifyLastLine="1"/>
    </xf>
    <xf numFmtId="179" fontId="3" fillId="0" borderId="6" xfId="0" applyNumberFormat="1" applyFont="1" applyFill="1" applyBorder="1" applyAlignment="1">
      <alignment horizontal="distributed" vertical="center" justifyLastLine="1"/>
    </xf>
    <xf numFmtId="181" fontId="3" fillId="0" borderId="36" xfId="0" applyNumberFormat="1" applyFont="1" applyFill="1" applyBorder="1" applyAlignment="1">
      <alignment horizontal="distributed" vertical="center" justifyLastLine="1"/>
    </xf>
    <xf numFmtId="181" fontId="3" fillId="0" borderId="6" xfId="0" applyNumberFormat="1" applyFont="1" applyFill="1" applyBorder="1" applyAlignment="1">
      <alignment horizontal="distributed" vertical="center" justifyLastLine="1"/>
    </xf>
    <xf numFmtId="177" fontId="3" fillId="0" borderId="36" xfId="0" applyNumberFormat="1" applyFont="1" applyFill="1" applyBorder="1" applyAlignment="1">
      <alignment horizontal="center" vertical="center" shrinkToFit="1"/>
    </xf>
    <xf numFmtId="177" fontId="3" fillId="0" borderId="6" xfId="0" applyNumberFormat="1" applyFont="1" applyFill="1" applyBorder="1" applyAlignment="1">
      <alignment horizontal="center" vertical="center" shrinkToFit="1"/>
    </xf>
    <xf numFmtId="180" fontId="3" fillId="0" borderId="36" xfId="0" applyNumberFormat="1" applyFont="1" applyFill="1" applyBorder="1" applyAlignment="1">
      <alignment horizontal="center" vertical="center" shrinkToFit="1"/>
    </xf>
    <xf numFmtId="180" fontId="3" fillId="0" borderId="6" xfId="0" applyNumberFormat="1" applyFont="1" applyFill="1" applyBorder="1" applyAlignment="1">
      <alignment horizontal="center" vertical="center" shrinkToFit="1"/>
    </xf>
    <xf numFmtId="178" fontId="3" fillId="0" borderId="36" xfId="0" applyNumberFormat="1" applyFont="1" applyFill="1" applyBorder="1" applyAlignment="1">
      <alignment horizontal="distributed" vertical="center" justifyLastLine="1"/>
    </xf>
    <xf numFmtId="0" fontId="3" fillId="0" borderId="45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justifyLastLine="1"/>
    </xf>
    <xf numFmtId="0" fontId="3" fillId="0" borderId="2" xfId="0" applyFont="1" applyFill="1" applyBorder="1" applyAlignment="1">
      <alignment horizontal="center" vertical="center" justifyLastLine="1"/>
    </xf>
    <xf numFmtId="0" fontId="3" fillId="0" borderId="3" xfId="0" applyFont="1" applyFill="1" applyBorder="1" applyAlignment="1">
      <alignment horizontal="center" vertical="center" justifyLastLine="1"/>
    </xf>
    <xf numFmtId="0" fontId="3" fillId="0" borderId="7" xfId="0" applyFont="1" applyFill="1" applyBorder="1" applyAlignment="1">
      <alignment horizontal="center" vertical="center" justifyLastLine="1"/>
    </xf>
    <xf numFmtId="0" fontId="3" fillId="0" borderId="8" xfId="0" applyFont="1" applyFill="1" applyBorder="1" applyAlignment="1">
      <alignment horizontal="center" vertical="center" justifyLastLine="1"/>
    </xf>
    <xf numFmtId="0" fontId="3" fillId="0" borderId="9" xfId="0" applyFont="1" applyFill="1" applyBorder="1" applyAlignment="1">
      <alignment horizontal="center" vertical="center" justifyLastLine="1"/>
    </xf>
    <xf numFmtId="0" fontId="3" fillId="0" borderId="14" xfId="0" applyFont="1" applyFill="1" applyBorder="1" applyAlignment="1">
      <alignment horizontal="center" vertical="center" justifyLastLine="1"/>
    </xf>
    <xf numFmtId="177" fontId="3" fillId="0" borderId="34" xfId="0" applyNumberFormat="1" applyFont="1" applyFill="1" applyBorder="1" applyAlignment="1">
      <alignment horizontal="distributed" vertical="center" justifyLastLine="1"/>
    </xf>
    <xf numFmtId="177" fontId="3" fillId="0" borderId="15" xfId="0" applyNumberFormat="1" applyFont="1" applyFill="1" applyBorder="1" applyAlignment="1">
      <alignment horizontal="distributed" vertical="center" justifyLastLine="1"/>
    </xf>
    <xf numFmtId="178" fontId="3" fillId="0" borderId="34" xfId="0" applyNumberFormat="1" applyFont="1" applyFill="1" applyBorder="1" applyAlignment="1">
      <alignment horizontal="distributed" vertical="center" justifyLastLine="1"/>
    </xf>
    <xf numFmtId="178" fontId="3" fillId="0" borderId="15" xfId="0" applyNumberFormat="1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showGridLines="0" tabSelected="1" zoomScaleNormal="100" workbookViewId="0"/>
  </sheetViews>
  <sheetFormatPr defaultRowHeight="12"/>
  <cols>
    <col min="1" max="2" width="3.7109375" style="4" customWidth="1"/>
    <col min="3" max="3" width="3.28515625" style="3" bestFit="1" customWidth="1"/>
    <col min="4" max="4" width="0.85546875" style="3" customWidth="1"/>
    <col min="5" max="5" width="29.7109375" style="4" bestFit="1" customWidth="1"/>
    <col min="6" max="6" width="0.85546875" style="4" customWidth="1"/>
    <col min="7" max="10" width="12.7109375" style="4" customWidth="1"/>
    <col min="11" max="16384" width="9.140625" style="4"/>
  </cols>
  <sheetData>
    <row r="1" spans="1:10" ht="30" customHeight="1">
      <c r="A1" s="1" t="s">
        <v>0</v>
      </c>
      <c r="B1" s="2"/>
    </row>
    <row r="2" spans="1:10" ht="18" customHeight="1">
      <c r="A2" s="2"/>
      <c r="B2" s="5"/>
    </row>
    <row r="3" spans="1:10" ht="15" customHeight="1">
      <c r="B3" s="321" t="s">
        <v>1</v>
      </c>
      <c r="C3" s="322"/>
      <c r="D3" s="322"/>
      <c r="E3" s="322"/>
      <c r="F3" s="323"/>
      <c r="G3" s="327" t="s">
        <v>2</v>
      </c>
      <c r="H3" s="321" t="s">
        <v>3</v>
      </c>
      <c r="I3" s="329"/>
      <c r="J3" s="330"/>
    </row>
    <row r="4" spans="1:10" ht="15" customHeight="1">
      <c r="B4" s="324"/>
      <c r="C4" s="325"/>
      <c r="D4" s="325"/>
      <c r="E4" s="325"/>
      <c r="F4" s="326"/>
      <c r="G4" s="328"/>
      <c r="H4" s="6" t="s">
        <v>4</v>
      </c>
      <c r="I4" s="7" t="s">
        <v>5</v>
      </c>
      <c r="J4" s="8" t="s">
        <v>6</v>
      </c>
    </row>
    <row r="5" spans="1:10" ht="15" hidden="1" customHeight="1">
      <c r="B5" s="9" t="s">
        <v>7</v>
      </c>
      <c r="C5" s="10"/>
      <c r="D5" s="10"/>
      <c r="E5" s="10"/>
      <c r="F5" s="10"/>
      <c r="G5" s="11">
        <v>4934</v>
      </c>
      <c r="H5" s="11">
        <v>38267</v>
      </c>
      <c r="I5" s="12">
        <v>20916</v>
      </c>
      <c r="J5" s="13">
        <v>17351</v>
      </c>
    </row>
    <row r="6" spans="1:10" s="14" customFormat="1" ht="13.5" hidden="1" customHeight="1">
      <c r="B6" s="15"/>
      <c r="C6" s="16" t="s">
        <v>8</v>
      </c>
      <c r="D6" s="17"/>
      <c r="E6" s="18" t="s">
        <v>9</v>
      </c>
      <c r="F6" s="18"/>
      <c r="G6" s="19">
        <v>9</v>
      </c>
      <c r="H6" s="19">
        <v>123</v>
      </c>
      <c r="I6" s="20">
        <v>59</v>
      </c>
      <c r="J6" s="21">
        <v>64</v>
      </c>
    </row>
    <row r="7" spans="1:10" s="14" customFormat="1" ht="13.5" hidden="1" customHeight="1">
      <c r="B7" s="22"/>
      <c r="C7" s="23" t="s">
        <v>10</v>
      </c>
      <c r="D7" s="24"/>
      <c r="E7" s="25" t="s">
        <v>11</v>
      </c>
      <c r="F7" s="25"/>
      <c r="G7" s="26">
        <v>0</v>
      </c>
      <c r="H7" s="26">
        <v>0</v>
      </c>
      <c r="I7" s="27">
        <v>0</v>
      </c>
      <c r="J7" s="28">
        <v>0</v>
      </c>
    </row>
    <row r="8" spans="1:10" s="14" customFormat="1" ht="13.5" hidden="1" customHeight="1">
      <c r="B8" s="22"/>
      <c r="C8" s="23" t="s">
        <v>12</v>
      </c>
      <c r="D8" s="24"/>
      <c r="E8" s="25" t="s">
        <v>13</v>
      </c>
      <c r="F8" s="25"/>
      <c r="G8" s="26">
        <v>0</v>
      </c>
      <c r="H8" s="26">
        <v>0</v>
      </c>
      <c r="I8" s="27">
        <v>0</v>
      </c>
      <c r="J8" s="28">
        <v>0</v>
      </c>
    </row>
    <row r="9" spans="1:10" s="14" customFormat="1" ht="13.5" hidden="1" customHeight="1">
      <c r="B9" s="22"/>
      <c r="C9" s="23" t="s">
        <v>14</v>
      </c>
      <c r="D9" s="24"/>
      <c r="E9" s="25" t="s">
        <v>15</v>
      </c>
      <c r="F9" s="25"/>
      <c r="G9" s="26">
        <v>3</v>
      </c>
      <c r="H9" s="26">
        <v>69</v>
      </c>
      <c r="I9" s="27">
        <v>61</v>
      </c>
      <c r="J9" s="28">
        <v>8</v>
      </c>
    </row>
    <row r="10" spans="1:10" s="14" customFormat="1" ht="13.5" hidden="1" customHeight="1">
      <c r="B10" s="22"/>
      <c r="C10" s="23" t="s">
        <v>16</v>
      </c>
      <c r="D10" s="24"/>
      <c r="E10" s="25" t="s">
        <v>17</v>
      </c>
      <c r="F10" s="25"/>
      <c r="G10" s="26">
        <v>606</v>
      </c>
      <c r="H10" s="26">
        <v>3854</v>
      </c>
      <c r="I10" s="27">
        <v>3132</v>
      </c>
      <c r="J10" s="28">
        <v>722</v>
      </c>
    </row>
    <row r="11" spans="1:10" s="14" customFormat="1" ht="13.5" hidden="1" customHeight="1">
      <c r="B11" s="22"/>
      <c r="C11" s="23" t="s">
        <v>18</v>
      </c>
      <c r="D11" s="24"/>
      <c r="E11" s="25" t="s">
        <v>19</v>
      </c>
      <c r="F11" s="25"/>
      <c r="G11" s="26">
        <v>1172</v>
      </c>
      <c r="H11" s="26">
        <v>13908</v>
      </c>
      <c r="I11" s="27">
        <v>7734</v>
      </c>
      <c r="J11" s="28">
        <v>6174</v>
      </c>
    </row>
    <row r="12" spans="1:10" s="14" customFormat="1" ht="13.5" hidden="1" customHeight="1">
      <c r="B12" s="22"/>
      <c r="C12" s="23" t="s">
        <v>20</v>
      </c>
      <c r="D12" s="24"/>
      <c r="E12" s="25" t="s">
        <v>21</v>
      </c>
      <c r="F12" s="25"/>
      <c r="G12" s="26">
        <v>15</v>
      </c>
      <c r="H12" s="26">
        <v>309</v>
      </c>
      <c r="I12" s="27">
        <v>282</v>
      </c>
      <c r="J12" s="28">
        <v>27</v>
      </c>
    </row>
    <row r="13" spans="1:10" s="14" customFormat="1" ht="13.5" hidden="1" customHeight="1">
      <c r="B13" s="22"/>
      <c r="C13" s="23" t="s">
        <v>22</v>
      </c>
      <c r="D13" s="24"/>
      <c r="E13" s="25" t="s">
        <v>23</v>
      </c>
      <c r="F13" s="25"/>
      <c r="G13" s="26">
        <v>131</v>
      </c>
      <c r="H13" s="26">
        <v>1823</v>
      </c>
      <c r="I13" s="27">
        <v>1375</v>
      </c>
      <c r="J13" s="28">
        <v>448</v>
      </c>
    </row>
    <row r="14" spans="1:10" s="14" customFormat="1" ht="13.5" hidden="1" customHeight="1">
      <c r="B14" s="22"/>
      <c r="C14" s="23" t="s">
        <v>24</v>
      </c>
      <c r="D14" s="24"/>
      <c r="E14" s="25" t="s">
        <v>25</v>
      </c>
      <c r="F14" s="25"/>
      <c r="G14" s="26">
        <v>1673</v>
      </c>
      <c r="H14" s="26">
        <v>8373</v>
      </c>
      <c r="I14" s="27">
        <v>3847</v>
      </c>
      <c r="J14" s="28">
        <v>4526</v>
      </c>
    </row>
    <row r="15" spans="1:10" s="14" customFormat="1" ht="13.5" hidden="1" customHeight="1">
      <c r="B15" s="22"/>
      <c r="C15" s="23" t="s">
        <v>26</v>
      </c>
      <c r="D15" s="24"/>
      <c r="E15" s="25" t="s">
        <v>27</v>
      </c>
      <c r="F15" s="25"/>
      <c r="G15" s="26">
        <v>62</v>
      </c>
      <c r="H15" s="26">
        <v>634</v>
      </c>
      <c r="I15" s="27">
        <v>289</v>
      </c>
      <c r="J15" s="28">
        <v>345</v>
      </c>
    </row>
    <row r="16" spans="1:10" s="14" customFormat="1" ht="13.5" hidden="1" customHeight="1">
      <c r="B16" s="22"/>
      <c r="C16" s="23" t="s">
        <v>28</v>
      </c>
      <c r="D16" s="24"/>
      <c r="E16" s="25" t="s">
        <v>29</v>
      </c>
      <c r="F16" s="25"/>
      <c r="G16" s="26">
        <v>44</v>
      </c>
      <c r="H16" s="26">
        <v>132</v>
      </c>
      <c r="I16" s="27">
        <v>80</v>
      </c>
      <c r="J16" s="28">
        <v>52</v>
      </c>
    </row>
    <row r="17" spans="2:10" s="14" customFormat="1" ht="13.5" hidden="1" customHeight="1">
      <c r="B17" s="22"/>
      <c r="C17" s="23" t="s">
        <v>30</v>
      </c>
      <c r="D17" s="24"/>
      <c r="E17" s="25" t="s">
        <v>31</v>
      </c>
      <c r="F17" s="25"/>
      <c r="G17" s="26">
        <v>1173</v>
      </c>
      <c r="H17" s="26">
        <v>8071</v>
      </c>
      <c r="I17" s="27">
        <v>3277</v>
      </c>
      <c r="J17" s="28">
        <v>4794</v>
      </c>
    </row>
    <row r="18" spans="2:10" s="14" customFormat="1" ht="13.5" hidden="1" customHeight="1">
      <c r="B18" s="29"/>
      <c r="C18" s="30" t="s">
        <v>32</v>
      </c>
      <c r="D18" s="31"/>
      <c r="E18" s="32" t="s">
        <v>33</v>
      </c>
      <c r="F18" s="32"/>
      <c r="G18" s="33">
        <v>46</v>
      </c>
      <c r="H18" s="33">
        <v>971</v>
      </c>
      <c r="I18" s="34">
        <v>780</v>
      </c>
      <c r="J18" s="35">
        <v>191</v>
      </c>
    </row>
    <row r="19" spans="2:10" s="14" customFormat="1" ht="18.75" customHeight="1">
      <c r="B19" s="9" t="s">
        <v>34</v>
      </c>
      <c r="C19" s="10"/>
      <c r="D19" s="10"/>
      <c r="E19" s="10"/>
      <c r="F19" s="10"/>
      <c r="G19" s="11">
        <v>4435</v>
      </c>
      <c r="H19" s="11">
        <v>35239</v>
      </c>
      <c r="I19" s="12">
        <v>19620</v>
      </c>
      <c r="J19" s="13">
        <v>15619</v>
      </c>
    </row>
    <row r="20" spans="2:10" s="14" customFormat="1" ht="16.5" hidden="1" customHeight="1">
      <c r="B20" s="15"/>
      <c r="C20" s="16" t="s">
        <v>8</v>
      </c>
      <c r="D20" s="17"/>
      <c r="E20" s="18" t="s">
        <v>9</v>
      </c>
      <c r="F20" s="18"/>
      <c r="G20" s="19">
        <v>12</v>
      </c>
      <c r="H20" s="19">
        <v>258</v>
      </c>
      <c r="I20" s="20">
        <v>159</v>
      </c>
      <c r="J20" s="21">
        <v>99</v>
      </c>
    </row>
    <row r="21" spans="2:10" s="14" customFormat="1" ht="16.5" hidden="1" customHeight="1">
      <c r="B21" s="15"/>
      <c r="C21" s="23" t="s">
        <v>10</v>
      </c>
      <c r="D21" s="24"/>
      <c r="E21" s="25" t="s">
        <v>11</v>
      </c>
      <c r="F21" s="25"/>
      <c r="G21" s="26">
        <v>0</v>
      </c>
      <c r="H21" s="26">
        <v>0</v>
      </c>
      <c r="I21" s="27">
        <v>0</v>
      </c>
      <c r="J21" s="28">
        <v>0</v>
      </c>
    </row>
    <row r="22" spans="2:10" s="14" customFormat="1" ht="16.5" hidden="1" customHeight="1">
      <c r="B22" s="15"/>
      <c r="C22" s="23" t="s">
        <v>12</v>
      </c>
      <c r="D22" s="24"/>
      <c r="E22" s="25" t="s">
        <v>13</v>
      </c>
      <c r="F22" s="25"/>
      <c r="G22" s="26">
        <v>0</v>
      </c>
      <c r="H22" s="26">
        <v>0</v>
      </c>
      <c r="I22" s="27">
        <v>0</v>
      </c>
      <c r="J22" s="28">
        <v>0</v>
      </c>
    </row>
    <row r="23" spans="2:10" s="14" customFormat="1" ht="16.5" hidden="1" customHeight="1">
      <c r="B23" s="15"/>
      <c r="C23" s="23" t="s">
        <v>14</v>
      </c>
      <c r="D23" s="24"/>
      <c r="E23" s="25" t="s">
        <v>15</v>
      </c>
      <c r="F23" s="25"/>
      <c r="G23" s="26">
        <v>0</v>
      </c>
      <c r="H23" s="26">
        <v>0</v>
      </c>
      <c r="I23" s="27">
        <v>0</v>
      </c>
      <c r="J23" s="28">
        <v>0</v>
      </c>
    </row>
    <row r="24" spans="2:10" s="14" customFormat="1" ht="16.5" hidden="1" customHeight="1">
      <c r="B24" s="15"/>
      <c r="C24" s="23" t="s">
        <v>16</v>
      </c>
      <c r="D24" s="24"/>
      <c r="E24" s="25" t="s">
        <v>17</v>
      </c>
      <c r="F24" s="25"/>
      <c r="G24" s="26">
        <v>604</v>
      </c>
      <c r="H24" s="26">
        <v>3719</v>
      </c>
      <c r="I24" s="27">
        <v>3041</v>
      </c>
      <c r="J24" s="28">
        <v>678</v>
      </c>
    </row>
    <row r="25" spans="2:10" s="14" customFormat="1" ht="16.5" hidden="1" customHeight="1">
      <c r="B25" s="15"/>
      <c r="C25" s="23" t="s">
        <v>18</v>
      </c>
      <c r="D25" s="24"/>
      <c r="E25" s="25" t="s">
        <v>19</v>
      </c>
      <c r="F25" s="25"/>
      <c r="G25" s="26">
        <v>1018</v>
      </c>
      <c r="H25" s="26">
        <v>12967</v>
      </c>
      <c r="I25" s="27">
        <v>7566</v>
      </c>
      <c r="J25" s="28">
        <v>5401</v>
      </c>
    </row>
    <row r="26" spans="2:10" s="14" customFormat="1" ht="16.5" hidden="1" customHeight="1">
      <c r="B26" s="15"/>
      <c r="C26" s="23" t="s">
        <v>20</v>
      </c>
      <c r="D26" s="24"/>
      <c r="E26" s="25" t="s">
        <v>21</v>
      </c>
      <c r="F26" s="25"/>
      <c r="G26" s="26">
        <v>4</v>
      </c>
      <c r="H26" s="26">
        <v>171</v>
      </c>
      <c r="I26" s="27">
        <v>157</v>
      </c>
      <c r="J26" s="28">
        <v>14</v>
      </c>
    </row>
    <row r="27" spans="2:10" s="14" customFormat="1" ht="16.5" hidden="1" customHeight="1">
      <c r="B27" s="15"/>
      <c r="C27" s="23" t="s">
        <v>22</v>
      </c>
      <c r="D27" s="24"/>
      <c r="E27" s="25" t="s">
        <v>23</v>
      </c>
      <c r="F27" s="25"/>
      <c r="G27" s="26">
        <v>127</v>
      </c>
      <c r="H27" s="26">
        <v>1933</v>
      </c>
      <c r="I27" s="27">
        <v>1403</v>
      </c>
      <c r="J27" s="28">
        <v>530</v>
      </c>
    </row>
    <row r="28" spans="2:10" s="14" customFormat="1" ht="16.5" hidden="1" customHeight="1">
      <c r="B28" s="15"/>
      <c r="C28" s="23" t="s">
        <v>24</v>
      </c>
      <c r="D28" s="24"/>
      <c r="E28" s="25" t="s">
        <v>25</v>
      </c>
      <c r="F28" s="25"/>
      <c r="G28" s="26">
        <v>1544</v>
      </c>
      <c r="H28" s="26">
        <v>8713</v>
      </c>
      <c r="I28" s="27">
        <v>4029</v>
      </c>
      <c r="J28" s="28">
        <v>4684</v>
      </c>
    </row>
    <row r="29" spans="2:10" s="14" customFormat="1" ht="16.5" hidden="1" customHeight="1">
      <c r="B29" s="15"/>
      <c r="C29" s="23" t="s">
        <v>26</v>
      </c>
      <c r="D29" s="24"/>
      <c r="E29" s="25" t="s">
        <v>27</v>
      </c>
      <c r="F29" s="25"/>
      <c r="G29" s="26">
        <v>61</v>
      </c>
      <c r="H29" s="26">
        <v>583</v>
      </c>
      <c r="I29" s="27">
        <v>216</v>
      </c>
      <c r="J29" s="28">
        <v>367</v>
      </c>
    </row>
    <row r="30" spans="2:10" s="14" customFormat="1" ht="16.5" hidden="1" customHeight="1">
      <c r="B30" s="15"/>
      <c r="C30" s="23" t="s">
        <v>28</v>
      </c>
      <c r="D30" s="24"/>
      <c r="E30" s="25" t="s">
        <v>29</v>
      </c>
      <c r="F30" s="25"/>
      <c r="G30" s="26">
        <v>45</v>
      </c>
      <c r="H30" s="26">
        <v>193</v>
      </c>
      <c r="I30" s="27">
        <v>127</v>
      </c>
      <c r="J30" s="28">
        <v>66</v>
      </c>
    </row>
    <row r="31" spans="2:10" s="14" customFormat="1" ht="16.5" hidden="1" customHeight="1">
      <c r="B31" s="15"/>
      <c r="C31" s="23" t="s">
        <v>30</v>
      </c>
      <c r="D31" s="24"/>
      <c r="E31" s="25" t="s">
        <v>31</v>
      </c>
      <c r="F31" s="25"/>
      <c r="G31" s="26">
        <v>1018</v>
      </c>
      <c r="H31" s="26">
        <v>6654</v>
      </c>
      <c r="I31" s="27">
        <v>2881</v>
      </c>
      <c r="J31" s="28">
        <v>3773</v>
      </c>
    </row>
    <row r="32" spans="2:10" s="14" customFormat="1" ht="16.5" hidden="1" customHeight="1">
      <c r="B32" s="36"/>
      <c r="C32" s="30" t="s">
        <v>32</v>
      </c>
      <c r="D32" s="31"/>
      <c r="E32" s="32" t="s">
        <v>33</v>
      </c>
      <c r="F32" s="32"/>
      <c r="G32" s="33">
        <v>246</v>
      </c>
      <c r="H32" s="33">
        <v>3926</v>
      </c>
      <c r="I32" s="34">
        <v>1854</v>
      </c>
      <c r="J32" s="35">
        <v>2072</v>
      </c>
    </row>
    <row r="33" spans="2:10" ht="18.75" customHeight="1">
      <c r="B33" s="9" t="s">
        <v>35</v>
      </c>
      <c r="C33" s="10"/>
      <c r="D33" s="10"/>
      <c r="E33" s="10"/>
      <c r="F33" s="10"/>
      <c r="G33" s="11">
        <f>SUM(G34:G51)</f>
        <v>4290</v>
      </c>
      <c r="H33" s="11">
        <f>SUM(H34:H51)</f>
        <v>37322</v>
      </c>
      <c r="I33" s="12">
        <f>SUM(I34:I51)</f>
        <v>20354</v>
      </c>
      <c r="J33" s="13">
        <f>SUM(J34:J51)</f>
        <v>16968</v>
      </c>
    </row>
    <row r="34" spans="2:10" ht="16.5" hidden="1" customHeight="1">
      <c r="B34" s="15"/>
      <c r="C34" s="16" t="s">
        <v>8</v>
      </c>
      <c r="D34" s="17"/>
      <c r="E34" s="18" t="s">
        <v>9</v>
      </c>
      <c r="F34" s="18"/>
      <c r="G34" s="19">
        <v>11</v>
      </c>
      <c r="H34" s="19">
        <f>+I34+J34</f>
        <v>124</v>
      </c>
      <c r="I34" s="20">
        <v>65</v>
      </c>
      <c r="J34" s="21">
        <v>59</v>
      </c>
    </row>
    <row r="35" spans="2:10" ht="16.5" hidden="1" customHeight="1">
      <c r="B35" s="15"/>
      <c r="C35" s="23" t="s">
        <v>10</v>
      </c>
      <c r="D35" s="24"/>
      <c r="E35" s="25" t="s">
        <v>11</v>
      </c>
      <c r="F35" s="25"/>
      <c r="G35" s="26">
        <v>0</v>
      </c>
      <c r="H35" s="26">
        <f t="shared" ref="H35:H51" si="0">+I35+J35</f>
        <v>0</v>
      </c>
      <c r="I35" s="27">
        <v>0</v>
      </c>
      <c r="J35" s="28">
        <v>0</v>
      </c>
    </row>
    <row r="36" spans="2:10" ht="16.5" hidden="1" customHeight="1">
      <c r="B36" s="15"/>
      <c r="C36" s="23" t="s">
        <v>36</v>
      </c>
      <c r="D36" s="24"/>
      <c r="E36" s="25" t="s">
        <v>13</v>
      </c>
      <c r="F36" s="25"/>
      <c r="G36" s="26">
        <v>1</v>
      </c>
      <c r="H36" s="26">
        <f t="shared" si="0"/>
        <v>2</v>
      </c>
      <c r="I36" s="27">
        <v>0</v>
      </c>
      <c r="J36" s="28">
        <v>2</v>
      </c>
    </row>
    <row r="37" spans="2:10" ht="16.5" hidden="1" customHeight="1">
      <c r="B37" s="15"/>
      <c r="C37" s="23" t="s">
        <v>14</v>
      </c>
      <c r="D37" s="24"/>
      <c r="E37" s="25" t="s">
        <v>15</v>
      </c>
      <c r="F37" s="25"/>
      <c r="G37" s="26">
        <v>2</v>
      </c>
      <c r="H37" s="26">
        <f t="shared" si="0"/>
        <v>51</v>
      </c>
      <c r="I37" s="27">
        <v>46</v>
      </c>
      <c r="J37" s="28">
        <v>5</v>
      </c>
    </row>
    <row r="38" spans="2:10" ht="16.5" hidden="1" customHeight="1">
      <c r="B38" s="15"/>
      <c r="C38" s="23" t="s">
        <v>16</v>
      </c>
      <c r="D38" s="24"/>
      <c r="E38" s="25" t="s">
        <v>17</v>
      </c>
      <c r="F38" s="25"/>
      <c r="G38" s="26">
        <v>545</v>
      </c>
      <c r="H38" s="26">
        <f t="shared" si="0"/>
        <v>3079</v>
      </c>
      <c r="I38" s="27">
        <v>2519</v>
      </c>
      <c r="J38" s="28">
        <v>560</v>
      </c>
    </row>
    <row r="39" spans="2:10" ht="16.5" hidden="1" customHeight="1">
      <c r="B39" s="15"/>
      <c r="C39" s="23" t="s">
        <v>37</v>
      </c>
      <c r="D39" s="24"/>
      <c r="E39" s="25" t="s">
        <v>19</v>
      </c>
      <c r="F39" s="25"/>
      <c r="G39" s="26">
        <v>824</v>
      </c>
      <c r="H39" s="26">
        <f t="shared" si="0"/>
        <v>11454</v>
      </c>
      <c r="I39" s="27">
        <v>6902</v>
      </c>
      <c r="J39" s="28">
        <v>4552</v>
      </c>
    </row>
    <row r="40" spans="2:10" ht="16.5" hidden="1" customHeight="1">
      <c r="B40" s="15"/>
      <c r="C40" s="23" t="s">
        <v>20</v>
      </c>
      <c r="D40" s="24"/>
      <c r="E40" s="25" t="s">
        <v>21</v>
      </c>
      <c r="F40" s="25"/>
      <c r="G40" s="26">
        <v>12</v>
      </c>
      <c r="H40" s="26">
        <f t="shared" si="0"/>
        <v>181</v>
      </c>
      <c r="I40" s="27">
        <v>164</v>
      </c>
      <c r="J40" s="28">
        <v>17</v>
      </c>
    </row>
    <row r="41" spans="2:10" ht="16.5" hidden="1" customHeight="1">
      <c r="B41" s="15"/>
      <c r="C41" s="23" t="s">
        <v>22</v>
      </c>
      <c r="D41" s="37"/>
      <c r="E41" s="38" t="s">
        <v>38</v>
      </c>
      <c r="F41" s="38"/>
      <c r="G41" s="26">
        <v>30</v>
      </c>
      <c r="H41" s="26">
        <f t="shared" si="0"/>
        <v>801</v>
      </c>
      <c r="I41" s="27">
        <v>584</v>
      </c>
      <c r="J41" s="28">
        <v>217</v>
      </c>
    </row>
    <row r="42" spans="2:10" ht="16.5" hidden="1" customHeight="1">
      <c r="B42" s="15"/>
      <c r="C42" s="23" t="s">
        <v>24</v>
      </c>
      <c r="D42" s="24"/>
      <c r="E42" s="25" t="s">
        <v>39</v>
      </c>
      <c r="F42" s="25"/>
      <c r="G42" s="26">
        <v>104</v>
      </c>
      <c r="H42" s="26">
        <f t="shared" si="0"/>
        <v>2295</v>
      </c>
      <c r="I42" s="27">
        <v>1606</v>
      </c>
      <c r="J42" s="28">
        <v>689</v>
      </c>
    </row>
    <row r="43" spans="2:10" ht="16.5" hidden="1" customHeight="1">
      <c r="B43" s="15"/>
      <c r="C43" s="23" t="s">
        <v>40</v>
      </c>
      <c r="D43" s="24"/>
      <c r="E43" s="25" t="s">
        <v>41</v>
      </c>
      <c r="F43" s="25"/>
      <c r="G43" s="26">
        <v>1098</v>
      </c>
      <c r="H43" s="26">
        <f t="shared" si="0"/>
        <v>6708</v>
      </c>
      <c r="I43" s="27">
        <v>3165</v>
      </c>
      <c r="J43" s="28">
        <v>3543</v>
      </c>
    </row>
    <row r="44" spans="2:10" ht="16.5" hidden="1" customHeight="1">
      <c r="B44" s="15"/>
      <c r="C44" s="23" t="s">
        <v>28</v>
      </c>
      <c r="D44" s="24"/>
      <c r="E44" s="25" t="s">
        <v>27</v>
      </c>
      <c r="F44" s="25"/>
      <c r="G44" s="26">
        <v>47</v>
      </c>
      <c r="H44" s="26">
        <f t="shared" si="0"/>
        <v>563</v>
      </c>
      <c r="I44" s="27">
        <v>182</v>
      </c>
      <c r="J44" s="28">
        <v>381</v>
      </c>
    </row>
    <row r="45" spans="2:10" ht="16.5" hidden="1" customHeight="1">
      <c r="B45" s="15"/>
      <c r="C45" s="23" t="s">
        <v>30</v>
      </c>
      <c r="D45" s="24"/>
      <c r="E45" s="25" t="s">
        <v>29</v>
      </c>
      <c r="F45" s="25"/>
      <c r="G45" s="26">
        <v>62</v>
      </c>
      <c r="H45" s="26">
        <f t="shared" si="0"/>
        <v>127</v>
      </c>
      <c r="I45" s="27">
        <v>77</v>
      </c>
      <c r="J45" s="28">
        <v>50</v>
      </c>
    </row>
    <row r="46" spans="2:10" ht="16.5" hidden="1" customHeight="1">
      <c r="B46" s="15"/>
      <c r="C46" s="39" t="s">
        <v>32</v>
      </c>
      <c r="D46" s="40"/>
      <c r="E46" s="25" t="s">
        <v>42</v>
      </c>
      <c r="F46" s="41"/>
      <c r="G46" s="42">
        <v>376</v>
      </c>
      <c r="H46" s="42">
        <f t="shared" si="0"/>
        <v>2454</v>
      </c>
      <c r="I46" s="43">
        <v>891</v>
      </c>
      <c r="J46" s="44">
        <v>1563</v>
      </c>
    </row>
    <row r="47" spans="2:10" ht="16.5" hidden="1" customHeight="1">
      <c r="B47" s="22"/>
      <c r="C47" s="23" t="s">
        <v>43</v>
      </c>
      <c r="D47" s="37"/>
      <c r="E47" s="38" t="s">
        <v>44</v>
      </c>
      <c r="F47" s="38"/>
      <c r="G47" s="26">
        <v>177</v>
      </c>
      <c r="H47" s="26">
        <f t="shared" si="0"/>
        <v>2654</v>
      </c>
      <c r="I47" s="27">
        <v>499</v>
      </c>
      <c r="J47" s="28">
        <v>2155</v>
      </c>
    </row>
    <row r="48" spans="2:10" ht="16.5" hidden="1" customHeight="1">
      <c r="B48" s="15"/>
      <c r="C48" s="23" t="s">
        <v>45</v>
      </c>
      <c r="D48" s="24"/>
      <c r="E48" s="25" t="s">
        <v>46</v>
      </c>
      <c r="F48" s="25"/>
      <c r="G48" s="26">
        <v>147</v>
      </c>
      <c r="H48" s="26">
        <f t="shared" si="0"/>
        <v>1475</v>
      </c>
      <c r="I48" s="27">
        <v>593</v>
      </c>
      <c r="J48" s="28">
        <v>882</v>
      </c>
    </row>
    <row r="49" spans="2:10" ht="16.5" hidden="1" customHeight="1">
      <c r="B49" s="15"/>
      <c r="C49" s="23" t="s">
        <v>47</v>
      </c>
      <c r="D49" s="24"/>
      <c r="E49" s="25" t="s">
        <v>48</v>
      </c>
      <c r="F49" s="25"/>
      <c r="G49" s="26">
        <v>56</v>
      </c>
      <c r="H49" s="26">
        <f t="shared" si="0"/>
        <v>609</v>
      </c>
      <c r="I49" s="27">
        <v>387</v>
      </c>
      <c r="J49" s="28">
        <v>222</v>
      </c>
    </row>
    <row r="50" spans="2:10" ht="16.5" hidden="1" customHeight="1">
      <c r="B50" s="15"/>
      <c r="C50" s="23" t="s">
        <v>49</v>
      </c>
      <c r="D50" s="24"/>
      <c r="E50" s="45" t="s">
        <v>50</v>
      </c>
      <c r="F50" s="45"/>
      <c r="G50" s="26">
        <v>760</v>
      </c>
      <c r="H50" s="26">
        <f t="shared" si="0"/>
        <v>3749</v>
      </c>
      <c r="I50" s="27">
        <v>1964</v>
      </c>
      <c r="J50" s="28">
        <v>1785</v>
      </c>
    </row>
    <row r="51" spans="2:10" ht="16.5" hidden="1" customHeight="1">
      <c r="B51" s="15"/>
      <c r="C51" s="39" t="s">
        <v>51</v>
      </c>
      <c r="D51" s="40"/>
      <c r="E51" s="41" t="s">
        <v>52</v>
      </c>
      <c r="F51" s="41"/>
      <c r="G51" s="42">
        <v>38</v>
      </c>
      <c r="H51" s="42">
        <f t="shared" si="0"/>
        <v>996</v>
      </c>
      <c r="I51" s="43">
        <v>710</v>
      </c>
      <c r="J51" s="35">
        <v>286</v>
      </c>
    </row>
    <row r="52" spans="2:10" ht="18.75" customHeight="1">
      <c r="B52" s="9" t="s">
        <v>53</v>
      </c>
      <c r="C52" s="10"/>
      <c r="D52" s="10"/>
      <c r="E52" s="10"/>
      <c r="F52" s="10"/>
      <c r="G52" s="11">
        <f>SUM(G53:G71)</f>
        <v>4231</v>
      </c>
      <c r="H52" s="46">
        <v>39122</v>
      </c>
      <c r="I52" s="47">
        <f>SUM(I53:I71)</f>
        <v>21445</v>
      </c>
      <c r="J52" s="48">
        <f>SUM(J53:J71)</f>
        <v>17665</v>
      </c>
    </row>
    <row r="53" spans="2:10" ht="16.5" hidden="1" customHeight="1">
      <c r="B53" s="15"/>
      <c r="C53" s="16" t="s">
        <v>8</v>
      </c>
      <c r="D53" s="17"/>
      <c r="E53" s="18" t="s">
        <v>54</v>
      </c>
      <c r="F53" s="18"/>
      <c r="G53" s="19">
        <v>23</v>
      </c>
      <c r="H53" s="19">
        <v>255</v>
      </c>
      <c r="I53" s="20">
        <v>150</v>
      </c>
      <c r="J53" s="21">
        <v>105</v>
      </c>
    </row>
    <row r="54" spans="2:10" ht="16.5" hidden="1" customHeight="1">
      <c r="B54" s="15"/>
      <c r="C54" s="23" t="s">
        <v>10</v>
      </c>
      <c r="D54" s="24"/>
      <c r="E54" s="25" t="s">
        <v>55</v>
      </c>
      <c r="F54" s="25"/>
      <c r="G54" s="26">
        <v>9</v>
      </c>
      <c r="H54" s="26">
        <v>71</v>
      </c>
      <c r="I54" s="27">
        <v>54</v>
      </c>
      <c r="J54" s="28">
        <v>17</v>
      </c>
    </row>
    <row r="55" spans="2:10" ht="16.5" hidden="1" customHeight="1">
      <c r="B55" s="15"/>
      <c r="C55" s="23" t="s">
        <v>12</v>
      </c>
      <c r="D55" s="24"/>
      <c r="E55" s="25" t="s">
        <v>56</v>
      </c>
      <c r="F55" s="25"/>
      <c r="G55" s="26">
        <v>2</v>
      </c>
      <c r="H55" s="26">
        <v>9</v>
      </c>
      <c r="I55" s="27">
        <v>9</v>
      </c>
      <c r="J55" s="49" t="s">
        <v>57</v>
      </c>
    </row>
    <row r="56" spans="2:10" ht="16.5" hidden="1" customHeight="1">
      <c r="B56" s="15"/>
      <c r="C56" s="23" t="s">
        <v>14</v>
      </c>
      <c r="D56" s="24"/>
      <c r="E56" s="25" t="s">
        <v>58</v>
      </c>
      <c r="F56" s="25"/>
      <c r="G56" s="26">
        <v>526</v>
      </c>
      <c r="H56" s="26">
        <v>2935</v>
      </c>
      <c r="I56" s="27">
        <v>2385</v>
      </c>
      <c r="J56" s="28">
        <v>550</v>
      </c>
    </row>
    <row r="57" spans="2:10" ht="16.5" hidden="1" customHeight="1">
      <c r="B57" s="15"/>
      <c r="C57" s="23" t="s">
        <v>16</v>
      </c>
      <c r="D57" s="24"/>
      <c r="E57" s="25" t="s">
        <v>59</v>
      </c>
      <c r="F57" s="25"/>
      <c r="G57" s="26">
        <v>751</v>
      </c>
      <c r="H57" s="26">
        <v>12213</v>
      </c>
      <c r="I57" s="27">
        <v>7429</v>
      </c>
      <c r="J57" s="28">
        <v>4784</v>
      </c>
    </row>
    <row r="58" spans="2:10" ht="16.5" hidden="1" customHeight="1">
      <c r="B58" s="15"/>
      <c r="C58" s="23" t="s">
        <v>18</v>
      </c>
      <c r="D58" s="24"/>
      <c r="E58" s="25" t="s">
        <v>21</v>
      </c>
      <c r="F58" s="25"/>
      <c r="G58" s="26">
        <v>8</v>
      </c>
      <c r="H58" s="26">
        <v>134</v>
      </c>
      <c r="I58" s="27">
        <v>121</v>
      </c>
      <c r="J58" s="28">
        <v>13</v>
      </c>
    </row>
    <row r="59" spans="2:10" ht="16.5" hidden="1" customHeight="1">
      <c r="B59" s="15"/>
      <c r="C59" s="23" t="s">
        <v>20</v>
      </c>
      <c r="D59" s="24"/>
      <c r="E59" s="25" t="s">
        <v>38</v>
      </c>
      <c r="F59" s="25"/>
      <c r="G59" s="26">
        <v>38</v>
      </c>
      <c r="H59" s="26">
        <v>874</v>
      </c>
      <c r="I59" s="27">
        <v>627</v>
      </c>
      <c r="J59" s="28">
        <v>247</v>
      </c>
    </row>
    <row r="60" spans="2:10" ht="16.5" hidden="1" customHeight="1">
      <c r="B60" s="15"/>
      <c r="C60" s="23" t="s">
        <v>22</v>
      </c>
      <c r="D60" s="37"/>
      <c r="E60" s="38" t="s">
        <v>60</v>
      </c>
      <c r="F60" s="38"/>
      <c r="G60" s="26">
        <v>121</v>
      </c>
      <c r="H60" s="26">
        <v>1893</v>
      </c>
      <c r="I60" s="27">
        <v>1536</v>
      </c>
      <c r="J60" s="28">
        <v>357</v>
      </c>
    </row>
    <row r="61" spans="2:10" ht="16.5" hidden="1" customHeight="1">
      <c r="B61" s="15"/>
      <c r="C61" s="23" t="s">
        <v>24</v>
      </c>
      <c r="D61" s="24"/>
      <c r="E61" s="25" t="s">
        <v>61</v>
      </c>
      <c r="F61" s="25"/>
      <c r="G61" s="26">
        <v>1059</v>
      </c>
      <c r="H61" s="26">
        <v>7184</v>
      </c>
      <c r="I61" s="27">
        <v>3444</v>
      </c>
      <c r="J61" s="28">
        <v>3728</v>
      </c>
    </row>
    <row r="62" spans="2:10" ht="16.5" hidden="1" customHeight="1">
      <c r="B62" s="15"/>
      <c r="C62" s="23" t="s">
        <v>26</v>
      </c>
      <c r="D62" s="24"/>
      <c r="E62" s="25" t="s">
        <v>62</v>
      </c>
      <c r="F62" s="25"/>
      <c r="G62" s="26">
        <v>51</v>
      </c>
      <c r="H62" s="26">
        <v>753</v>
      </c>
      <c r="I62" s="27">
        <v>204</v>
      </c>
      <c r="J62" s="28">
        <v>549</v>
      </c>
    </row>
    <row r="63" spans="2:10" ht="16.5" hidden="1" customHeight="1">
      <c r="B63" s="15"/>
      <c r="C63" s="23" t="s">
        <v>28</v>
      </c>
      <c r="D63" s="24"/>
      <c r="E63" s="25" t="s">
        <v>63</v>
      </c>
      <c r="F63" s="25"/>
      <c r="G63" s="26">
        <v>81</v>
      </c>
      <c r="H63" s="26">
        <v>297</v>
      </c>
      <c r="I63" s="27">
        <v>186</v>
      </c>
      <c r="J63" s="28">
        <v>111</v>
      </c>
    </row>
    <row r="64" spans="2:10" ht="16.5" hidden="1" customHeight="1">
      <c r="B64" s="15"/>
      <c r="C64" s="23" t="s">
        <v>30</v>
      </c>
      <c r="D64" s="24"/>
      <c r="E64" s="25" t="s">
        <v>64</v>
      </c>
      <c r="F64" s="25"/>
      <c r="G64" s="26">
        <v>114</v>
      </c>
      <c r="H64" s="26">
        <v>867</v>
      </c>
      <c r="I64" s="27">
        <v>556</v>
      </c>
      <c r="J64" s="28">
        <v>311</v>
      </c>
    </row>
    <row r="65" spans="2:10" ht="16.5" hidden="1" customHeight="1">
      <c r="B65" s="15"/>
      <c r="C65" s="39" t="s">
        <v>32</v>
      </c>
      <c r="D65" s="40"/>
      <c r="E65" s="25" t="s">
        <v>65</v>
      </c>
      <c r="F65" s="41"/>
      <c r="G65" s="42">
        <v>383</v>
      </c>
      <c r="H65" s="42">
        <v>2707</v>
      </c>
      <c r="I65" s="43">
        <v>987</v>
      </c>
      <c r="J65" s="44">
        <v>1720</v>
      </c>
    </row>
    <row r="66" spans="2:10" ht="16.5" hidden="1" customHeight="1">
      <c r="B66" s="22"/>
      <c r="C66" s="23" t="s">
        <v>43</v>
      </c>
      <c r="D66" s="37"/>
      <c r="E66" s="38" t="s">
        <v>66</v>
      </c>
      <c r="F66" s="38"/>
      <c r="G66" s="26">
        <v>365</v>
      </c>
      <c r="H66" s="26">
        <v>1405</v>
      </c>
      <c r="I66" s="27">
        <v>573</v>
      </c>
      <c r="J66" s="28">
        <v>832</v>
      </c>
    </row>
    <row r="67" spans="2:10" ht="16.5" hidden="1" customHeight="1">
      <c r="B67" s="15"/>
      <c r="C67" s="23" t="s">
        <v>45</v>
      </c>
      <c r="D67" s="24"/>
      <c r="E67" s="25" t="s">
        <v>46</v>
      </c>
      <c r="F67" s="25"/>
      <c r="G67" s="26">
        <v>141</v>
      </c>
      <c r="H67" s="26">
        <v>1426</v>
      </c>
      <c r="I67" s="27">
        <v>577</v>
      </c>
      <c r="J67" s="28">
        <v>849</v>
      </c>
    </row>
    <row r="68" spans="2:10" ht="16.5" hidden="1" customHeight="1">
      <c r="B68" s="15"/>
      <c r="C68" s="23" t="s">
        <v>47</v>
      </c>
      <c r="D68" s="24"/>
      <c r="E68" s="25" t="s">
        <v>44</v>
      </c>
      <c r="F68" s="25"/>
      <c r="G68" s="26">
        <v>192</v>
      </c>
      <c r="H68" s="26">
        <v>3143</v>
      </c>
      <c r="I68" s="27">
        <v>679</v>
      </c>
      <c r="J68" s="28">
        <v>2464</v>
      </c>
    </row>
    <row r="69" spans="2:10" ht="16.5" hidden="1" customHeight="1">
      <c r="B69" s="15"/>
      <c r="C69" s="23" t="s">
        <v>49</v>
      </c>
      <c r="D69" s="24"/>
      <c r="E69" s="45" t="s">
        <v>48</v>
      </c>
      <c r="F69" s="45"/>
      <c r="G69" s="26">
        <v>45</v>
      </c>
      <c r="H69" s="26">
        <v>471</v>
      </c>
      <c r="I69" s="27">
        <v>293</v>
      </c>
      <c r="J69" s="28">
        <v>178</v>
      </c>
    </row>
    <row r="70" spans="2:10" ht="16.5" hidden="1" customHeight="1">
      <c r="B70" s="15"/>
      <c r="C70" s="39" t="s">
        <v>51</v>
      </c>
      <c r="D70" s="40"/>
      <c r="E70" s="41" t="s">
        <v>50</v>
      </c>
      <c r="F70" s="45"/>
      <c r="G70" s="26">
        <v>289</v>
      </c>
      <c r="H70" s="42">
        <v>1515</v>
      </c>
      <c r="I70" s="43">
        <v>922</v>
      </c>
      <c r="J70" s="44">
        <v>593</v>
      </c>
    </row>
    <row r="71" spans="2:10" ht="16.5" hidden="1" customHeight="1">
      <c r="B71" s="36"/>
      <c r="C71" s="39" t="s">
        <v>67</v>
      </c>
      <c r="D71" s="40"/>
      <c r="E71" s="41" t="s">
        <v>68</v>
      </c>
      <c r="F71" s="41"/>
      <c r="G71" s="42">
        <v>33</v>
      </c>
      <c r="H71" s="26">
        <v>970</v>
      </c>
      <c r="I71" s="27">
        <v>713</v>
      </c>
      <c r="J71" s="35">
        <v>257</v>
      </c>
    </row>
    <row r="72" spans="2:10" ht="18.75" customHeight="1">
      <c r="B72" s="9" t="s">
        <v>69</v>
      </c>
      <c r="C72" s="10"/>
      <c r="D72" s="10"/>
      <c r="E72" s="10"/>
      <c r="F72" s="10"/>
      <c r="G72" s="11">
        <f>SUM(G73:G90)</f>
        <v>3865</v>
      </c>
      <c r="H72" s="11">
        <f>SUM(H73:H90)</f>
        <v>34514</v>
      </c>
      <c r="I72" s="47">
        <f>SUM(I73:I90)</f>
        <v>18923</v>
      </c>
      <c r="J72" s="48">
        <f>SUM(J73:J90)</f>
        <v>15523</v>
      </c>
    </row>
    <row r="73" spans="2:10" ht="16.5" hidden="1" customHeight="1">
      <c r="B73" s="15"/>
      <c r="C73" s="16" t="s">
        <v>70</v>
      </c>
      <c r="D73" s="17"/>
      <c r="E73" s="18" t="s">
        <v>71</v>
      </c>
      <c r="F73" s="18"/>
      <c r="G73" s="19">
        <v>30</v>
      </c>
      <c r="H73" s="19">
        <v>261</v>
      </c>
      <c r="I73" s="20">
        <v>167</v>
      </c>
      <c r="J73" s="21">
        <v>94</v>
      </c>
    </row>
    <row r="74" spans="2:10" ht="16.5" hidden="1" customHeight="1">
      <c r="B74" s="15"/>
      <c r="C74" s="23" t="s">
        <v>12</v>
      </c>
      <c r="D74" s="24"/>
      <c r="E74" s="25" t="s">
        <v>56</v>
      </c>
      <c r="F74" s="25"/>
      <c r="G74" s="26">
        <v>2</v>
      </c>
      <c r="H74" s="26">
        <v>17</v>
      </c>
      <c r="I74" s="27">
        <v>14</v>
      </c>
      <c r="J74" s="49">
        <v>3</v>
      </c>
    </row>
    <row r="75" spans="2:10" ht="16.5" hidden="1" customHeight="1">
      <c r="B75" s="15"/>
      <c r="C75" s="23" t="s">
        <v>14</v>
      </c>
      <c r="D75" s="24"/>
      <c r="E75" s="25" t="s">
        <v>58</v>
      </c>
      <c r="F75" s="25"/>
      <c r="G75" s="26">
        <v>482</v>
      </c>
      <c r="H75" s="26">
        <v>2781</v>
      </c>
      <c r="I75" s="27">
        <v>2296</v>
      </c>
      <c r="J75" s="28">
        <v>485</v>
      </c>
    </row>
    <row r="76" spans="2:10" ht="16.5" hidden="1" customHeight="1">
      <c r="B76" s="15"/>
      <c r="C76" s="23" t="s">
        <v>16</v>
      </c>
      <c r="D76" s="24"/>
      <c r="E76" s="25" t="s">
        <v>59</v>
      </c>
      <c r="F76" s="25"/>
      <c r="G76" s="26">
        <v>705</v>
      </c>
      <c r="H76" s="26">
        <v>11469</v>
      </c>
      <c r="I76" s="27">
        <v>6841</v>
      </c>
      <c r="J76" s="28">
        <v>4610</v>
      </c>
    </row>
    <row r="77" spans="2:10" ht="16.5" hidden="1" customHeight="1">
      <c r="B77" s="15"/>
      <c r="C77" s="23" t="s">
        <v>18</v>
      </c>
      <c r="D77" s="24"/>
      <c r="E77" s="25" t="s">
        <v>21</v>
      </c>
      <c r="F77" s="25"/>
      <c r="G77" s="26">
        <v>5</v>
      </c>
      <c r="H77" s="26">
        <v>111</v>
      </c>
      <c r="I77" s="27">
        <v>105</v>
      </c>
      <c r="J77" s="28">
        <v>6</v>
      </c>
    </row>
    <row r="78" spans="2:10" ht="16.5" hidden="1" customHeight="1">
      <c r="B78" s="15"/>
      <c r="C78" s="23" t="s">
        <v>20</v>
      </c>
      <c r="D78" s="24"/>
      <c r="E78" s="25" t="s">
        <v>38</v>
      </c>
      <c r="F78" s="25"/>
      <c r="G78" s="26">
        <v>31</v>
      </c>
      <c r="H78" s="26">
        <v>770</v>
      </c>
      <c r="I78" s="27">
        <v>572</v>
      </c>
      <c r="J78" s="28">
        <v>198</v>
      </c>
    </row>
    <row r="79" spans="2:10" ht="16.5" hidden="1" customHeight="1">
      <c r="B79" s="15"/>
      <c r="C79" s="23" t="s">
        <v>22</v>
      </c>
      <c r="D79" s="37"/>
      <c r="E79" s="38" t="s">
        <v>60</v>
      </c>
      <c r="F79" s="38"/>
      <c r="G79" s="26">
        <v>108</v>
      </c>
      <c r="H79" s="26">
        <v>1758</v>
      </c>
      <c r="I79" s="27">
        <v>1446</v>
      </c>
      <c r="J79" s="28">
        <v>312</v>
      </c>
    </row>
    <row r="80" spans="2:10" ht="16.5" hidden="1" customHeight="1">
      <c r="B80" s="15"/>
      <c r="C80" s="23" t="s">
        <v>24</v>
      </c>
      <c r="D80" s="24"/>
      <c r="E80" s="25" t="s">
        <v>61</v>
      </c>
      <c r="F80" s="25"/>
      <c r="G80" s="26">
        <v>969</v>
      </c>
      <c r="H80" s="26">
        <v>6795</v>
      </c>
      <c r="I80" s="27">
        <v>3390</v>
      </c>
      <c r="J80" s="28">
        <v>3393</v>
      </c>
    </row>
    <row r="81" spans="2:10" ht="16.5" hidden="1" customHeight="1">
      <c r="B81" s="15"/>
      <c r="C81" s="23" t="s">
        <v>26</v>
      </c>
      <c r="D81" s="24"/>
      <c r="E81" s="25" t="s">
        <v>62</v>
      </c>
      <c r="F81" s="25"/>
      <c r="G81" s="26">
        <v>57</v>
      </c>
      <c r="H81" s="26">
        <v>805</v>
      </c>
      <c r="I81" s="27">
        <v>243</v>
      </c>
      <c r="J81" s="28">
        <v>562</v>
      </c>
    </row>
    <row r="82" spans="2:10" ht="16.5" hidden="1" customHeight="1">
      <c r="B82" s="15"/>
      <c r="C82" s="23" t="s">
        <v>28</v>
      </c>
      <c r="D82" s="24"/>
      <c r="E82" s="25" t="s">
        <v>63</v>
      </c>
      <c r="F82" s="25"/>
      <c r="G82" s="26">
        <v>76</v>
      </c>
      <c r="H82" s="26">
        <v>530</v>
      </c>
      <c r="I82" s="27">
        <v>387</v>
      </c>
      <c r="J82" s="28">
        <v>143</v>
      </c>
    </row>
    <row r="83" spans="2:10" ht="16.5" hidden="1" customHeight="1">
      <c r="B83" s="15"/>
      <c r="C83" s="23" t="s">
        <v>30</v>
      </c>
      <c r="D83" s="24"/>
      <c r="E83" s="25" t="s">
        <v>64</v>
      </c>
      <c r="F83" s="25"/>
      <c r="G83" s="26">
        <v>109</v>
      </c>
      <c r="H83" s="26">
        <v>617</v>
      </c>
      <c r="I83" s="27">
        <v>385</v>
      </c>
      <c r="J83" s="28">
        <v>232</v>
      </c>
    </row>
    <row r="84" spans="2:10" ht="16.5" hidden="1" customHeight="1">
      <c r="B84" s="15"/>
      <c r="C84" s="39" t="s">
        <v>32</v>
      </c>
      <c r="D84" s="40"/>
      <c r="E84" s="25" t="s">
        <v>65</v>
      </c>
      <c r="F84" s="41"/>
      <c r="G84" s="42">
        <v>393</v>
      </c>
      <c r="H84" s="42">
        <v>2761</v>
      </c>
      <c r="I84" s="43">
        <v>930</v>
      </c>
      <c r="J84" s="44">
        <v>1793</v>
      </c>
    </row>
    <row r="85" spans="2:10" ht="16.5" hidden="1" customHeight="1">
      <c r="B85" s="22"/>
      <c r="C85" s="23" t="s">
        <v>43</v>
      </c>
      <c r="D85" s="37"/>
      <c r="E85" s="38" t="s">
        <v>66</v>
      </c>
      <c r="F85" s="38"/>
      <c r="G85" s="26">
        <v>344</v>
      </c>
      <c r="H85" s="26">
        <v>1166</v>
      </c>
      <c r="I85" s="27">
        <v>493</v>
      </c>
      <c r="J85" s="28">
        <v>673</v>
      </c>
    </row>
    <row r="86" spans="2:10" ht="16.5" hidden="1" customHeight="1">
      <c r="B86" s="15"/>
      <c r="C86" s="23" t="s">
        <v>45</v>
      </c>
      <c r="D86" s="24"/>
      <c r="E86" s="25" t="s">
        <v>46</v>
      </c>
      <c r="F86" s="25"/>
      <c r="G86" s="26">
        <v>87</v>
      </c>
      <c r="H86" s="26">
        <v>273</v>
      </c>
      <c r="I86" s="27">
        <v>86</v>
      </c>
      <c r="J86" s="28">
        <v>187</v>
      </c>
    </row>
    <row r="87" spans="2:10" ht="16.5" hidden="1" customHeight="1">
      <c r="B87" s="15"/>
      <c r="C87" s="23" t="s">
        <v>47</v>
      </c>
      <c r="D87" s="24"/>
      <c r="E87" s="25" t="s">
        <v>44</v>
      </c>
      <c r="F87" s="25"/>
      <c r="G87" s="26">
        <v>165</v>
      </c>
      <c r="H87" s="26">
        <v>2708</v>
      </c>
      <c r="I87" s="27">
        <v>525</v>
      </c>
      <c r="J87" s="28">
        <v>2183</v>
      </c>
    </row>
    <row r="88" spans="2:10" ht="16.5" hidden="1" customHeight="1">
      <c r="B88" s="15"/>
      <c r="C88" s="23" t="s">
        <v>49</v>
      </c>
      <c r="D88" s="24"/>
      <c r="E88" s="45" t="s">
        <v>48</v>
      </c>
      <c r="F88" s="45"/>
      <c r="G88" s="26">
        <v>32</v>
      </c>
      <c r="H88" s="26">
        <v>393</v>
      </c>
      <c r="I88" s="27">
        <v>252</v>
      </c>
      <c r="J88" s="28">
        <v>141</v>
      </c>
    </row>
    <row r="89" spans="2:10" ht="16.5" hidden="1" customHeight="1">
      <c r="B89" s="15"/>
      <c r="C89" s="39" t="s">
        <v>51</v>
      </c>
      <c r="D89" s="40"/>
      <c r="E89" s="41" t="s">
        <v>50</v>
      </c>
      <c r="F89" s="45"/>
      <c r="G89" s="26">
        <v>270</v>
      </c>
      <c r="H89" s="42">
        <v>1299</v>
      </c>
      <c r="I89" s="43">
        <v>791</v>
      </c>
      <c r="J89" s="44">
        <v>508</v>
      </c>
    </row>
    <row r="90" spans="2:10" ht="16.5" hidden="1" customHeight="1">
      <c r="B90" s="36"/>
      <c r="C90" s="39" t="s">
        <v>67</v>
      </c>
      <c r="D90" s="40"/>
      <c r="E90" s="41" t="s">
        <v>68</v>
      </c>
      <c r="F90" s="41"/>
      <c r="G90" s="50" t="s">
        <v>72</v>
      </c>
      <c r="H90" s="51" t="s">
        <v>73</v>
      </c>
      <c r="I90" s="52" t="s">
        <v>72</v>
      </c>
      <c r="J90" s="53" t="s">
        <v>72</v>
      </c>
    </row>
    <row r="91" spans="2:10" ht="18.75" customHeight="1">
      <c r="B91" s="9" t="s">
        <v>74</v>
      </c>
      <c r="C91" s="10"/>
      <c r="D91" s="10"/>
      <c r="E91" s="10"/>
      <c r="F91" s="10"/>
      <c r="G91" s="11">
        <v>4106</v>
      </c>
      <c r="H91" s="11">
        <v>37896</v>
      </c>
      <c r="I91" s="47">
        <v>20554</v>
      </c>
      <c r="J91" s="48">
        <v>17325</v>
      </c>
    </row>
    <row r="92" spans="2:10" ht="15" customHeight="1">
      <c r="B92" s="15"/>
      <c r="C92" s="16" t="s">
        <v>70</v>
      </c>
      <c r="D92" s="17"/>
      <c r="E92" s="18" t="s">
        <v>71</v>
      </c>
      <c r="F92" s="18"/>
      <c r="G92" s="19">
        <v>36</v>
      </c>
      <c r="H92" s="19">
        <v>242</v>
      </c>
      <c r="I92" s="20">
        <v>167</v>
      </c>
      <c r="J92" s="21">
        <v>75</v>
      </c>
    </row>
    <row r="93" spans="2:10" ht="15" customHeight="1">
      <c r="B93" s="15"/>
      <c r="C93" s="23" t="s">
        <v>12</v>
      </c>
      <c r="D93" s="24"/>
      <c r="E93" s="25" t="s">
        <v>56</v>
      </c>
      <c r="F93" s="25"/>
      <c r="G93" s="51" t="s">
        <v>57</v>
      </c>
      <c r="H93" s="51" t="s">
        <v>57</v>
      </c>
      <c r="I93" s="52" t="s">
        <v>57</v>
      </c>
      <c r="J93" s="49" t="s">
        <v>57</v>
      </c>
    </row>
    <row r="94" spans="2:10" ht="15" customHeight="1">
      <c r="B94" s="15"/>
      <c r="C94" s="23" t="s">
        <v>14</v>
      </c>
      <c r="D94" s="24"/>
      <c r="E94" s="25" t="s">
        <v>58</v>
      </c>
      <c r="F94" s="25"/>
      <c r="G94" s="26">
        <v>478</v>
      </c>
      <c r="H94" s="26">
        <v>2655</v>
      </c>
      <c r="I94" s="27">
        <v>2142</v>
      </c>
      <c r="J94" s="28">
        <v>513</v>
      </c>
    </row>
    <row r="95" spans="2:10" ht="15" customHeight="1">
      <c r="B95" s="15"/>
      <c r="C95" s="23" t="s">
        <v>16</v>
      </c>
      <c r="D95" s="24"/>
      <c r="E95" s="25" t="s">
        <v>59</v>
      </c>
      <c r="F95" s="25"/>
      <c r="G95" s="26">
        <v>693</v>
      </c>
      <c r="H95" s="26">
        <v>10816</v>
      </c>
      <c r="I95" s="27">
        <v>6644</v>
      </c>
      <c r="J95" s="28">
        <v>4172</v>
      </c>
    </row>
    <row r="96" spans="2:10" ht="15" customHeight="1">
      <c r="B96" s="15"/>
      <c r="C96" s="23" t="s">
        <v>18</v>
      </c>
      <c r="D96" s="24"/>
      <c r="E96" s="25" t="s">
        <v>21</v>
      </c>
      <c r="F96" s="25"/>
      <c r="G96" s="26">
        <v>13</v>
      </c>
      <c r="H96" s="26">
        <v>188</v>
      </c>
      <c r="I96" s="27">
        <v>171</v>
      </c>
      <c r="J96" s="28">
        <v>17</v>
      </c>
    </row>
    <row r="97" spans="2:10" ht="15" customHeight="1">
      <c r="B97" s="15"/>
      <c r="C97" s="23" t="s">
        <v>20</v>
      </c>
      <c r="D97" s="24"/>
      <c r="E97" s="25" t="s">
        <v>38</v>
      </c>
      <c r="F97" s="25"/>
      <c r="G97" s="26">
        <v>32</v>
      </c>
      <c r="H97" s="26">
        <v>829</v>
      </c>
      <c r="I97" s="27">
        <v>624</v>
      </c>
      <c r="J97" s="28">
        <v>205</v>
      </c>
    </row>
    <row r="98" spans="2:10" ht="15" customHeight="1">
      <c r="B98" s="15"/>
      <c r="C98" s="23" t="s">
        <v>22</v>
      </c>
      <c r="D98" s="37"/>
      <c r="E98" s="38" t="s">
        <v>60</v>
      </c>
      <c r="F98" s="38"/>
      <c r="G98" s="26">
        <v>119</v>
      </c>
      <c r="H98" s="26">
        <v>1953</v>
      </c>
      <c r="I98" s="27">
        <v>1616</v>
      </c>
      <c r="J98" s="28">
        <v>337</v>
      </c>
    </row>
    <row r="99" spans="2:10" ht="15" customHeight="1">
      <c r="B99" s="15"/>
      <c r="C99" s="23" t="s">
        <v>24</v>
      </c>
      <c r="D99" s="24"/>
      <c r="E99" s="25" t="s">
        <v>61</v>
      </c>
      <c r="F99" s="25"/>
      <c r="G99" s="26">
        <v>984</v>
      </c>
      <c r="H99" s="26">
        <v>6991</v>
      </c>
      <c r="I99" s="27">
        <v>3518</v>
      </c>
      <c r="J99" s="28">
        <v>3473</v>
      </c>
    </row>
    <row r="100" spans="2:10" ht="15" customHeight="1">
      <c r="B100" s="15"/>
      <c r="C100" s="23" t="s">
        <v>26</v>
      </c>
      <c r="D100" s="24"/>
      <c r="E100" s="25" t="s">
        <v>62</v>
      </c>
      <c r="F100" s="25"/>
      <c r="G100" s="26">
        <v>41</v>
      </c>
      <c r="H100" s="26">
        <v>474</v>
      </c>
      <c r="I100" s="27">
        <v>138</v>
      </c>
      <c r="J100" s="28">
        <v>336</v>
      </c>
    </row>
    <row r="101" spans="2:10" ht="15" customHeight="1">
      <c r="B101" s="15"/>
      <c r="C101" s="23" t="s">
        <v>28</v>
      </c>
      <c r="D101" s="24"/>
      <c r="E101" s="25" t="s">
        <v>63</v>
      </c>
      <c r="F101" s="25"/>
      <c r="G101" s="26">
        <v>72</v>
      </c>
      <c r="H101" s="26">
        <v>279</v>
      </c>
      <c r="I101" s="27">
        <v>160</v>
      </c>
      <c r="J101" s="28">
        <v>119</v>
      </c>
    </row>
    <row r="102" spans="2:10" ht="15" customHeight="1">
      <c r="B102" s="15"/>
      <c r="C102" s="23" t="s">
        <v>30</v>
      </c>
      <c r="D102" s="24"/>
      <c r="E102" s="25" t="s">
        <v>64</v>
      </c>
      <c r="F102" s="25"/>
      <c r="G102" s="26">
        <v>115</v>
      </c>
      <c r="H102" s="26">
        <v>815</v>
      </c>
      <c r="I102" s="27">
        <v>517</v>
      </c>
      <c r="J102" s="28">
        <v>298</v>
      </c>
    </row>
    <row r="103" spans="2:10" ht="15" customHeight="1">
      <c r="B103" s="15"/>
      <c r="C103" s="39" t="s">
        <v>32</v>
      </c>
      <c r="D103" s="40"/>
      <c r="E103" s="25" t="s">
        <v>65</v>
      </c>
      <c r="F103" s="41"/>
      <c r="G103" s="42">
        <v>391</v>
      </c>
      <c r="H103" s="42">
        <v>2709</v>
      </c>
      <c r="I103" s="43">
        <v>896</v>
      </c>
      <c r="J103" s="44">
        <v>1796</v>
      </c>
    </row>
    <row r="104" spans="2:10" ht="15" customHeight="1">
      <c r="B104" s="22"/>
      <c r="C104" s="23" t="s">
        <v>43</v>
      </c>
      <c r="D104" s="37"/>
      <c r="E104" s="38" t="s">
        <v>66</v>
      </c>
      <c r="F104" s="38"/>
      <c r="G104" s="26">
        <v>349</v>
      </c>
      <c r="H104" s="26">
        <v>1438</v>
      </c>
      <c r="I104" s="27">
        <v>582</v>
      </c>
      <c r="J104" s="28">
        <v>856</v>
      </c>
    </row>
    <row r="105" spans="2:10" ht="15" customHeight="1">
      <c r="B105" s="15"/>
      <c r="C105" s="23" t="s">
        <v>45</v>
      </c>
      <c r="D105" s="24"/>
      <c r="E105" s="25" t="s">
        <v>46</v>
      </c>
      <c r="F105" s="25"/>
      <c r="G105" s="26">
        <v>163</v>
      </c>
      <c r="H105" s="26">
        <v>1504</v>
      </c>
      <c r="I105" s="27">
        <v>582</v>
      </c>
      <c r="J105" s="28">
        <v>922</v>
      </c>
    </row>
    <row r="106" spans="2:10" ht="15" customHeight="1">
      <c r="B106" s="15"/>
      <c r="C106" s="23" t="s">
        <v>47</v>
      </c>
      <c r="D106" s="24"/>
      <c r="E106" s="25" t="s">
        <v>44</v>
      </c>
      <c r="F106" s="25"/>
      <c r="G106" s="26">
        <v>268</v>
      </c>
      <c r="H106" s="26">
        <v>3883</v>
      </c>
      <c r="I106" s="27">
        <v>851</v>
      </c>
      <c r="J106" s="28">
        <v>3032</v>
      </c>
    </row>
    <row r="107" spans="2:10" ht="15" customHeight="1">
      <c r="B107" s="15"/>
      <c r="C107" s="23" t="s">
        <v>49</v>
      </c>
      <c r="D107" s="24"/>
      <c r="E107" s="45" t="s">
        <v>48</v>
      </c>
      <c r="F107" s="45"/>
      <c r="G107" s="26">
        <v>40</v>
      </c>
      <c r="H107" s="26">
        <v>649</v>
      </c>
      <c r="I107" s="27">
        <v>408</v>
      </c>
      <c r="J107" s="28">
        <v>241</v>
      </c>
    </row>
    <row r="108" spans="2:10" ht="15" customHeight="1">
      <c r="B108" s="15"/>
      <c r="C108" s="39" t="s">
        <v>51</v>
      </c>
      <c r="D108" s="40"/>
      <c r="E108" s="41" t="s">
        <v>50</v>
      </c>
      <c r="F108" s="45"/>
      <c r="G108" s="26">
        <v>274</v>
      </c>
      <c r="H108" s="42">
        <v>1540</v>
      </c>
      <c r="I108" s="43">
        <v>853</v>
      </c>
      <c r="J108" s="44">
        <v>687</v>
      </c>
    </row>
    <row r="109" spans="2:10" ht="15" customHeight="1">
      <c r="B109" s="36"/>
      <c r="C109" s="39" t="s">
        <v>67</v>
      </c>
      <c r="D109" s="40"/>
      <c r="E109" s="41" t="s">
        <v>68</v>
      </c>
      <c r="F109" s="41"/>
      <c r="G109" s="50">
        <v>38</v>
      </c>
      <c r="H109" s="51">
        <v>931</v>
      </c>
      <c r="I109" s="52">
        <v>685</v>
      </c>
      <c r="J109" s="53">
        <v>246</v>
      </c>
    </row>
    <row r="110" spans="2:10" ht="18.75" customHeight="1">
      <c r="B110" s="9" t="s">
        <v>75</v>
      </c>
      <c r="C110" s="10"/>
      <c r="D110" s="10"/>
      <c r="E110" s="10"/>
      <c r="F110" s="10"/>
      <c r="G110" s="11">
        <v>3778</v>
      </c>
      <c r="H110" s="11">
        <v>34914</v>
      </c>
      <c r="I110" s="47">
        <v>19182</v>
      </c>
      <c r="J110" s="48">
        <v>15653</v>
      </c>
    </row>
    <row r="111" spans="2:10" ht="15" customHeight="1">
      <c r="B111" s="15"/>
      <c r="C111" s="16" t="s">
        <v>70</v>
      </c>
      <c r="D111" s="17"/>
      <c r="E111" s="18" t="s">
        <v>71</v>
      </c>
      <c r="F111" s="18"/>
      <c r="G111" s="19">
        <v>38</v>
      </c>
      <c r="H111" s="19">
        <v>395</v>
      </c>
      <c r="I111" s="20">
        <v>267</v>
      </c>
      <c r="J111" s="21">
        <v>125</v>
      </c>
    </row>
    <row r="112" spans="2:10" ht="15" customHeight="1">
      <c r="B112" s="15"/>
      <c r="C112" s="23" t="s">
        <v>12</v>
      </c>
      <c r="D112" s="24"/>
      <c r="E112" s="25" t="s">
        <v>56</v>
      </c>
      <c r="F112" s="25"/>
      <c r="G112" s="51" t="s">
        <v>57</v>
      </c>
      <c r="H112" s="51" t="s">
        <v>57</v>
      </c>
      <c r="I112" s="52" t="s">
        <v>57</v>
      </c>
      <c r="J112" s="49" t="s">
        <v>57</v>
      </c>
    </row>
    <row r="113" spans="2:10" ht="15" customHeight="1">
      <c r="B113" s="15"/>
      <c r="C113" s="23" t="s">
        <v>14</v>
      </c>
      <c r="D113" s="24"/>
      <c r="E113" s="25" t="s">
        <v>58</v>
      </c>
      <c r="F113" s="25"/>
      <c r="G113" s="26">
        <v>450</v>
      </c>
      <c r="H113" s="26">
        <v>2688</v>
      </c>
      <c r="I113" s="27">
        <v>2175</v>
      </c>
      <c r="J113" s="28">
        <v>507</v>
      </c>
    </row>
    <row r="114" spans="2:10" ht="15" customHeight="1">
      <c r="B114" s="15"/>
      <c r="C114" s="23" t="s">
        <v>16</v>
      </c>
      <c r="D114" s="24"/>
      <c r="E114" s="25" t="s">
        <v>59</v>
      </c>
      <c r="F114" s="25"/>
      <c r="G114" s="26">
        <v>654</v>
      </c>
      <c r="H114" s="26">
        <v>10853</v>
      </c>
      <c r="I114" s="27">
        <v>6751</v>
      </c>
      <c r="J114" s="28">
        <v>4089</v>
      </c>
    </row>
    <row r="115" spans="2:10" ht="15" customHeight="1">
      <c r="B115" s="15"/>
      <c r="C115" s="23" t="s">
        <v>18</v>
      </c>
      <c r="D115" s="24"/>
      <c r="E115" s="25" t="s">
        <v>21</v>
      </c>
      <c r="F115" s="25"/>
      <c r="G115" s="26">
        <v>8</v>
      </c>
      <c r="H115" s="26">
        <v>164</v>
      </c>
      <c r="I115" s="27">
        <v>149</v>
      </c>
      <c r="J115" s="28">
        <v>15</v>
      </c>
    </row>
    <row r="116" spans="2:10" ht="15" customHeight="1">
      <c r="B116" s="15"/>
      <c r="C116" s="23" t="s">
        <v>20</v>
      </c>
      <c r="D116" s="24"/>
      <c r="E116" s="25" t="s">
        <v>38</v>
      </c>
      <c r="F116" s="25"/>
      <c r="G116" s="26">
        <v>39</v>
      </c>
      <c r="H116" s="26">
        <v>793</v>
      </c>
      <c r="I116" s="27">
        <v>577</v>
      </c>
      <c r="J116" s="28">
        <v>205</v>
      </c>
    </row>
    <row r="117" spans="2:10" ht="15" customHeight="1">
      <c r="B117" s="15"/>
      <c r="C117" s="23" t="s">
        <v>22</v>
      </c>
      <c r="D117" s="37"/>
      <c r="E117" s="38" t="s">
        <v>60</v>
      </c>
      <c r="F117" s="38"/>
      <c r="G117" s="26">
        <v>109</v>
      </c>
      <c r="H117" s="26">
        <v>1752</v>
      </c>
      <c r="I117" s="27">
        <v>1396</v>
      </c>
      <c r="J117" s="28">
        <v>356</v>
      </c>
    </row>
    <row r="118" spans="2:10" ht="15" customHeight="1">
      <c r="B118" s="15"/>
      <c r="C118" s="23" t="s">
        <v>24</v>
      </c>
      <c r="D118" s="24"/>
      <c r="E118" s="25" t="s">
        <v>61</v>
      </c>
      <c r="F118" s="25"/>
      <c r="G118" s="26">
        <v>939</v>
      </c>
      <c r="H118" s="26">
        <v>7036</v>
      </c>
      <c r="I118" s="27">
        <v>3492</v>
      </c>
      <c r="J118" s="28">
        <v>3540</v>
      </c>
    </row>
    <row r="119" spans="2:10" ht="15" customHeight="1">
      <c r="B119" s="15"/>
      <c r="C119" s="23" t="s">
        <v>26</v>
      </c>
      <c r="D119" s="24"/>
      <c r="E119" s="25" t="s">
        <v>62</v>
      </c>
      <c r="F119" s="25"/>
      <c r="G119" s="26">
        <v>42</v>
      </c>
      <c r="H119" s="26">
        <v>473</v>
      </c>
      <c r="I119" s="27">
        <v>140</v>
      </c>
      <c r="J119" s="28">
        <v>333</v>
      </c>
    </row>
    <row r="120" spans="2:10" ht="15" customHeight="1">
      <c r="B120" s="15"/>
      <c r="C120" s="23" t="s">
        <v>28</v>
      </c>
      <c r="D120" s="24"/>
      <c r="E120" s="25" t="s">
        <v>63</v>
      </c>
      <c r="F120" s="25"/>
      <c r="G120" s="26">
        <v>72</v>
      </c>
      <c r="H120" s="26">
        <v>239</v>
      </c>
      <c r="I120" s="27">
        <v>135</v>
      </c>
      <c r="J120" s="28">
        <v>104</v>
      </c>
    </row>
    <row r="121" spans="2:10" ht="15" customHeight="1">
      <c r="B121" s="15"/>
      <c r="C121" s="23" t="s">
        <v>30</v>
      </c>
      <c r="D121" s="24"/>
      <c r="E121" s="25" t="s">
        <v>64</v>
      </c>
      <c r="F121" s="25"/>
      <c r="G121" s="26">
        <v>115</v>
      </c>
      <c r="H121" s="26">
        <v>545</v>
      </c>
      <c r="I121" s="27">
        <v>305</v>
      </c>
      <c r="J121" s="28">
        <v>235</v>
      </c>
    </row>
    <row r="122" spans="2:10" ht="15" customHeight="1">
      <c r="B122" s="15"/>
      <c r="C122" s="39" t="s">
        <v>32</v>
      </c>
      <c r="D122" s="40"/>
      <c r="E122" s="25" t="s">
        <v>65</v>
      </c>
      <c r="F122" s="41"/>
      <c r="G122" s="42">
        <v>380</v>
      </c>
      <c r="H122" s="42">
        <v>2505</v>
      </c>
      <c r="I122" s="43">
        <v>923</v>
      </c>
      <c r="J122" s="44">
        <v>1577</v>
      </c>
    </row>
    <row r="123" spans="2:10" ht="15" customHeight="1">
      <c r="B123" s="22"/>
      <c r="C123" s="23" t="s">
        <v>43</v>
      </c>
      <c r="D123" s="37"/>
      <c r="E123" s="38" t="s">
        <v>66</v>
      </c>
      <c r="F123" s="38"/>
      <c r="G123" s="26">
        <v>333</v>
      </c>
      <c r="H123" s="26">
        <v>1297</v>
      </c>
      <c r="I123" s="27">
        <v>549</v>
      </c>
      <c r="J123" s="28">
        <v>747</v>
      </c>
    </row>
    <row r="124" spans="2:10" ht="15" customHeight="1">
      <c r="B124" s="15"/>
      <c r="C124" s="23" t="s">
        <v>45</v>
      </c>
      <c r="D124" s="24"/>
      <c r="E124" s="25" t="s">
        <v>46</v>
      </c>
      <c r="F124" s="25"/>
      <c r="G124" s="26">
        <v>92</v>
      </c>
      <c r="H124" s="26">
        <v>255</v>
      </c>
      <c r="I124" s="27">
        <v>97</v>
      </c>
      <c r="J124" s="28">
        <v>158</v>
      </c>
    </row>
    <row r="125" spans="2:10" ht="15" customHeight="1">
      <c r="B125" s="15"/>
      <c r="C125" s="23" t="s">
        <v>47</v>
      </c>
      <c r="D125" s="24"/>
      <c r="E125" s="25" t="s">
        <v>44</v>
      </c>
      <c r="F125" s="25"/>
      <c r="G125" s="26">
        <v>198</v>
      </c>
      <c r="H125" s="26">
        <v>3480</v>
      </c>
      <c r="I125" s="27">
        <v>788</v>
      </c>
      <c r="J125" s="28">
        <v>2679</v>
      </c>
    </row>
    <row r="126" spans="2:10" ht="15" customHeight="1">
      <c r="B126" s="15"/>
      <c r="C126" s="23" t="s">
        <v>49</v>
      </c>
      <c r="D126" s="24"/>
      <c r="E126" s="45" t="s">
        <v>48</v>
      </c>
      <c r="F126" s="45"/>
      <c r="G126" s="26">
        <v>36</v>
      </c>
      <c r="H126" s="26">
        <v>609</v>
      </c>
      <c r="I126" s="27">
        <v>383</v>
      </c>
      <c r="J126" s="28">
        <v>226</v>
      </c>
    </row>
    <row r="127" spans="2:10" ht="15" customHeight="1">
      <c r="B127" s="36"/>
      <c r="C127" s="30" t="s">
        <v>51</v>
      </c>
      <c r="D127" s="31"/>
      <c r="E127" s="32" t="s">
        <v>50</v>
      </c>
      <c r="F127" s="54"/>
      <c r="G127" s="33">
        <v>273</v>
      </c>
      <c r="H127" s="33">
        <v>1830</v>
      </c>
      <c r="I127" s="34">
        <v>1055</v>
      </c>
      <c r="J127" s="35">
        <v>757</v>
      </c>
    </row>
    <row r="128" spans="2:10" ht="15" customHeight="1">
      <c r="B128" s="55" t="s">
        <v>76</v>
      </c>
      <c r="C128" s="56"/>
      <c r="D128" s="56"/>
      <c r="E128" s="57"/>
      <c r="F128" s="57"/>
      <c r="G128" s="58"/>
      <c r="H128" s="58"/>
      <c r="I128" s="58"/>
      <c r="J128" s="59"/>
    </row>
    <row r="129" spans="2:10">
      <c r="B129" s="60" t="s">
        <v>77</v>
      </c>
      <c r="C129" s="61"/>
      <c r="D129" s="61"/>
      <c r="E129" s="62"/>
      <c r="J129" s="63" t="s">
        <v>78</v>
      </c>
    </row>
    <row r="130" spans="2:10">
      <c r="B130" s="62"/>
      <c r="C130" s="61"/>
      <c r="D130" s="61"/>
      <c r="E130" s="62"/>
    </row>
  </sheetData>
  <mergeCells count="3">
    <mergeCell ref="B3:F4"/>
    <mergeCell ref="G3:G4"/>
    <mergeCell ref="H3:J3"/>
  </mergeCells>
  <phoneticPr fontId="2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3.事  業  所</oddHeader>
    <oddFooter>&amp;C&amp;"ＭＳ Ｐゴシック,標準"&amp;11-27-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5"/>
  <sheetViews>
    <sheetView showGridLines="0" zoomScaleNormal="100" workbookViewId="0"/>
  </sheetViews>
  <sheetFormatPr defaultRowHeight="12"/>
  <cols>
    <col min="1" max="1" width="3.7109375" style="4" customWidth="1"/>
    <col min="2" max="2" width="2.140625" style="156" customWidth="1"/>
    <col min="3" max="3" width="2.140625" style="2" customWidth="1"/>
    <col min="4" max="4" width="12.7109375" style="149" customWidth="1"/>
    <col min="5" max="5" width="6.140625" style="150" customWidth="1"/>
    <col min="6" max="6" width="6.140625" style="151" customWidth="1"/>
    <col min="7" max="7" width="6.140625" style="152" customWidth="1"/>
    <col min="8" max="8" width="6.140625" style="153" customWidth="1"/>
    <col min="9" max="9" width="6.140625" style="154" customWidth="1"/>
    <col min="10" max="10" width="6.140625" style="150" customWidth="1"/>
    <col min="11" max="11" width="6.140625" style="154" customWidth="1"/>
    <col min="12" max="12" width="6.140625" style="150" customWidth="1"/>
    <col min="13" max="13" width="6.140625" style="153" customWidth="1"/>
    <col min="14" max="14" width="6.140625" style="150" customWidth="1"/>
    <col min="15" max="15" width="6.140625" style="153" customWidth="1"/>
    <col min="16" max="16" width="6.140625" style="152" customWidth="1"/>
    <col min="17" max="17" width="5.85546875" style="4" customWidth="1"/>
    <col min="18" max="16384" width="9.140625" style="4"/>
  </cols>
  <sheetData>
    <row r="1" spans="1:17" ht="30" customHeight="1">
      <c r="A1" s="1" t="s">
        <v>79</v>
      </c>
      <c r="B1" s="64"/>
      <c r="C1" s="65"/>
      <c r="D1" s="66"/>
      <c r="E1" s="67"/>
      <c r="F1" s="68"/>
      <c r="G1" s="69"/>
      <c r="H1" s="67"/>
      <c r="I1" s="70"/>
      <c r="J1" s="71"/>
      <c r="K1" s="70"/>
      <c r="L1" s="71"/>
      <c r="M1" s="72"/>
      <c r="N1" s="71"/>
      <c r="O1" s="72"/>
      <c r="P1" s="69"/>
    </row>
    <row r="2" spans="1:17" ht="15" customHeight="1">
      <c r="B2" s="5"/>
      <c r="C2" s="73"/>
      <c r="D2" s="74"/>
      <c r="E2" s="75"/>
      <c r="F2" s="76"/>
      <c r="G2" s="77"/>
      <c r="H2" s="78"/>
      <c r="I2" s="79"/>
      <c r="J2" s="75"/>
      <c r="K2" s="79"/>
      <c r="L2" s="75"/>
      <c r="M2" s="78"/>
      <c r="N2" s="75"/>
      <c r="O2" s="78"/>
      <c r="P2" s="77"/>
    </row>
    <row r="3" spans="1:17" s="80" customFormat="1" ht="16.5" customHeight="1">
      <c r="B3" s="338" t="s">
        <v>80</v>
      </c>
      <c r="C3" s="339"/>
      <c r="D3" s="340"/>
      <c r="E3" s="344" t="s">
        <v>4</v>
      </c>
      <c r="F3" s="345"/>
      <c r="G3" s="331" t="s">
        <v>81</v>
      </c>
      <c r="H3" s="331"/>
      <c r="I3" s="346" t="s">
        <v>82</v>
      </c>
      <c r="J3" s="346"/>
      <c r="K3" s="347" t="s">
        <v>83</v>
      </c>
      <c r="L3" s="348"/>
      <c r="M3" s="349" t="s">
        <v>84</v>
      </c>
      <c r="N3" s="346"/>
      <c r="O3" s="331" t="s">
        <v>85</v>
      </c>
      <c r="P3" s="331"/>
      <c r="Q3" s="81" t="s">
        <v>86</v>
      </c>
    </row>
    <row r="4" spans="1:17" s="82" customFormat="1" ht="15" customHeight="1">
      <c r="B4" s="341"/>
      <c r="C4" s="342"/>
      <c r="D4" s="343"/>
      <c r="E4" s="83" t="s">
        <v>2</v>
      </c>
      <c r="F4" s="84" t="s">
        <v>87</v>
      </c>
      <c r="G4" s="85" t="s">
        <v>88</v>
      </c>
      <c r="H4" s="86" t="s">
        <v>89</v>
      </c>
      <c r="I4" s="83" t="s">
        <v>2</v>
      </c>
      <c r="J4" s="87" t="s">
        <v>87</v>
      </c>
      <c r="K4" s="88" t="s">
        <v>2</v>
      </c>
      <c r="L4" s="89" t="s">
        <v>87</v>
      </c>
      <c r="M4" s="83" t="s">
        <v>2</v>
      </c>
      <c r="N4" s="87" t="s">
        <v>87</v>
      </c>
      <c r="O4" s="90" t="s">
        <v>2</v>
      </c>
      <c r="P4" s="87" t="s">
        <v>87</v>
      </c>
      <c r="Q4" s="91" t="s">
        <v>2</v>
      </c>
    </row>
    <row r="5" spans="1:17" s="92" customFormat="1" ht="24" customHeight="1">
      <c r="B5" s="332" t="s">
        <v>90</v>
      </c>
      <c r="C5" s="333"/>
      <c r="D5" s="334"/>
      <c r="E5" s="93">
        <v>4421</v>
      </c>
      <c r="F5" s="94">
        <v>33831</v>
      </c>
      <c r="G5" s="95">
        <v>2823</v>
      </c>
      <c r="H5" s="94">
        <v>6142</v>
      </c>
      <c r="I5" s="95">
        <v>766</v>
      </c>
      <c r="J5" s="96">
        <v>5046</v>
      </c>
      <c r="K5" s="95">
        <v>473</v>
      </c>
      <c r="L5" s="96">
        <v>6203</v>
      </c>
      <c r="M5" s="93">
        <v>160</v>
      </c>
      <c r="N5" s="94">
        <v>3798</v>
      </c>
      <c r="O5" s="95">
        <v>199</v>
      </c>
      <c r="P5" s="96">
        <v>12642</v>
      </c>
      <c r="Q5" s="97" t="s">
        <v>57</v>
      </c>
    </row>
    <row r="6" spans="1:17" ht="12.75" hidden="1" customHeight="1">
      <c r="B6" s="98"/>
      <c r="C6" s="99" t="s">
        <v>91</v>
      </c>
      <c r="D6" s="100" t="s">
        <v>92</v>
      </c>
      <c r="E6" s="101">
        <v>11</v>
      </c>
      <c r="F6" s="102">
        <v>220</v>
      </c>
      <c r="G6" s="103">
        <v>2</v>
      </c>
      <c r="H6" s="102">
        <v>4</v>
      </c>
      <c r="I6" s="103">
        <v>2</v>
      </c>
      <c r="J6" s="104">
        <v>18</v>
      </c>
      <c r="K6" s="103">
        <v>4</v>
      </c>
      <c r="L6" s="104">
        <v>59</v>
      </c>
      <c r="M6" s="101">
        <v>1</v>
      </c>
      <c r="N6" s="102">
        <v>34</v>
      </c>
      <c r="O6" s="103">
        <v>2</v>
      </c>
      <c r="P6" s="104">
        <v>105</v>
      </c>
      <c r="Q6" s="105" t="s">
        <v>57</v>
      </c>
    </row>
    <row r="7" spans="1:17" ht="12.75" hidden="1" customHeight="1">
      <c r="B7" s="98"/>
      <c r="C7" s="106" t="s">
        <v>93</v>
      </c>
      <c r="D7" s="107" t="s">
        <v>94</v>
      </c>
      <c r="E7" s="108">
        <v>0</v>
      </c>
      <c r="F7" s="109">
        <v>0</v>
      </c>
      <c r="G7" s="110">
        <v>0</v>
      </c>
      <c r="H7" s="109">
        <v>0</v>
      </c>
      <c r="I7" s="110">
        <v>0</v>
      </c>
      <c r="J7" s="111">
        <v>0</v>
      </c>
      <c r="K7" s="110">
        <v>0</v>
      </c>
      <c r="L7" s="111">
        <v>0</v>
      </c>
      <c r="M7" s="108">
        <v>0</v>
      </c>
      <c r="N7" s="109">
        <v>0</v>
      </c>
      <c r="O7" s="110">
        <v>0</v>
      </c>
      <c r="P7" s="111">
        <v>0</v>
      </c>
      <c r="Q7" s="112" t="s">
        <v>57</v>
      </c>
    </row>
    <row r="8" spans="1:17" ht="12.75" hidden="1" customHeight="1">
      <c r="B8" s="98"/>
      <c r="C8" s="106" t="s">
        <v>95</v>
      </c>
      <c r="D8" s="107" t="s">
        <v>96</v>
      </c>
      <c r="E8" s="108">
        <v>0</v>
      </c>
      <c r="F8" s="109">
        <v>0</v>
      </c>
      <c r="G8" s="110">
        <v>0</v>
      </c>
      <c r="H8" s="109">
        <v>0</v>
      </c>
      <c r="I8" s="110">
        <v>0</v>
      </c>
      <c r="J8" s="111">
        <v>0</v>
      </c>
      <c r="K8" s="110">
        <v>0</v>
      </c>
      <c r="L8" s="111">
        <v>0</v>
      </c>
      <c r="M8" s="108">
        <v>0</v>
      </c>
      <c r="N8" s="109">
        <v>0</v>
      </c>
      <c r="O8" s="110">
        <v>0</v>
      </c>
      <c r="P8" s="111">
        <v>0</v>
      </c>
      <c r="Q8" s="112" t="s">
        <v>57</v>
      </c>
    </row>
    <row r="9" spans="1:17" ht="12.75" hidden="1" customHeight="1">
      <c r="B9" s="98"/>
      <c r="C9" s="106" t="s">
        <v>97</v>
      </c>
      <c r="D9" s="107" t="s">
        <v>98</v>
      </c>
      <c r="E9" s="108">
        <v>2</v>
      </c>
      <c r="F9" s="109">
        <v>48</v>
      </c>
      <c r="G9" s="110">
        <v>0</v>
      </c>
      <c r="H9" s="109">
        <v>0</v>
      </c>
      <c r="I9" s="110">
        <v>0</v>
      </c>
      <c r="J9" s="111">
        <v>0</v>
      </c>
      <c r="K9" s="110">
        <v>1</v>
      </c>
      <c r="L9" s="111">
        <v>18</v>
      </c>
      <c r="M9" s="108">
        <v>0</v>
      </c>
      <c r="N9" s="109">
        <v>0</v>
      </c>
      <c r="O9" s="110">
        <v>1</v>
      </c>
      <c r="P9" s="111">
        <v>30</v>
      </c>
      <c r="Q9" s="112" t="s">
        <v>57</v>
      </c>
    </row>
    <row r="10" spans="1:17" ht="12.75" hidden="1" customHeight="1">
      <c r="B10" s="98"/>
      <c r="C10" s="113" t="s">
        <v>99</v>
      </c>
      <c r="D10" s="107" t="s">
        <v>100</v>
      </c>
      <c r="E10" s="108">
        <v>604</v>
      </c>
      <c r="F10" s="109">
        <v>3719</v>
      </c>
      <c r="G10" s="110">
        <v>349</v>
      </c>
      <c r="H10" s="109">
        <v>817</v>
      </c>
      <c r="I10" s="110">
        <v>144</v>
      </c>
      <c r="J10" s="111">
        <v>969</v>
      </c>
      <c r="K10" s="110">
        <v>80</v>
      </c>
      <c r="L10" s="111">
        <v>1021</v>
      </c>
      <c r="M10" s="108">
        <v>23</v>
      </c>
      <c r="N10" s="109">
        <v>527</v>
      </c>
      <c r="O10" s="110">
        <v>8</v>
      </c>
      <c r="P10" s="111">
        <v>385</v>
      </c>
      <c r="Q10" s="112" t="s">
        <v>57</v>
      </c>
    </row>
    <row r="11" spans="1:17" ht="12.75" hidden="1" customHeight="1">
      <c r="B11" s="98"/>
      <c r="C11" s="106" t="s">
        <v>101</v>
      </c>
      <c r="D11" s="107" t="s">
        <v>102</v>
      </c>
      <c r="E11" s="108">
        <v>1013</v>
      </c>
      <c r="F11" s="109">
        <v>11765</v>
      </c>
      <c r="G11" s="110">
        <v>555</v>
      </c>
      <c r="H11" s="109">
        <v>1268</v>
      </c>
      <c r="I11" s="110">
        <v>177</v>
      </c>
      <c r="J11" s="111">
        <v>1188</v>
      </c>
      <c r="K11" s="110">
        <v>136</v>
      </c>
      <c r="L11" s="111">
        <v>1843</v>
      </c>
      <c r="M11" s="108">
        <v>54</v>
      </c>
      <c r="N11" s="109">
        <v>1313</v>
      </c>
      <c r="O11" s="110">
        <v>91</v>
      </c>
      <c r="P11" s="111">
        <v>6153</v>
      </c>
      <c r="Q11" s="112" t="s">
        <v>57</v>
      </c>
    </row>
    <row r="12" spans="1:17" ht="12.75" hidden="1" customHeight="1">
      <c r="B12" s="98"/>
      <c r="C12" s="106" t="s">
        <v>103</v>
      </c>
      <c r="D12" s="114" t="s">
        <v>104</v>
      </c>
      <c r="E12" s="108">
        <v>4</v>
      </c>
      <c r="F12" s="109">
        <v>171</v>
      </c>
      <c r="G12" s="110">
        <v>0</v>
      </c>
      <c r="H12" s="109">
        <v>0</v>
      </c>
      <c r="I12" s="110">
        <v>1</v>
      </c>
      <c r="J12" s="111">
        <v>7</v>
      </c>
      <c r="K12" s="110">
        <v>1</v>
      </c>
      <c r="L12" s="111">
        <v>14</v>
      </c>
      <c r="M12" s="108">
        <v>0</v>
      </c>
      <c r="N12" s="109">
        <v>0</v>
      </c>
      <c r="O12" s="110">
        <v>2</v>
      </c>
      <c r="P12" s="111">
        <v>150</v>
      </c>
      <c r="Q12" s="112" t="s">
        <v>57</v>
      </c>
    </row>
    <row r="13" spans="1:17" ht="12.75" hidden="1" customHeight="1">
      <c r="B13" s="98"/>
      <c r="C13" s="106" t="s">
        <v>105</v>
      </c>
      <c r="D13" s="107" t="s">
        <v>106</v>
      </c>
      <c r="E13" s="108">
        <v>125</v>
      </c>
      <c r="F13" s="109">
        <v>1910</v>
      </c>
      <c r="G13" s="110">
        <v>51</v>
      </c>
      <c r="H13" s="109">
        <v>120</v>
      </c>
      <c r="I13" s="110">
        <v>19</v>
      </c>
      <c r="J13" s="111">
        <v>143</v>
      </c>
      <c r="K13" s="110">
        <v>25</v>
      </c>
      <c r="L13" s="111">
        <v>333</v>
      </c>
      <c r="M13" s="108">
        <v>16</v>
      </c>
      <c r="N13" s="109">
        <v>376</v>
      </c>
      <c r="O13" s="110">
        <v>14</v>
      </c>
      <c r="P13" s="111">
        <v>938</v>
      </c>
      <c r="Q13" s="112" t="s">
        <v>57</v>
      </c>
    </row>
    <row r="14" spans="1:17" ht="12.75" hidden="1" customHeight="1">
      <c r="B14" s="98"/>
      <c r="C14" s="106" t="s">
        <v>107</v>
      </c>
      <c r="D14" s="114" t="s">
        <v>108</v>
      </c>
      <c r="E14" s="108">
        <v>1543</v>
      </c>
      <c r="F14" s="109">
        <v>8713</v>
      </c>
      <c r="G14" s="110">
        <v>1055</v>
      </c>
      <c r="H14" s="109">
        <v>2338</v>
      </c>
      <c r="I14" s="110">
        <v>268</v>
      </c>
      <c r="J14" s="111">
        <v>1684</v>
      </c>
      <c r="K14" s="110">
        <v>151</v>
      </c>
      <c r="L14" s="111">
        <v>1953</v>
      </c>
      <c r="M14" s="108">
        <v>35</v>
      </c>
      <c r="N14" s="109">
        <v>800</v>
      </c>
      <c r="O14" s="110">
        <v>34</v>
      </c>
      <c r="P14" s="111">
        <v>1938</v>
      </c>
      <c r="Q14" s="112" t="s">
        <v>57</v>
      </c>
    </row>
    <row r="15" spans="1:17" ht="12.75" hidden="1" customHeight="1">
      <c r="B15" s="98"/>
      <c r="C15" s="106" t="s">
        <v>109</v>
      </c>
      <c r="D15" s="107" t="s">
        <v>110</v>
      </c>
      <c r="E15" s="108">
        <v>61</v>
      </c>
      <c r="F15" s="109">
        <v>583</v>
      </c>
      <c r="G15" s="110">
        <v>24</v>
      </c>
      <c r="H15" s="109">
        <v>50</v>
      </c>
      <c r="I15" s="110">
        <v>11</v>
      </c>
      <c r="J15" s="111">
        <v>86</v>
      </c>
      <c r="K15" s="110">
        <v>16</v>
      </c>
      <c r="L15" s="111">
        <v>195</v>
      </c>
      <c r="M15" s="108">
        <v>9</v>
      </c>
      <c r="N15" s="109">
        <v>213</v>
      </c>
      <c r="O15" s="110">
        <v>1</v>
      </c>
      <c r="P15" s="111">
        <v>39</v>
      </c>
      <c r="Q15" s="112" t="s">
        <v>57</v>
      </c>
    </row>
    <row r="16" spans="1:17" ht="12.75" hidden="1" customHeight="1">
      <c r="B16" s="98"/>
      <c r="C16" s="106" t="s">
        <v>111</v>
      </c>
      <c r="D16" s="107" t="s">
        <v>112</v>
      </c>
      <c r="E16" s="108">
        <v>44</v>
      </c>
      <c r="F16" s="109">
        <v>193</v>
      </c>
      <c r="G16" s="110">
        <v>37</v>
      </c>
      <c r="H16" s="109">
        <v>70</v>
      </c>
      <c r="I16" s="110">
        <v>3</v>
      </c>
      <c r="J16" s="111">
        <v>19</v>
      </c>
      <c r="K16" s="110">
        <v>1</v>
      </c>
      <c r="L16" s="111">
        <v>16</v>
      </c>
      <c r="M16" s="108">
        <v>2</v>
      </c>
      <c r="N16" s="109">
        <v>44</v>
      </c>
      <c r="O16" s="110">
        <v>1</v>
      </c>
      <c r="P16" s="111">
        <v>44</v>
      </c>
      <c r="Q16" s="112" t="s">
        <v>57</v>
      </c>
    </row>
    <row r="17" spans="2:17" ht="12.75" hidden="1" customHeight="1">
      <c r="B17" s="115"/>
      <c r="C17" s="116" t="s">
        <v>113</v>
      </c>
      <c r="D17" s="117" t="s">
        <v>114</v>
      </c>
      <c r="E17" s="118">
        <v>1014</v>
      </c>
      <c r="F17" s="119">
        <v>6509</v>
      </c>
      <c r="G17" s="120">
        <v>750</v>
      </c>
      <c r="H17" s="119">
        <v>1475</v>
      </c>
      <c r="I17" s="120">
        <v>141</v>
      </c>
      <c r="J17" s="121">
        <v>932</v>
      </c>
      <c r="K17" s="120">
        <v>58</v>
      </c>
      <c r="L17" s="121">
        <v>751</v>
      </c>
      <c r="M17" s="118">
        <v>20</v>
      </c>
      <c r="N17" s="119">
        <v>491</v>
      </c>
      <c r="O17" s="120">
        <v>45</v>
      </c>
      <c r="P17" s="121">
        <v>2860</v>
      </c>
      <c r="Q17" s="122" t="s">
        <v>57</v>
      </c>
    </row>
    <row r="18" spans="2:17" ht="24" customHeight="1">
      <c r="B18" s="332" t="s">
        <v>115</v>
      </c>
      <c r="C18" s="333"/>
      <c r="D18" s="334"/>
      <c r="E18" s="93">
        <f>SUM(E19:E35)</f>
        <v>4078</v>
      </c>
      <c r="F18" s="94">
        <f t="shared" ref="F18:Q18" si="0">SUM(F19:F35)</f>
        <v>33912</v>
      </c>
      <c r="G18" s="95">
        <f t="shared" si="0"/>
        <v>2539</v>
      </c>
      <c r="H18" s="94">
        <f t="shared" si="0"/>
        <v>5444</v>
      </c>
      <c r="I18" s="95">
        <f t="shared" si="0"/>
        <v>758</v>
      </c>
      <c r="J18" s="96">
        <f t="shared" si="0"/>
        <v>4994</v>
      </c>
      <c r="K18" s="95">
        <f t="shared" si="0"/>
        <v>432</v>
      </c>
      <c r="L18" s="96">
        <f t="shared" si="0"/>
        <v>5737</v>
      </c>
      <c r="M18" s="93">
        <f t="shared" si="0"/>
        <v>142</v>
      </c>
      <c r="N18" s="94">
        <f t="shared" si="0"/>
        <v>3337</v>
      </c>
      <c r="O18" s="95">
        <f t="shared" si="0"/>
        <v>201</v>
      </c>
      <c r="P18" s="96">
        <f t="shared" si="0"/>
        <v>14400</v>
      </c>
      <c r="Q18" s="123">
        <f t="shared" si="0"/>
        <v>6</v>
      </c>
    </row>
    <row r="19" spans="2:17" ht="12.75" hidden="1" customHeight="1">
      <c r="B19" s="98"/>
      <c r="C19" s="99" t="s">
        <v>91</v>
      </c>
      <c r="D19" s="100" t="s">
        <v>92</v>
      </c>
      <c r="E19" s="101">
        <f t="shared" ref="E19:E35" si="1">+G19+I19+K19+M19+O19+Q19</f>
        <v>11</v>
      </c>
      <c r="F19" s="102">
        <f>+H19+J19+L19+N19+P19</f>
        <v>124</v>
      </c>
      <c r="G19" s="103">
        <v>2</v>
      </c>
      <c r="H19" s="102">
        <v>4</v>
      </c>
      <c r="I19" s="103">
        <v>3</v>
      </c>
      <c r="J19" s="104">
        <v>20</v>
      </c>
      <c r="K19" s="103">
        <v>5</v>
      </c>
      <c r="L19" s="104">
        <v>71</v>
      </c>
      <c r="M19" s="101">
        <v>1</v>
      </c>
      <c r="N19" s="102">
        <v>29</v>
      </c>
      <c r="O19" s="103">
        <v>0</v>
      </c>
      <c r="P19" s="104">
        <v>0</v>
      </c>
      <c r="Q19" s="124">
        <v>0</v>
      </c>
    </row>
    <row r="20" spans="2:17" ht="12.75" hidden="1" customHeight="1">
      <c r="B20" s="98"/>
      <c r="C20" s="106" t="s">
        <v>93</v>
      </c>
      <c r="D20" s="107" t="s">
        <v>94</v>
      </c>
      <c r="E20" s="108">
        <f t="shared" si="1"/>
        <v>0</v>
      </c>
      <c r="F20" s="109">
        <f t="shared" ref="F20:F35" si="2">+H20+J20+L20+N20+P20</f>
        <v>0</v>
      </c>
      <c r="G20" s="110">
        <v>0</v>
      </c>
      <c r="H20" s="109">
        <v>0</v>
      </c>
      <c r="I20" s="110">
        <v>0</v>
      </c>
      <c r="J20" s="111">
        <v>0</v>
      </c>
      <c r="K20" s="110">
        <v>0</v>
      </c>
      <c r="L20" s="111">
        <v>0</v>
      </c>
      <c r="M20" s="108">
        <v>0</v>
      </c>
      <c r="N20" s="109">
        <v>0</v>
      </c>
      <c r="O20" s="110">
        <v>0</v>
      </c>
      <c r="P20" s="111">
        <v>0</v>
      </c>
      <c r="Q20" s="125">
        <v>0</v>
      </c>
    </row>
    <row r="21" spans="2:17" ht="12.75" hidden="1" customHeight="1">
      <c r="B21" s="98"/>
      <c r="C21" s="106" t="s">
        <v>95</v>
      </c>
      <c r="D21" s="107" t="s">
        <v>96</v>
      </c>
      <c r="E21" s="108">
        <f t="shared" si="1"/>
        <v>1</v>
      </c>
      <c r="F21" s="109">
        <f t="shared" si="2"/>
        <v>2</v>
      </c>
      <c r="G21" s="110">
        <v>1</v>
      </c>
      <c r="H21" s="109">
        <v>2</v>
      </c>
      <c r="I21" s="110">
        <v>0</v>
      </c>
      <c r="J21" s="111">
        <v>0</v>
      </c>
      <c r="K21" s="110">
        <v>0</v>
      </c>
      <c r="L21" s="111">
        <v>0</v>
      </c>
      <c r="M21" s="108">
        <v>0</v>
      </c>
      <c r="N21" s="109">
        <v>0</v>
      </c>
      <c r="O21" s="110">
        <v>0</v>
      </c>
      <c r="P21" s="111">
        <v>0</v>
      </c>
      <c r="Q21" s="125">
        <v>0</v>
      </c>
    </row>
    <row r="22" spans="2:17" ht="12.75" hidden="1" customHeight="1">
      <c r="B22" s="98"/>
      <c r="C22" s="106" t="s">
        <v>97</v>
      </c>
      <c r="D22" s="107" t="s">
        <v>98</v>
      </c>
      <c r="E22" s="108">
        <f t="shared" si="1"/>
        <v>2</v>
      </c>
      <c r="F22" s="109">
        <f t="shared" si="2"/>
        <v>51</v>
      </c>
      <c r="G22" s="110">
        <v>0</v>
      </c>
      <c r="H22" s="109">
        <v>0</v>
      </c>
      <c r="I22" s="110">
        <v>0</v>
      </c>
      <c r="J22" s="111">
        <v>0</v>
      </c>
      <c r="K22" s="110">
        <v>1</v>
      </c>
      <c r="L22" s="111">
        <v>16</v>
      </c>
      <c r="M22" s="108">
        <v>0</v>
      </c>
      <c r="N22" s="109">
        <v>0</v>
      </c>
      <c r="O22" s="110">
        <v>1</v>
      </c>
      <c r="P22" s="111">
        <v>35</v>
      </c>
      <c r="Q22" s="125">
        <v>0</v>
      </c>
    </row>
    <row r="23" spans="2:17" ht="12.75" hidden="1" customHeight="1">
      <c r="B23" s="98"/>
      <c r="C23" s="113" t="s">
        <v>99</v>
      </c>
      <c r="D23" s="107" t="s">
        <v>100</v>
      </c>
      <c r="E23" s="108">
        <f t="shared" si="1"/>
        <v>545</v>
      </c>
      <c r="F23" s="109">
        <f t="shared" si="2"/>
        <v>3079</v>
      </c>
      <c r="G23" s="110">
        <v>328</v>
      </c>
      <c r="H23" s="109">
        <v>749</v>
      </c>
      <c r="I23" s="110">
        <v>127</v>
      </c>
      <c r="J23" s="111">
        <v>802</v>
      </c>
      <c r="K23" s="110">
        <v>68</v>
      </c>
      <c r="L23" s="111">
        <v>874</v>
      </c>
      <c r="M23" s="108">
        <v>18</v>
      </c>
      <c r="N23" s="109">
        <v>422</v>
      </c>
      <c r="O23" s="110">
        <v>4</v>
      </c>
      <c r="P23" s="111">
        <v>232</v>
      </c>
      <c r="Q23" s="125">
        <v>0</v>
      </c>
    </row>
    <row r="24" spans="2:17" ht="12.75" hidden="1" customHeight="1">
      <c r="B24" s="98"/>
      <c r="C24" s="106" t="s">
        <v>101</v>
      </c>
      <c r="D24" s="107" t="s">
        <v>102</v>
      </c>
      <c r="E24" s="108">
        <f t="shared" si="1"/>
        <v>824</v>
      </c>
      <c r="F24" s="109">
        <f t="shared" si="2"/>
        <v>11454</v>
      </c>
      <c r="G24" s="110">
        <v>418</v>
      </c>
      <c r="H24" s="109">
        <v>985</v>
      </c>
      <c r="I24" s="110">
        <v>154</v>
      </c>
      <c r="J24" s="111">
        <v>1047</v>
      </c>
      <c r="K24" s="110">
        <v>120</v>
      </c>
      <c r="L24" s="111">
        <v>1669</v>
      </c>
      <c r="M24" s="108">
        <v>46</v>
      </c>
      <c r="N24" s="109">
        <v>1068</v>
      </c>
      <c r="O24" s="110">
        <v>85</v>
      </c>
      <c r="P24" s="111">
        <v>6685</v>
      </c>
      <c r="Q24" s="125">
        <v>1</v>
      </c>
    </row>
    <row r="25" spans="2:17" ht="12.75" hidden="1" customHeight="1">
      <c r="B25" s="98"/>
      <c r="C25" s="106" t="s">
        <v>103</v>
      </c>
      <c r="D25" s="114" t="s">
        <v>104</v>
      </c>
      <c r="E25" s="108">
        <f t="shared" si="1"/>
        <v>4</v>
      </c>
      <c r="F25" s="109">
        <f t="shared" si="2"/>
        <v>109</v>
      </c>
      <c r="G25" s="110">
        <v>0</v>
      </c>
      <c r="H25" s="109">
        <v>0</v>
      </c>
      <c r="I25" s="110">
        <v>1</v>
      </c>
      <c r="J25" s="111">
        <v>9</v>
      </c>
      <c r="K25" s="110">
        <v>1</v>
      </c>
      <c r="L25" s="111">
        <v>13</v>
      </c>
      <c r="M25" s="108">
        <v>0</v>
      </c>
      <c r="N25" s="109">
        <v>0</v>
      </c>
      <c r="O25" s="110">
        <v>2</v>
      </c>
      <c r="P25" s="111">
        <v>87</v>
      </c>
      <c r="Q25" s="125">
        <v>0</v>
      </c>
    </row>
    <row r="26" spans="2:17" ht="12.75" hidden="1" customHeight="1">
      <c r="B26" s="98"/>
      <c r="C26" s="106" t="s">
        <v>105</v>
      </c>
      <c r="D26" s="107" t="s">
        <v>116</v>
      </c>
      <c r="E26" s="108">
        <f t="shared" si="1"/>
        <v>30</v>
      </c>
      <c r="F26" s="109">
        <f t="shared" si="2"/>
        <v>801</v>
      </c>
      <c r="G26" s="110">
        <v>11</v>
      </c>
      <c r="H26" s="109">
        <v>22</v>
      </c>
      <c r="I26" s="110">
        <v>8</v>
      </c>
      <c r="J26" s="111">
        <v>54</v>
      </c>
      <c r="K26" s="110">
        <v>2</v>
      </c>
      <c r="L26" s="111">
        <v>23</v>
      </c>
      <c r="M26" s="108">
        <v>3</v>
      </c>
      <c r="N26" s="109">
        <v>69</v>
      </c>
      <c r="O26" s="110">
        <v>6</v>
      </c>
      <c r="P26" s="111">
        <v>633</v>
      </c>
      <c r="Q26" s="125">
        <v>0</v>
      </c>
    </row>
    <row r="27" spans="2:17" ht="12.75" hidden="1" customHeight="1">
      <c r="B27" s="98"/>
      <c r="C27" s="106" t="s">
        <v>107</v>
      </c>
      <c r="D27" s="107" t="s">
        <v>117</v>
      </c>
      <c r="E27" s="108">
        <f t="shared" si="1"/>
        <v>102</v>
      </c>
      <c r="F27" s="109">
        <f t="shared" si="2"/>
        <v>2283</v>
      </c>
      <c r="G27" s="110">
        <v>27</v>
      </c>
      <c r="H27" s="109">
        <v>55</v>
      </c>
      <c r="I27" s="110">
        <v>24</v>
      </c>
      <c r="J27" s="111">
        <v>182</v>
      </c>
      <c r="K27" s="110">
        <v>25</v>
      </c>
      <c r="L27" s="111">
        <v>336</v>
      </c>
      <c r="M27" s="108">
        <v>10</v>
      </c>
      <c r="N27" s="109">
        <v>229</v>
      </c>
      <c r="O27" s="110">
        <v>16</v>
      </c>
      <c r="P27" s="111">
        <v>1481</v>
      </c>
      <c r="Q27" s="125">
        <v>0</v>
      </c>
    </row>
    <row r="28" spans="2:17" ht="12.75" hidden="1" customHeight="1">
      <c r="B28" s="98"/>
      <c r="C28" s="106" t="s">
        <v>109</v>
      </c>
      <c r="D28" s="126" t="s">
        <v>118</v>
      </c>
      <c r="E28" s="108">
        <f t="shared" si="1"/>
        <v>1096</v>
      </c>
      <c r="F28" s="109">
        <f t="shared" si="2"/>
        <v>6655</v>
      </c>
      <c r="G28" s="110">
        <v>741</v>
      </c>
      <c r="H28" s="109">
        <v>1632</v>
      </c>
      <c r="I28" s="110">
        <v>193</v>
      </c>
      <c r="J28" s="111">
        <v>1256</v>
      </c>
      <c r="K28" s="110">
        <v>107</v>
      </c>
      <c r="L28" s="111">
        <v>1385</v>
      </c>
      <c r="M28" s="108">
        <v>21</v>
      </c>
      <c r="N28" s="109">
        <v>482</v>
      </c>
      <c r="O28" s="110">
        <v>34</v>
      </c>
      <c r="P28" s="111">
        <v>1900</v>
      </c>
      <c r="Q28" s="125">
        <v>0</v>
      </c>
    </row>
    <row r="29" spans="2:17" ht="12.75" hidden="1" customHeight="1">
      <c r="B29" s="98"/>
      <c r="C29" s="106" t="s">
        <v>111</v>
      </c>
      <c r="D29" s="107" t="s">
        <v>110</v>
      </c>
      <c r="E29" s="108">
        <f t="shared" si="1"/>
        <v>47</v>
      </c>
      <c r="F29" s="109">
        <f t="shared" si="2"/>
        <v>563</v>
      </c>
      <c r="G29" s="110">
        <v>20</v>
      </c>
      <c r="H29" s="109">
        <v>40</v>
      </c>
      <c r="I29" s="110">
        <v>9</v>
      </c>
      <c r="J29" s="111">
        <v>61</v>
      </c>
      <c r="K29" s="110">
        <v>11</v>
      </c>
      <c r="L29" s="111">
        <v>151</v>
      </c>
      <c r="M29" s="108">
        <v>5</v>
      </c>
      <c r="N29" s="109">
        <v>117</v>
      </c>
      <c r="O29" s="110">
        <v>2</v>
      </c>
      <c r="P29" s="111">
        <v>194</v>
      </c>
      <c r="Q29" s="125">
        <v>0</v>
      </c>
    </row>
    <row r="30" spans="2:17" ht="12.75" hidden="1" customHeight="1">
      <c r="B30" s="98"/>
      <c r="C30" s="106" t="s">
        <v>113</v>
      </c>
      <c r="D30" s="107" t="s">
        <v>112</v>
      </c>
      <c r="E30" s="108">
        <f t="shared" si="1"/>
        <v>62</v>
      </c>
      <c r="F30" s="109">
        <f t="shared" si="2"/>
        <v>127</v>
      </c>
      <c r="G30" s="110">
        <v>57</v>
      </c>
      <c r="H30" s="109">
        <v>86</v>
      </c>
      <c r="I30" s="110">
        <v>4</v>
      </c>
      <c r="J30" s="111">
        <v>26</v>
      </c>
      <c r="K30" s="110">
        <v>1</v>
      </c>
      <c r="L30" s="111">
        <v>15</v>
      </c>
      <c r="M30" s="108">
        <v>0</v>
      </c>
      <c r="N30" s="109">
        <v>0</v>
      </c>
      <c r="O30" s="110">
        <v>0</v>
      </c>
      <c r="P30" s="111">
        <v>0</v>
      </c>
      <c r="Q30" s="125">
        <v>0</v>
      </c>
    </row>
    <row r="31" spans="2:17" ht="12.75" hidden="1" customHeight="1">
      <c r="B31" s="127"/>
      <c r="C31" s="106" t="s">
        <v>119</v>
      </c>
      <c r="D31" s="114" t="s">
        <v>120</v>
      </c>
      <c r="E31" s="108">
        <f t="shared" si="1"/>
        <v>374</v>
      </c>
      <c r="F31" s="109">
        <f t="shared" si="2"/>
        <v>2433</v>
      </c>
      <c r="G31" s="110">
        <v>212</v>
      </c>
      <c r="H31" s="109">
        <v>479</v>
      </c>
      <c r="I31" s="110">
        <v>91</v>
      </c>
      <c r="J31" s="111">
        <v>586</v>
      </c>
      <c r="K31" s="110">
        <v>41</v>
      </c>
      <c r="L31" s="111">
        <v>521</v>
      </c>
      <c r="M31" s="108">
        <v>17</v>
      </c>
      <c r="N31" s="109">
        <v>418</v>
      </c>
      <c r="O31" s="110">
        <v>9</v>
      </c>
      <c r="P31" s="111">
        <v>429</v>
      </c>
      <c r="Q31" s="125">
        <v>4</v>
      </c>
    </row>
    <row r="32" spans="2:17" ht="12.75" hidden="1" customHeight="1">
      <c r="B32" s="127"/>
      <c r="C32" s="106" t="s">
        <v>121</v>
      </c>
      <c r="D32" s="107" t="s">
        <v>122</v>
      </c>
      <c r="E32" s="108">
        <f t="shared" si="1"/>
        <v>130</v>
      </c>
      <c r="F32" s="109">
        <f t="shared" si="2"/>
        <v>2146</v>
      </c>
      <c r="G32" s="110">
        <v>44</v>
      </c>
      <c r="H32" s="109">
        <v>112</v>
      </c>
      <c r="I32" s="110">
        <v>39</v>
      </c>
      <c r="J32" s="111">
        <v>267</v>
      </c>
      <c r="K32" s="110">
        <v>22</v>
      </c>
      <c r="L32" s="111">
        <v>298</v>
      </c>
      <c r="M32" s="108">
        <v>9</v>
      </c>
      <c r="N32" s="109">
        <v>206</v>
      </c>
      <c r="O32" s="110">
        <v>15</v>
      </c>
      <c r="P32" s="111">
        <v>1263</v>
      </c>
      <c r="Q32" s="125">
        <v>1</v>
      </c>
    </row>
    <row r="33" spans="2:19" ht="12.75" hidden="1" customHeight="1">
      <c r="B33" s="127"/>
      <c r="C33" s="106" t="s">
        <v>123</v>
      </c>
      <c r="D33" s="114" t="s">
        <v>124</v>
      </c>
      <c r="E33" s="108">
        <f t="shared" si="1"/>
        <v>66</v>
      </c>
      <c r="F33" s="109">
        <f t="shared" si="2"/>
        <v>219</v>
      </c>
      <c r="G33" s="110">
        <v>56</v>
      </c>
      <c r="H33" s="109">
        <v>80</v>
      </c>
      <c r="I33" s="110">
        <v>4</v>
      </c>
      <c r="J33" s="111">
        <v>25</v>
      </c>
      <c r="K33" s="110">
        <v>4</v>
      </c>
      <c r="L33" s="111">
        <v>52</v>
      </c>
      <c r="M33" s="108">
        <v>1</v>
      </c>
      <c r="N33" s="109">
        <v>27</v>
      </c>
      <c r="O33" s="110">
        <v>1</v>
      </c>
      <c r="P33" s="111">
        <v>35</v>
      </c>
      <c r="Q33" s="125">
        <v>0</v>
      </c>
    </row>
    <row r="34" spans="2:19" ht="12.75" hidden="1" customHeight="1">
      <c r="B34" s="127"/>
      <c r="C34" s="106" t="s">
        <v>125</v>
      </c>
      <c r="D34" s="114" t="s">
        <v>126</v>
      </c>
      <c r="E34" s="108">
        <f t="shared" si="1"/>
        <v>56</v>
      </c>
      <c r="F34" s="109">
        <f t="shared" si="2"/>
        <v>609</v>
      </c>
      <c r="G34" s="110">
        <v>35</v>
      </c>
      <c r="H34" s="109">
        <v>81</v>
      </c>
      <c r="I34" s="110">
        <v>11</v>
      </c>
      <c r="J34" s="111">
        <v>75</v>
      </c>
      <c r="K34" s="110">
        <v>1</v>
      </c>
      <c r="L34" s="111">
        <v>15</v>
      </c>
      <c r="M34" s="108">
        <v>2</v>
      </c>
      <c r="N34" s="109">
        <v>53</v>
      </c>
      <c r="O34" s="110">
        <v>7</v>
      </c>
      <c r="P34" s="111">
        <v>385</v>
      </c>
      <c r="Q34" s="125">
        <v>0</v>
      </c>
    </row>
    <row r="35" spans="2:19" ht="12.75" hidden="1" customHeight="1">
      <c r="B35" s="128"/>
      <c r="C35" s="116" t="s">
        <v>127</v>
      </c>
      <c r="D35" s="129" t="s">
        <v>128</v>
      </c>
      <c r="E35" s="118">
        <f t="shared" si="1"/>
        <v>728</v>
      </c>
      <c r="F35" s="119">
        <f t="shared" si="2"/>
        <v>3257</v>
      </c>
      <c r="G35" s="120">
        <v>587</v>
      </c>
      <c r="H35" s="119">
        <v>1117</v>
      </c>
      <c r="I35" s="120">
        <v>90</v>
      </c>
      <c r="J35" s="121">
        <v>584</v>
      </c>
      <c r="K35" s="120">
        <v>23</v>
      </c>
      <c r="L35" s="121">
        <v>298</v>
      </c>
      <c r="M35" s="118">
        <v>9</v>
      </c>
      <c r="N35" s="119">
        <v>217</v>
      </c>
      <c r="O35" s="120">
        <v>19</v>
      </c>
      <c r="P35" s="121">
        <v>1041</v>
      </c>
      <c r="Q35" s="130">
        <v>0</v>
      </c>
    </row>
    <row r="36" spans="2:19" ht="24" customHeight="1">
      <c r="B36" s="332" t="s">
        <v>129</v>
      </c>
      <c r="C36" s="333"/>
      <c r="D36" s="334"/>
      <c r="E36" s="93">
        <f>SUM(E37:E54)</f>
        <v>4059</v>
      </c>
      <c r="F36" s="94">
        <f t="shared" ref="F36:Q36" si="3">SUM(F37:F54)</f>
        <v>35969</v>
      </c>
      <c r="G36" s="95">
        <f t="shared" si="3"/>
        <v>2446</v>
      </c>
      <c r="H36" s="94">
        <f t="shared" si="3"/>
        <v>5218</v>
      </c>
      <c r="I36" s="95">
        <f t="shared" si="3"/>
        <v>785</v>
      </c>
      <c r="J36" s="96">
        <f t="shared" si="3"/>
        <v>5129</v>
      </c>
      <c r="K36" s="95">
        <f t="shared" si="3"/>
        <v>460</v>
      </c>
      <c r="L36" s="96">
        <f t="shared" si="3"/>
        <v>6127</v>
      </c>
      <c r="M36" s="93">
        <f t="shared" si="3"/>
        <v>141</v>
      </c>
      <c r="N36" s="94">
        <f t="shared" si="3"/>
        <v>3350</v>
      </c>
      <c r="O36" s="95">
        <f t="shared" si="3"/>
        <v>220</v>
      </c>
      <c r="P36" s="96">
        <f t="shared" si="3"/>
        <v>16145</v>
      </c>
      <c r="Q36" s="123">
        <f t="shared" si="3"/>
        <v>7</v>
      </c>
    </row>
    <row r="37" spans="2:19" ht="12.75" hidden="1" customHeight="1">
      <c r="B37" s="98"/>
      <c r="C37" s="99" t="s">
        <v>91</v>
      </c>
      <c r="D37" s="100" t="s">
        <v>130</v>
      </c>
      <c r="E37" s="101">
        <v>23</v>
      </c>
      <c r="F37" s="102">
        <v>255</v>
      </c>
      <c r="G37" s="103">
        <v>4</v>
      </c>
      <c r="H37" s="102">
        <v>7</v>
      </c>
      <c r="I37" s="103">
        <v>9</v>
      </c>
      <c r="J37" s="104">
        <v>60</v>
      </c>
      <c r="K37" s="103">
        <v>5</v>
      </c>
      <c r="L37" s="104">
        <v>63</v>
      </c>
      <c r="M37" s="101">
        <v>4</v>
      </c>
      <c r="N37" s="102">
        <v>89</v>
      </c>
      <c r="O37" s="103">
        <v>1</v>
      </c>
      <c r="P37" s="104">
        <v>36</v>
      </c>
      <c r="Q37" s="124">
        <v>0</v>
      </c>
    </row>
    <row r="38" spans="2:19" ht="12.75" hidden="1" customHeight="1">
      <c r="B38" s="98"/>
      <c r="C38" s="106" t="s">
        <v>93</v>
      </c>
      <c r="D38" s="107" t="s">
        <v>96</v>
      </c>
      <c r="E38" s="108">
        <v>9</v>
      </c>
      <c r="F38" s="109">
        <v>71</v>
      </c>
      <c r="G38" s="110">
        <v>2</v>
      </c>
      <c r="H38" s="109">
        <v>5</v>
      </c>
      <c r="I38" s="110">
        <v>4</v>
      </c>
      <c r="J38" s="111">
        <v>34</v>
      </c>
      <c r="K38" s="110">
        <v>3</v>
      </c>
      <c r="L38" s="111">
        <v>32</v>
      </c>
      <c r="M38" s="131">
        <v>0</v>
      </c>
      <c r="N38" s="109">
        <v>0</v>
      </c>
      <c r="O38" s="110">
        <v>0</v>
      </c>
      <c r="P38" s="111">
        <v>0</v>
      </c>
      <c r="Q38" s="125">
        <v>0</v>
      </c>
    </row>
    <row r="39" spans="2:19" ht="12.75" hidden="1" customHeight="1">
      <c r="B39" s="98"/>
      <c r="C39" s="106" t="s">
        <v>95</v>
      </c>
      <c r="D39" s="132" t="s">
        <v>131</v>
      </c>
      <c r="E39" s="108">
        <v>2</v>
      </c>
      <c r="F39" s="109">
        <v>9</v>
      </c>
      <c r="G39" s="110">
        <v>1</v>
      </c>
      <c r="H39" s="109">
        <v>4</v>
      </c>
      <c r="I39" s="110">
        <v>1</v>
      </c>
      <c r="J39" s="111">
        <v>5</v>
      </c>
      <c r="K39" s="133">
        <v>0</v>
      </c>
      <c r="L39" s="134">
        <v>0</v>
      </c>
      <c r="M39" s="131">
        <v>0</v>
      </c>
      <c r="N39" s="109">
        <v>0</v>
      </c>
      <c r="O39" s="110">
        <v>0</v>
      </c>
      <c r="P39" s="111">
        <v>0</v>
      </c>
      <c r="Q39" s="125">
        <v>0</v>
      </c>
    </row>
    <row r="40" spans="2:19" ht="12.75" hidden="1" customHeight="1">
      <c r="B40" s="98"/>
      <c r="C40" s="106" t="s">
        <v>97</v>
      </c>
      <c r="D40" s="107" t="s">
        <v>100</v>
      </c>
      <c r="E40" s="108">
        <v>526</v>
      </c>
      <c r="F40" s="109">
        <v>2935</v>
      </c>
      <c r="G40" s="110">
        <v>322</v>
      </c>
      <c r="H40" s="109">
        <v>737</v>
      </c>
      <c r="I40" s="110">
        <v>124</v>
      </c>
      <c r="J40" s="111">
        <v>788</v>
      </c>
      <c r="K40" s="110">
        <v>60</v>
      </c>
      <c r="L40" s="111">
        <v>744</v>
      </c>
      <c r="M40" s="108">
        <v>14</v>
      </c>
      <c r="N40" s="109">
        <v>340</v>
      </c>
      <c r="O40" s="110">
        <v>6</v>
      </c>
      <c r="P40" s="111">
        <v>326</v>
      </c>
      <c r="Q40" s="125">
        <v>0</v>
      </c>
    </row>
    <row r="41" spans="2:19" ht="12.75" hidden="1" customHeight="1">
      <c r="B41" s="98"/>
      <c r="C41" s="113" t="s">
        <v>99</v>
      </c>
      <c r="D41" s="107" t="s">
        <v>102</v>
      </c>
      <c r="E41" s="108">
        <v>751</v>
      </c>
      <c r="F41" s="109">
        <v>12213</v>
      </c>
      <c r="G41" s="110">
        <v>352</v>
      </c>
      <c r="H41" s="109">
        <v>804</v>
      </c>
      <c r="I41" s="110">
        <v>157</v>
      </c>
      <c r="J41" s="111">
        <v>1040</v>
      </c>
      <c r="K41" s="110">
        <v>116</v>
      </c>
      <c r="L41" s="111">
        <v>1575</v>
      </c>
      <c r="M41" s="108">
        <v>41</v>
      </c>
      <c r="N41" s="109">
        <v>968</v>
      </c>
      <c r="O41" s="110">
        <v>85</v>
      </c>
      <c r="P41" s="111">
        <v>7826</v>
      </c>
      <c r="Q41" s="125">
        <v>0</v>
      </c>
      <c r="S41" s="135"/>
    </row>
    <row r="42" spans="2:19" ht="12.75" hidden="1" customHeight="1">
      <c r="B42" s="98"/>
      <c r="C42" s="106" t="s">
        <v>101</v>
      </c>
      <c r="D42" s="132" t="s">
        <v>104</v>
      </c>
      <c r="E42" s="108">
        <v>4</v>
      </c>
      <c r="F42" s="109">
        <v>106</v>
      </c>
      <c r="G42" s="133">
        <v>0</v>
      </c>
      <c r="H42" s="136">
        <v>0</v>
      </c>
      <c r="I42" s="110">
        <v>1</v>
      </c>
      <c r="J42" s="111">
        <v>7</v>
      </c>
      <c r="K42" s="110">
        <v>1</v>
      </c>
      <c r="L42" s="111">
        <v>13</v>
      </c>
      <c r="M42" s="131">
        <v>0</v>
      </c>
      <c r="N42" s="109">
        <v>0</v>
      </c>
      <c r="O42" s="110">
        <v>2</v>
      </c>
      <c r="P42" s="111">
        <v>86</v>
      </c>
      <c r="Q42" s="125">
        <v>0</v>
      </c>
      <c r="S42" s="135"/>
    </row>
    <row r="43" spans="2:19" ht="12.75" hidden="1" customHeight="1">
      <c r="B43" s="98"/>
      <c r="C43" s="106" t="s">
        <v>103</v>
      </c>
      <c r="D43" s="126" t="s">
        <v>116</v>
      </c>
      <c r="E43" s="108">
        <v>38</v>
      </c>
      <c r="F43" s="109">
        <v>874</v>
      </c>
      <c r="G43" s="110">
        <v>17</v>
      </c>
      <c r="H43" s="109">
        <v>30</v>
      </c>
      <c r="I43" s="110">
        <v>6</v>
      </c>
      <c r="J43" s="111">
        <v>39</v>
      </c>
      <c r="K43" s="110">
        <v>6</v>
      </c>
      <c r="L43" s="111">
        <v>84</v>
      </c>
      <c r="M43" s="108">
        <v>4</v>
      </c>
      <c r="N43" s="109">
        <v>102</v>
      </c>
      <c r="O43" s="110">
        <v>5</v>
      </c>
      <c r="P43" s="111">
        <v>619</v>
      </c>
      <c r="Q43" s="125">
        <v>0</v>
      </c>
      <c r="S43" s="135"/>
    </row>
    <row r="44" spans="2:19" ht="12.75" hidden="1" customHeight="1">
      <c r="B44" s="98"/>
      <c r="C44" s="106" t="s">
        <v>105</v>
      </c>
      <c r="D44" s="107" t="s">
        <v>132</v>
      </c>
      <c r="E44" s="108">
        <v>120</v>
      </c>
      <c r="F44" s="109">
        <v>1882</v>
      </c>
      <c r="G44" s="110">
        <v>35</v>
      </c>
      <c r="H44" s="109">
        <v>67</v>
      </c>
      <c r="I44" s="110">
        <v>26</v>
      </c>
      <c r="J44" s="111">
        <v>189</v>
      </c>
      <c r="K44" s="110">
        <v>30</v>
      </c>
      <c r="L44" s="111">
        <v>415</v>
      </c>
      <c r="M44" s="108">
        <v>13</v>
      </c>
      <c r="N44" s="109">
        <v>298</v>
      </c>
      <c r="O44" s="110">
        <v>16</v>
      </c>
      <c r="P44" s="111">
        <v>913</v>
      </c>
      <c r="Q44" s="125">
        <v>0</v>
      </c>
      <c r="S44" s="135"/>
    </row>
    <row r="45" spans="2:19" ht="12.75" hidden="1" customHeight="1">
      <c r="B45" s="98"/>
      <c r="C45" s="106" t="s">
        <v>107</v>
      </c>
      <c r="D45" s="107" t="s">
        <v>133</v>
      </c>
      <c r="E45" s="108">
        <v>1059</v>
      </c>
      <c r="F45" s="109">
        <v>7184</v>
      </c>
      <c r="G45" s="110">
        <v>684</v>
      </c>
      <c r="H45" s="109">
        <v>1531</v>
      </c>
      <c r="I45" s="110">
        <v>192</v>
      </c>
      <c r="J45" s="111">
        <v>1218</v>
      </c>
      <c r="K45" s="110">
        <v>120</v>
      </c>
      <c r="L45" s="111">
        <v>1606</v>
      </c>
      <c r="M45" s="108">
        <v>22</v>
      </c>
      <c r="N45" s="109">
        <v>531</v>
      </c>
      <c r="O45" s="110">
        <v>40</v>
      </c>
      <c r="P45" s="111">
        <v>2298</v>
      </c>
      <c r="Q45" s="125">
        <v>1</v>
      </c>
      <c r="S45" s="135"/>
    </row>
    <row r="46" spans="2:19" ht="12.75" hidden="1" customHeight="1">
      <c r="B46" s="98"/>
      <c r="C46" s="106" t="s">
        <v>109</v>
      </c>
      <c r="D46" s="126" t="s">
        <v>134</v>
      </c>
      <c r="E46" s="108">
        <v>51</v>
      </c>
      <c r="F46" s="109">
        <v>753</v>
      </c>
      <c r="G46" s="110">
        <v>21</v>
      </c>
      <c r="H46" s="109">
        <v>45</v>
      </c>
      <c r="I46" s="110">
        <v>5</v>
      </c>
      <c r="J46" s="111">
        <v>34</v>
      </c>
      <c r="K46" s="110">
        <v>13</v>
      </c>
      <c r="L46" s="111">
        <v>182</v>
      </c>
      <c r="M46" s="108">
        <v>7</v>
      </c>
      <c r="N46" s="109">
        <v>159</v>
      </c>
      <c r="O46" s="110">
        <v>5</v>
      </c>
      <c r="P46" s="111">
        <v>333</v>
      </c>
      <c r="Q46" s="125">
        <v>0</v>
      </c>
      <c r="S46" s="135"/>
    </row>
    <row r="47" spans="2:19" ht="12.75" hidden="1" customHeight="1">
      <c r="B47" s="98"/>
      <c r="C47" s="106" t="s">
        <v>111</v>
      </c>
      <c r="D47" s="132" t="s">
        <v>135</v>
      </c>
      <c r="E47" s="108">
        <v>81</v>
      </c>
      <c r="F47" s="109">
        <v>297</v>
      </c>
      <c r="G47" s="110">
        <v>66</v>
      </c>
      <c r="H47" s="109">
        <v>117</v>
      </c>
      <c r="I47" s="110">
        <v>9</v>
      </c>
      <c r="J47" s="111">
        <v>60</v>
      </c>
      <c r="K47" s="110">
        <v>4</v>
      </c>
      <c r="L47" s="111">
        <v>50</v>
      </c>
      <c r="M47" s="108">
        <v>1</v>
      </c>
      <c r="N47" s="109">
        <v>25</v>
      </c>
      <c r="O47" s="110">
        <v>1</v>
      </c>
      <c r="P47" s="111">
        <v>45</v>
      </c>
      <c r="Q47" s="125">
        <v>0</v>
      </c>
      <c r="S47" s="135"/>
    </row>
    <row r="48" spans="2:19" ht="12.75" hidden="1" customHeight="1">
      <c r="B48" s="98"/>
      <c r="C48" s="106" t="s">
        <v>113</v>
      </c>
      <c r="D48" s="132" t="s">
        <v>136</v>
      </c>
      <c r="E48" s="108">
        <v>107</v>
      </c>
      <c r="F48" s="109">
        <v>583</v>
      </c>
      <c r="G48" s="110">
        <v>79</v>
      </c>
      <c r="H48" s="109">
        <v>161</v>
      </c>
      <c r="I48" s="110">
        <v>19</v>
      </c>
      <c r="J48" s="111">
        <v>122</v>
      </c>
      <c r="K48" s="110">
        <v>4</v>
      </c>
      <c r="L48" s="111">
        <v>53</v>
      </c>
      <c r="M48" s="108">
        <v>2</v>
      </c>
      <c r="N48" s="109">
        <v>46</v>
      </c>
      <c r="O48" s="110">
        <v>3</v>
      </c>
      <c r="P48" s="111">
        <v>201</v>
      </c>
      <c r="Q48" s="125">
        <v>0</v>
      </c>
      <c r="S48" s="135"/>
    </row>
    <row r="49" spans="2:19" ht="12.75" hidden="1" customHeight="1">
      <c r="B49" s="127"/>
      <c r="C49" s="106" t="s">
        <v>119</v>
      </c>
      <c r="D49" s="114" t="s">
        <v>137</v>
      </c>
      <c r="E49" s="108">
        <v>381</v>
      </c>
      <c r="F49" s="109">
        <v>2651</v>
      </c>
      <c r="G49" s="110">
        <v>211</v>
      </c>
      <c r="H49" s="109">
        <v>481</v>
      </c>
      <c r="I49" s="110">
        <v>96</v>
      </c>
      <c r="J49" s="111">
        <v>616</v>
      </c>
      <c r="K49" s="110">
        <v>44</v>
      </c>
      <c r="L49" s="111">
        <v>582</v>
      </c>
      <c r="M49" s="108">
        <v>13</v>
      </c>
      <c r="N49" s="109">
        <v>306</v>
      </c>
      <c r="O49" s="110">
        <v>13</v>
      </c>
      <c r="P49" s="111">
        <v>666</v>
      </c>
      <c r="Q49" s="125">
        <v>4</v>
      </c>
      <c r="S49" s="135"/>
    </row>
    <row r="50" spans="2:19" ht="12.75" hidden="1" customHeight="1">
      <c r="B50" s="127"/>
      <c r="C50" s="106" t="s">
        <v>121</v>
      </c>
      <c r="D50" s="132" t="s">
        <v>138</v>
      </c>
      <c r="E50" s="108">
        <v>360</v>
      </c>
      <c r="F50" s="109">
        <v>1370</v>
      </c>
      <c r="G50" s="110">
        <v>300</v>
      </c>
      <c r="H50" s="109">
        <v>554</v>
      </c>
      <c r="I50" s="110">
        <v>40</v>
      </c>
      <c r="J50" s="111">
        <v>248</v>
      </c>
      <c r="K50" s="110">
        <v>7</v>
      </c>
      <c r="L50" s="111">
        <v>95</v>
      </c>
      <c r="M50" s="108">
        <v>5</v>
      </c>
      <c r="N50" s="109">
        <v>127</v>
      </c>
      <c r="O50" s="110">
        <v>8</v>
      </c>
      <c r="P50" s="111">
        <v>346</v>
      </c>
      <c r="Q50" s="125">
        <v>0</v>
      </c>
      <c r="S50" s="135"/>
    </row>
    <row r="51" spans="2:19" ht="12.75" hidden="1" customHeight="1">
      <c r="B51" s="127"/>
      <c r="C51" s="106" t="s">
        <v>123</v>
      </c>
      <c r="D51" s="114" t="s">
        <v>124</v>
      </c>
      <c r="E51" s="108">
        <v>67</v>
      </c>
      <c r="F51" s="109">
        <v>235</v>
      </c>
      <c r="G51" s="110">
        <v>56</v>
      </c>
      <c r="H51" s="109">
        <v>89</v>
      </c>
      <c r="I51" s="110">
        <v>6</v>
      </c>
      <c r="J51" s="111">
        <v>44</v>
      </c>
      <c r="K51" s="110">
        <v>3</v>
      </c>
      <c r="L51" s="111">
        <v>41</v>
      </c>
      <c r="M51" s="108">
        <v>1</v>
      </c>
      <c r="N51" s="109">
        <v>26</v>
      </c>
      <c r="O51" s="110">
        <v>1</v>
      </c>
      <c r="P51" s="111">
        <v>35</v>
      </c>
      <c r="Q51" s="125">
        <v>0</v>
      </c>
      <c r="S51" s="135"/>
    </row>
    <row r="52" spans="2:19" ht="12.75" hidden="1" customHeight="1">
      <c r="B52" s="127"/>
      <c r="C52" s="106" t="s">
        <v>125</v>
      </c>
      <c r="D52" s="126" t="s">
        <v>139</v>
      </c>
      <c r="E52" s="108">
        <v>149</v>
      </c>
      <c r="F52" s="109">
        <v>2574</v>
      </c>
      <c r="G52" s="110">
        <v>47</v>
      </c>
      <c r="H52" s="109">
        <v>107</v>
      </c>
      <c r="I52" s="110">
        <v>46</v>
      </c>
      <c r="J52" s="111">
        <v>331</v>
      </c>
      <c r="K52" s="110">
        <v>26</v>
      </c>
      <c r="L52" s="111">
        <v>356</v>
      </c>
      <c r="M52" s="108">
        <v>7</v>
      </c>
      <c r="N52" s="109">
        <v>170</v>
      </c>
      <c r="O52" s="110">
        <v>22</v>
      </c>
      <c r="P52" s="111">
        <v>1610</v>
      </c>
      <c r="Q52" s="125">
        <v>1</v>
      </c>
      <c r="S52" s="137"/>
    </row>
    <row r="53" spans="2:19" ht="12.75" hidden="1" customHeight="1">
      <c r="B53" s="127"/>
      <c r="C53" s="138" t="s">
        <v>140</v>
      </c>
      <c r="D53" s="139" t="s">
        <v>126</v>
      </c>
      <c r="E53" s="140">
        <v>45</v>
      </c>
      <c r="F53" s="141">
        <v>471</v>
      </c>
      <c r="G53" s="142">
        <v>23</v>
      </c>
      <c r="H53" s="141">
        <v>59</v>
      </c>
      <c r="I53" s="142">
        <v>13</v>
      </c>
      <c r="J53" s="143">
        <v>88</v>
      </c>
      <c r="K53" s="142">
        <v>3</v>
      </c>
      <c r="L53" s="143">
        <v>46</v>
      </c>
      <c r="M53" s="140">
        <v>2</v>
      </c>
      <c r="N53" s="141">
        <v>46</v>
      </c>
      <c r="O53" s="142">
        <v>4</v>
      </c>
      <c r="P53" s="143">
        <v>232</v>
      </c>
      <c r="Q53" s="144">
        <v>0</v>
      </c>
    </row>
    <row r="54" spans="2:19" ht="12.75" hidden="1" customHeight="1">
      <c r="B54" s="128"/>
      <c r="C54" s="116" t="s">
        <v>141</v>
      </c>
      <c r="D54" s="129" t="s">
        <v>128</v>
      </c>
      <c r="E54" s="118">
        <v>286</v>
      </c>
      <c r="F54" s="119">
        <v>1506</v>
      </c>
      <c r="G54" s="120">
        <v>226</v>
      </c>
      <c r="H54" s="119">
        <v>420</v>
      </c>
      <c r="I54" s="120">
        <v>31</v>
      </c>
      <c r="J54" s="121">
        <v>206</v>
      </c>
      <c r="K54" s="120">
        <v>15</v>
      </c>
      <c r="L54" s="121">
        <v>190</v>
      </c>
      <c r="M54" s="118">
        <v>5</v>
      </c>
      <c r="N54" s="119">
        <v>117</v>
      </c>
      <c r="O54" s="120">
        <v>8</v>
      </c>
      <c r="P54" s="121">
        <v>573</v>
      </c>
      <c r="Q54" s="130">
        <v>1</v>
      </c>
    </row>
    <row r="55" spans="2:19" ht="24" customHeight="1">
      <c r="B55" s="335" t="s">
        <v>142</v>
      </c>
      <c r="C55" s="336"/>
      <c r="D55" s="337"/>
      <c r="E55" s="93">
        <f>SUM(E56:E73)</f>
        <v>3865</v>
      </c>
      <c r="F55" s="94">
        <f t="shared" ref="F55:Q55" si="4">SUM(F56:F73)</f>
        <v>34514</v>
      </c>
      <c r="G55" s="95">
        <f t="shared" si="4"/>
        <v>2315</v>
      </c>
      <c r="H55" s="94">
        <f t="shared" si="4"/>
        <v>5000</v>
      </c>
      <c r="I55" s="95">
        <f t="shared" si="4"/>
        <v>749</v>
      </c>
      <c r="J55" s="96">
        <f t="shared" si="4"/>
        <v>4940</v>
      </c>
      <c r="K55" s="95">
        <f t="shared" si="4"/>
        <v>429</v>
      </c>
      <c r="L55" s="96">
        <f t="shared" si="4"/>
        <v>5785</v>
      </c>
      <c r="M55" s="93">
        <f t="shared" si="4"/>
        <v>138</v>
      </c>
      <c r="N55" s="94">
        <f t="shared" si="4"/>
        <v>3250</v>
      </c>
      <c r="O55" s="95">
        <f t="shared" si="4"/>
        <v>220</v>
      </c>
      <c r="P55" s="96">
        <f t="shared" si="4"/>
        <v>15539</v>
      </c>
      <c r="Q55" s="123">
        <f t="shared" si="4"/>
        <v>14</v>
      </c>
    </row>
    <row r="56" spans="2:19" ht="12.75" customHeight="1">
      <c r="B56" s="145"/>
      <c r="C56" s="99" t="s">
        <v>91</v>
      </c>
      <c r="D56" s="100" t="s">
        <v>130</v>
      </c>
      <c r="E56" s="101">
        <f t="shared" ref="E56:E73" si="5">G56+I56+K56+M56+O56+Q56</f>
        <v>22</v>
      </c>
      <c r="F56" s="102">
        <f t="shared" ref="F56:F73" si="6">H56+J56+L56+N56+P56</f>
        <v>198</v>
      </c>
      <c r="G56" s="103">
        <v>6</v>
      </c>
      <c r="H56" s="102">
        <v>19</v>
      </c>
      <c r="I56" s="103">
        <v>10</v>
      </c>
      <c r="J56" s="104">
        <v>64</v>
      </c>
      <c r="K56" s="103">
        <v>4</v>
      </c>
      <c r="L56" s="104">
        <v>52</v>
      </c>
      <c r="M56" s="101">
        <v>1</v>
      </c>
      <c r="N56" s="102">
        <v>25</v>
      </c>
      <c r="O56" s="103">
        <v>1</v>
      </c>
      <c r="P56" s="104">
        <v>38</v>
      </c>
      <c r="Q56" s="124">
        <v>0</v>
      </c>
    </row>
    <row r="57" spans="2:19" ht="12.75" customHeight="1">
      <c r="B57" s="145"/>
      <c r="C57" s="106" t="s">
        <v>93</v>
      </c>
      <c r="D57" s="107" t="s">
        <v>96</v>
      </c>
      <c r="E57" s="108">
        <f t="shared" si="5"/>
        <v>8</v>
      </c>
      <c r="F57" s="109">
        <f t="shared" si="6"/>
        <v>63</v>
      </c>
      <c r="G57" s="110">
        <v>1</v>
      </c>
      <c r="H57" s="109">
        <v>1</v>
      </c>
      <c r="I57" s="110">
        <v>6</v>
      </c>
      <c r="J57" s="111">
        <v>50</v>
      </c>
      <c r="K57" s="110">
        <v>1</v>
      </c>
      <c r="L57" s="111">
        <v>12</v>
      </c>
      <c r="M57" s="131">
        <v>0</v>
      </c>
      <c r="N57" s="109">
        <v>0</v>
      </c>
      <c r="O57" s="110">
        <v>0</v>
      </c>
      <c r="P57" s="111">
        <v>0</v>
      </c>
      <c r="Q57" s="125">
        <v>0</v>
      </c>
    </row>
    <row r="58" spans="2:19" ht="12.75" customHeight="1">
      <c r="B58" s="145"/>
      <c r="C58" s="106" t="s">
        <v>95</v>
      </c>
      <c r="D58" s="132" t="s">
        <v>131</v>
      </c>
      <c r="E58" s="108">
        <f t="shared" si="5"/>
        <v>2</v>
      </c>
      <c r="F58" s="109">
        <f t="shared" si="6"/>
        <v>17</v>
      </c>
      <c r="G58" s="110">
        <v>1</v>
      </c>
      <c r="H58" s="109">
        <v>4</v>
      </c>
      <c r="I58" s="110">
        <v>0</v>
      </c>
      <c r="J58" s="111">
        <v>0</v>
      </c>
      <c r="K58" s="133">
        <v>1</v>
      </c>
      <c r="L58" s="134">
        <v>13</v>
      </c>
      <c r="M58" s="131">
        <v>0</v>
      </c>
      <c r="N58" s="109">
        <v>0</v>
      </c>
      <c r="O58" s="110">
        <v>0</v>
      </c>
      <c r="P58" s="111">
        <v>0</v>
      </c>
      <c r="Q58" s="125">
        <v>0</v>
      </c>
    </row>
    <row r="59" spans="2:19" ht="12.75" customHeight="1">
      <c r="B59" s="145"/>
      <c r="C59" s="106" t="s">
        <v>97</v>
      </c>
      <c r="D59" s="107" t="s">
        <v>100</v>
      </c>
      <c r="E59" s="108">
        <f t="shared" si="5"/>
        <v>482</v>
      </c>
      <c r="F59" s="109">
        <f t="shared" si="6"/>
        <v>2781</v>
      </c>
      <c r="G59" s="110">
        <v>299</v>
      </c>
      <c r="H59" s="109">
        <v>700</v>
      </c>
      <c r="I59" s="110">
        <v>113</v>
      </c>
      <c r="J59" s="111">
        <v>733</v>
      </c>
      <c r="K59" s="110">
        <v>50</v>
      </c>
      <c r="L59" s="111">
        <v>650</v>
      </c>
      <c r="M59" s="108">
        <v>8</v>
      </c>
      <c r="N59" s="109">
        <v>191</v>
      </c>
      <c r="O59" s="110">
        <v>11</v>
      </c>
      <c r="P59" s="111">
        <v>507</v>
      </c>
      <c r="Q59" s="125">
        <v>1</v>
      </c>
    </row>
    <row r="60" spans="2:19" ht="12.75" customHeight="1">
      <c r="B60" s="145"/>
      <c r="C60" s="113" t="s">
        <v>99</v>
      </c>
      <c r="D60" s="107" t="s">
        <v>102</v>
      </c>
      <c r="E60" s="108">
        <f t="shared" si="5"/>
        <v>705</v>
      </c>
      <c r="F60" s="109">
        <f t="shared" si="6"/>
        <v>11469</v>
      </c>
      <c r="G60" s="110">
        <v>315</v>
      </c>
      <c r="H60" s="109">
        <v>725</v>
      </c>
      <c r="I60" s="110">
        <v>148</v>
      </c>
      <c r="J60" s="111">
        <v>1006</v>
      </c>
      <c r="K60" s="110">
        <v>112</v>
      </c>
      <c r="L60" s="111">
        <v>1583</v>
      </c>
      <c r="M60" s="108">
        <v>47</v>
      </c>
      <c r="N60" s="109">
        <v>1120</v>
      </c>
      <c r="O60" s="110">
        <v>82</v>
      </c>
      <c r="P60" s="111">
        <v>7035</v>
      </c>
      <c r="Q60" s="125">
        <v>1</v>
      </c>
      <c r="S60" s="135"/>
    </row>
    <row r="61" spans="2:19" ht="12.75" customHeight="1">
      <c r="B61" s="145"/>
      <c r="C61" s="106" t="s">
        <v>101</v>
      </c>
      <c r="D61" s="132" t="s">
        <v>104</v>
      </c>
      <c r="E61" s="108">
        <f t="shared" si="5"/>
        <v>5</v>
      </c>
      <c r="F61" s="109">
        <f t="shared" si="6"/>
        <v>111</v>
      </c>
      <c r="G61" s="133">
        <v>1</v>
      </c>
      <c r="H61" s="136">
        <v>2</v>
      </c>
      <c r="I61" s="110">
        <v>1</v>
      </c>
      <c r="J61" s="111">
        <v>8</v>
      </c>
      <c r="K61" s="110">
        <v>1</v>
      </c>
      <c r="L61" s="111">
        <v>13</v>
      </c>
      <c r="M61" s="131">
        <v>0</v>
      </c>
      <c r="N61" s="109">
        <v>0</v>
      </c>
      <c r="O61" s="110">
        <v>2</v>
      </c>
      <c r="P61" s="111">
        <v>88</v>
      </c>
      <c r="Q61" s="125">
        <v>0</v>
      </c>
      <c r="S61" s="135"/>
    </row>
    <row r="62" spans="2:19" ht="12.75" customHeight="1">
      <c r="B62" s="145"/>
      <c r="C62" s="106" t="s">
        <v>103</v>
      </c>
      <c r="D62" s="126" t="s">
        <v>116</v>
      </c>
      <c r="E62" s="108">
        <f t="shared" si="5"/>
        <v>31</v>
      </c>
      <c r="F62" s="109">
        <f t="shared" si="6"/>
        <v>770</v>
      </c>
      <c r="G62" s="110">
        <v>14</v>
      </c>
      <c r="H62" s="109">
        <v>25</v>
      </c>
      <c r="I62" s="110">
        <v>5</v>
      </c>
      <c r="J62" s="111">
        <v>29</v>
      </c>
      <c r="K62" s="110">
        <v>5</v>
      </c>
      <c r="L62" s="111">
        <v>65</v>
      </c>
      <c r="M62" s="108">
        <v>1</v>
      </c>
      <c r="N62" s="109">
        <v>26</v>
      </c>
      <c r="O62" s="110">
        <v>6</v>
      </c>
      <c r="P62" s="111">
        <v>625</v>
      </c>
      <c r="Q62" s="125">
        <v>0</v>
      </c>
      <c r="S62" s="135"/>
    </row>
    <row r="63" spans="2:19" ht="12.75" customHeight="1">
      <c r="B63" s="145"/>
      <c r="C63" s="106" t="s">
        <v>105</v>
      </c>
      <c r="D63" s="107" t="s">
        <v>132</v>
      </c>
      <c r="E63" s="108">
        <f t="shared" si="5"/>
        <v>108</v>
      </c>
      <c r="F63" s="109">
        <f t="shared" si="6"/>
        <v>1758</v>
      </c>
      <c r="G63" s="110">
        <v>27</v>
      </c>
      <c r="H63" s="109">
        <v>46</v>
      </c>
      <c r="I63" s="110">
        <v>21</v>
      </c>
      <c r="J63" s="111">
        <v>149</v>
      </c>
      <c r="K63" s="110">
        <v>30</v>
      </c>
      <c r="L63" s="111">
        <v>410</v>
      </c>
      <c r="M63" s="108">
        <v>16</v>
      </c>
      <c r="N63" s="109">
        <v>374</v>
      </c>
      <c r="O63" s="110">
        <v>13</v>
      </c>
      <c r="P63" s="111">
        <v>779</v>
      </c>
      <c r="Q63" s="125">
        <v>1</v>
      </c>
      <c r="S63" s="135"/>
    </row>
    <row r="64" spans="2:19" ht="12.75" customHeight="1">
      <c r="B64" s="145"/>
      <c r="C64" s="106" t="s">
        <v>107</v>
      </c>
      <c r="D64" s="107" t="s">
        <v>133</v>
      </c>
      <c r="E64" s="108">
        <f t="shared" si="5"/>
        <v>969</v>
      </c>
      <c r="F64" s="109">
        <f t="shared" si="6"/>
        <v>6795</v>
      </c>
      <c r="G64" s="110">
        <v>616</v>
      </c>
      <c r="H64" s="109">
        <v>1415</v>
      </c>
      <c r="I64" s="110">
        <v>187</v>
      </c>
      <c r="J64" s="111">
        <v>1184</v>
      </c>
      <c r="K64" s="110">
        <v>98</v>
      </c>
      <c r="L64" s="111">
        <v>1279</v>
      </c>
      <c r="M64" s="108">
        <v>21</v>
      </c>
      <c r="N64" s="109">
        <v>477</v>
      </c>
      <c r="O64" s="110">
        <v>45</v>
      </c>
      <c r="P64" s="111">
        <v>2440</v>
      </c>
      <c r="Q64" s="125">
        <v>2</v>
      </c>
      <c r="S64" s="135"/>
    </row>
    <row r="65" spans="2:19" ht="12.75" customHeight="1">
      <c r="B65" s="145"/>
      <c r="C65" s="106" t="s">
        <v>109</v>
      </c>
      <c r="D65" s="126" t="s">
        <v>134</v>
      </c>
      <c r="E65" s="108">
        <f t="shared" si="5"/>
        <v>57</v>
      </c>
      <c r="F65" s="109">
        <f t="shared" si="6"/>
        <v>805</v>
      </c>
      <c r="G65" s="110">
        <v>19</v>
      </c>
      <c r="H65" s="109">
        <v>40</v>
      </c>
      <c r="I65" s="110">
        <v>16</v>
      </c>
      <c r="J65" s="111">
        <v>108</v>
      </c>
      <c r="K65" s="110">
        <v>12</v>
      </c>
      <c r="L65" s="111">
        <v>179</v>
      </c>
      <c r="M65" s="108">
        <v>7</v>
      </c>
      <c r="N65" s="109">
        <v>160</v>
      </c>
      <c r="O65" s="110">
        <v>3</v>
      </c>
      <c r="P65" s="111">
        <v>318</v>
      </c>
      <c r="Q65" s="125">
        <v>0</v>
      </c>
      <c r="S65" s="135"/>
    </row>
    <row r="66" spans="2:19" ht="12.75" customHeight="1">
      <c r="B66" s="145"/>
      <c r="C66" s="106" t="s">
        <v>111</v>
      </c>
      <c r="D66" s="132" t="s">
        <v>135</v>
      </c>
      <c r="E66" s="108">
        <f t="shared" si="5"/>
        <v>76</v>
      </c>
      <c r="F66" s="109">
        <f t="shared" si="6"/>
        <v>530</v>
      </c>
      <c r="G66" s="110">
        <v>59</v>
      </c>
      <c r="H66" s="109">
        <v>98</v>
      </c>
      <c r="I66" s="110">
        <v>10</v>
      </c>
      <c r="J66" s="111">
        <v>59</v>
      </c>
      <c r="K66" s="110">
        <v>4</v>
      </c>
      <c r="L66" s="111">
        <v>47</v>
      </c>
      <c r="M66" s="108">
        <v>1</v>
      </c>
      <c r="N66" s="109">
        <v>23</v>
      </c>
      <c r="O66" s="110">
        <v>2</v>
      </c>
      <c r="P66" s="111">
        <v>303</v>
      </c>
      <c r="Q66" s="125">
        <v>0</v>
      </c>
      <c r="S66" s="135"/>
    </row>
    <row r="67" spans="2:19" ht="12.75" customHeight="1">
      <c r="B67" s="145"/>
      <c r="C67" s="106" t="s">
        <v>113</v>
      </c>
      <c r="D67" s="132" t="s">
        <v>136</v>
      </c>
      <c r="E67" s="108">
        <f t="shared" si="5"/>
        <v>109</v>
      </c>
      <c r="F67" s="109">
        <f t="shared" si="6"/>
        <v>617</v>
      </c>
      <c r="G67" s="110">
        <v>82</v>
      </c>
      <c r="H67" s="109">
        <v>178</v>
      </c>
      <c r="I67" s="110">
        <v>15</v>
      </c>
      <c r="J67" s="111">
        <v>98</v>
      </c>
      <c r="K67" s="110">
        <v>7</v>
      </c>
      <c r="L67" s="111">
        <v>86</v>
      </c>
      <c r="M67" s="108">
        <v>2</v>
      </c>
      <c r="N67" s="109">
        <v>48</v>
      </c>
      <c r="O67" s="110">
        <v>3</v>
      </c>
      <c r="P67" s="111">
        <v>207</v>
      </c>
      <c r="Q67" s="125">
        <v>0</v>
      </c>
      <c r="S67" s="135"/>
    </row>
    <row r="68" spans="2:19" ht="12.75" customHeight="1">
      <c r="B68" s="146"/>
      <c r="C68" s="106" t="s">
        <v>119</v>
      </c>
      <c r="D68" s="114" t="s">
        <v>137</v>
      </c>
      <c r="E68" s="108">
        <f t="shared" si="5"/>
        <v>393</v>
      </c>
      <c r="F68" s="109">
        <f t="shared" si="6"/>
        <v>2761</v>
      </c>
      <c r="G68" s="110">
        <v>224</v>
      </c>
      <c r="H68" s="109">
        <v>518</v>
      </c>
      <c r="I68" s="110">
        <v>90</v>
      </c>
      <c r="J68" s="111">
        <v>608</v>
      </c>
      <c r="K68" s="110">
        <v>49</v>
      </c>
      <c r="L68" s="111">
        <v>665</v>
      </c>
      <c r="M68" s="108">
        <v>15</v>
      </c>
      <c r="N68" s="109">
        <v>362</v>
      </c>
      <c r="O68" s="110">
        <v>12</v>
      </c>
      <c r="P68" s="111">
        <v>608</v>
      </c>
      <c r="Q68" s="125">
        <v>3</v>
      </c>
      <c r="S68" s="135"/>
    </row>
    <row r="69" spans="2:19" ht="12.75" customHeight="1">
      <c r="B69" s="146"/>
      <c r="C69" s="106" t="s">
        <v>121</v>
      </c>
      <c r="D69" s="132" t="s">
        <v>138</v>
      </c>
      <c r="E69" s="108">
        <f t="shared" si="5"/>
        <v>344</v>
      </c>
      <c r="F69" s="109">
        <f t="shared" si="6"/>
        <v>1166</v>
      </c>
      <c r="G69" s="110">
        <v>296</v>
      </c>
      <c r="H69" s="109">
        <v>561</v>
      </c>
      <c r="I69" s="110">
        <v>29</v>
      </c>
      <c r="J69" s="111">
        <v>187</v>
      </c>
      <c r="K69" s="110">
        <v>6</v>
      </c>
      <c r="L69" s="111">
        <v>74</v>
      </c>
      <c r="M69" s="108">
        <v>6</v>
      </c>
      <c r="N69" s="109">
        <v>134</v>
      </c>
      <c r="O69" s="110">
        <v>6</v>
      </c>
      <c r="P69" s="111">
        <v>210</v>
      </c>
      <c r="Q69" s="125">
        <v>1</v>
      </c>
      <c r="S69" s="135"/>
    </row>
    <row r="70" spans="2:19" ht="12.75" customHeight="1">
      <c r="B70" s="146"/>
      <c r="C70" s="106" t="s">
        <v>123</v>
      </c>
      <c r="D70" s="114" t="s">
        <v>124</v>
      </c>
      <c r="E70" s="108">
        <f t="shared" si="5"/>
        <v>87</v>
      </c>
      <c r="F70" s="109">
        <f t="shared" si="6"/>
        <v>273</v>
      </c>
      <c r="G70" s="110">
        <v>72</v>
      </c>
      <c r="H70" s="109">
        <v>106</v>
      </c>
      <c r="I70" s="110">
        <v>10</v>
      </c>
      <c r="J70" s="111">
        <v>65</v>
      </c>
      <c r="K70" s="110">
        <v>3</v>
      </c>
      <c r="L70" s="111">
        <v>36</v>
      </c>
      <c r="M70" s="108">
        <v>0</v>
      </c>
      <c r="N70" s="109">
        <v>0</v>
      </c>
      <c r="O70" s="110">
        <v>2</v>
      </c>
      <c r="P70" s="111">
        <v>66</v>
      </c>
      <c r="Q70" s="125">
        <v>0</v>
      </c>
      <c r="S70" s="135"/>
    </row>
    <row r="71" spans="2:19" ht="12.75" customHeight="1">
      <c r="B71" s="146"/>
      <c r="C71" s="106" t="s">
        <v>125</v>
      </c>
      <c r="D71" s="126" t="s">
        <v>139</v>
      </c>
      <c r="E71" s="108">
        <f t="shared" si="5"/>
        <v>165</v>
      </c>
      <c r="F71" s="109">
        <f t="shared" si="6"/>
        <v>2708</v>
      </c>
      <c r="G71" s="110">
        <v>58</v>
      </c>
      <c r="H71" s="109">
        <v>129</v>
      </c>
      <c r="I71" s="110">
        <v>46</v>
      </c>
      <c r="J71" s="111">
        <v>324</v>
      </c>
      <c r="K71" s="110">
        <v>28</v>
      </c>
      <c r="L71" s="111">
        <v>353</v>
      </c>
      <c r="M71" s="108">
        <v>9</v>
      </c>
      <c r="N71" s="109">
        <v>218</v>
      </c>
      <c r="O71" s="110">
        <v>24</v>
      </c>
      <c r="P71" s="111">
        <v>1684</v>
      </c>
      <c r="Q71" s="125">
        <v>0</v>
      </c>
      <c r="S71" s="137"/>
    </row>
    <row r="72" spans="2:19" ht="12.75" customHeight="1">
      <c r="B72" s="146"/>
      <c r="C72" s="138" t="s">
        <v>140</v>
      </c>
      <c r="D72" s="139" t="s">
        <v>126</v>
      </c>
      <c r="E72" s="140">
        <f t="shared" si="5"/>
        <v>32</v>
      </c>
      <c r="F72" s="141">
        <f t="shared" si="6"/>
        <v>393</v>
      </c>
      <c r="G72" s="142">
        <v>22</v>
      </c>
      <c r="H72" s="141">
        <v>59</v>
      </c>
      <c r="I72" s="142">
        <v>3</v>
      </c>
      <c r="J72" s="143">
        <v>19</v>
      </c>
      <c r="K72" s="142">
        <v>2</v>
      </c>
      <c r="L72" s="143">
        <v>30</v>
      </c>
      <c r="M72" s="140">
        <v>1</v>
      </c>
      <c r="N72" s="141">
        <v>21</v>
      </c>
      <c r="O72" s="142">
        <v>4</v>
      </c>
      <c r="P72" s="143">
        <v>264</v>
      </c>
      <c r="Q72" s="144">
        <v>0</v>
      </c>
    </row>
    <row r="73" spans="2:19" ht="12.75" customHeight="1">
      <c r="B73" s="147"/>
      <c r="C73" s="116" t="s">
        <v>141</v>
      </c>
      <c r="D73" s="129" t="s">
        <v>128</v>
      </c>
      <c r="E73" s="118">
        <f t="shared" si="5"/>
        <v>270</v>
      </c>
      <c r="F73" s="119">
        <f t="shared" si="6"/>
        <v>1299</v>
      </c>
      <c r="G73" s="120">
        <v>203</v>
      </c>
      <c r="H73" s="119">
        <v>374</v>
      </c>
      <c r="I73" s="120">
        <v>39</v>
      </c>
      <c r="J73" s="121">
        <v>249</v>
      </c>
      <c r="K73" s="120">
        <v>16</v>
      </c>
      <c r="L73" s="121">
        <v>238</v>
      </c>
      <c r="M73" s="118">
        <v>3</v>
      </c>
      <c r="N73" s="119">
        <v>71</v>
      </c>
      <c r="O73" s="120">
        <v>4</v>
      </c>
      <c r="P73" s="121">
        <v>367</v>
      </c>
      <c r="Q73" s="130">
        <v>5</v>
      </c>
    </row>
    <row r="74" spans="2:19" ht="24" customHeight="1">
      <c r="B74" s="335" t="s">
        <v>74</v>
      </c>
      <c r="C74" s="336"/>
      <c r="D74" s="337"/>
      <c r="E74" s="93">
        <f>SUM(E75:E92)</f>
        <v>3912</v>
      </c>
      <c r="F74" s="94">
        <f t="shared" ref="F74:Q74" si="7">SUM(F75:F92)</f>
        <v>34682</v>
      </c>
      <c r="G74" s="95">
        <f t="shared" si="7"/>
        <v>2351</v>
      </c>
      <c r="H74" s="94">
        <f t="shared" si="7"/>
        <v>4933</v>
      </c>
      <c r="I74" s="95">
        <f t="shared" si="7"/>
        <v>747</v>
      </c>
      <c r="J74" s="96">
        <f t="shared" si="7"/>
        <v>4933</v>
      </c>
      <c r="K74" s="95">
        <f t="shared" si="7"/>
        <v>414</v>
      </c>
      <c r="L74" s="96">
        <f t="shared" si="7"/>
        <v>5524</v>
      </c>
      <c r="M74" s="93">
        <f t="shared" si="7"/>
        <v>144</v>
      </c>
      <c r="N74" s="94">
        <f t="shared" si="7"/>
        <v>3404</v>
      </c>
      <c r="O74" s="95">
        <f t="shared" si="7"/>
        <v>239</v>
      </c>
      <c r="P74" s="96">
        <f t="shared" si="7"/>
        <v>15888</v>
      </c>
      <c r="Q74" s="123">
        <f t="shared" si="7"/>
        <v>17</v>
      </c>
    </row>
    <row r="75" spans="2:19" ht="12.75" customHeight="1">
      <c r="B75" s="145"/>
      <c r="C75" s="99" t="s">
        <v>91</v>
      </c>
      <c r="D75" s="100" t="s">
        <v>130</v>
      </c>
      <c r="E75" s="101">
        <f t="shared" ref="E75:E92" si="8">G75+I75+K75+M75+O75+Q75</f>
        <v>28</v>
      </c>
      <c r="F75" s="102">
        <f t="shared" ref="F75:F92" si="9">H75+J75+L75+N75+P75</f>
        <v>186</v>
      </c>
      <c r="G75" s="103">
        <v>13</v>
      </c>
      <c r="H75" s="102">
        <v>31</v>
      </c>
      <c r="I75" s="103">
        <v>10</v>
      </c>
      <c r="J75" s="104">
        <v>69</v>
      </c>
      <c r="K75" s="103">
        <v>3</v>
      </c>
      <c r="L75" s="104">
        <v>36</v>
      </c>
      <c r="M75" s="101">
        <v>2</v>
      </c>
      <c r="N75" s="102">
        <v>50</v>
      </c>
      <c r="O75" s="103">
        <v>0</v>
      </c>
      <c r="P75" s="104">
        <v>0</v>
      </c>
      <c r="Q75" s="124">
        <v>0</v>
      </c>
    </row>
    <row r="76" spans="2:19" ht="12.75" customHeight="1">
      <c r="B76" s="145"/>
      <c r="C76" s="106" t="s">
        <v>93</v>
      </c>
      <c r="D76" s="107" t="s">
        <v>96</v>
      </c>
      <c r="E76" s="108">
        <f t="shared" si="8"/>
        <v>8</v>
      </c>
      <c r="F76" s="109">
        <f t="shared" si="9"/>
        <v>56</v>
      </c>
      <c r="G76" s="110">
        <v>1</v>
      </c>
      <c r="H76" s="109">
        <v>1</v>
      </c>
      <c r="I76" s="110">
        <v>6</v>
      </c>
      <c r="J76" s="111">
        <v>45</v>
      </c>
      <c r="K76" s="110">
        <v>1</v>
      </c>
      <c r="L76" s="111">
        <v>10</v>
      </c>
      <c r="M76" s="131">
        <v>0</v>
      </c>
      <c r="N76" s="109">
        <v>0</v>
      </c>
      <c r="O76" s="110">
        <v>0</v>
      </c>
      <c r="P76" s="111">
        <v>0</v>
      </c>
      <c r="Q76" s="125">
        <v>0</v>
      </c>
    </row>
    <row r="77" spans="2:19" ht="12.75" customHeight="1">
      <c r="B77" s="145"/>
      <c r="C77" s="106" t="s">
        <v>95</v>
      </c>
      <c r="D77" s="132" t="s">
        <v>131</v>
      </c>
      <c r="E77" s="108">
        <f t="shared" si="8"/>
        <v>0</v>
      </c>
      <c r="F77" s="109">
        <f t="shared" si="9"/>
        <v>0</v>
      </c>
      <c r="G77" s="110">
        <v>0</v>
      </c>
      <c r="H77" s="109">
        <v>0</v>
      </c>
      <c r="I77" s="110">
        <v>0</v>
      </c>
      <c r="J77" s="111">
        <v>0</v>
      </c>
      <c r="K77" s="133">
        <v>0</v>
      </c>
      <c r="L77" s="134">
        <v>0</v>
      </c>
      <c r="M77" s="131">
        <v>0</v>
      </c>
      <c r="N77" s="109">
        <v>0</v>
      </c>
      <c r="O77" s="110">
        <v>0</v>
      </c>
      <c r="P77" s="111">
        <v>0</v>
      </c>
      <c r="Q77" s="125">
        <v>0</v>
      </c>
    </row>
    <row r="78" spans="2:19" ht="12.75" customHeight="1">
      <c r="B78" s="145"/>
      <c r="C78" s="106" t="s">
        <v>97</v>
      </c>
      <c r="D78" s="107" t="s">
        <v>100</v>
      </c>
      <c r="E78" s="108">
        <f t="shared" si="8"/>
        <v>478</v>
      </c>
      <c r="F78" s="109">
        <f t="shared" si="9"/>
        <v>2655</v>
      </c>
      <c r="G78" s="110">
        <v>305</v>
      </c>
      <c r="H78" s="109">
        <v>670</v>
      </c>
      <c r="I78" s="110">
        <v>112</v>
      </c>
      <c r="J78" s="111">
        <v>754</v>
      </c>
      <c r="K78" s="110">
        <v>41</v>
      </c>
      <c r="L78" s="111">
        <v>530</v>
      </c>
      <c r="M78" s="108">
        <v>10</v>
      </c>
      <c r="N78" s="109">
        <v>237</v>
      </c>
      <c r="O78" s="110">
        <v>10</v>
      </c>
      <c r="P78" s="111">
        <v>464</v>
      </c>
      <c r="Q78" s="125">
        <v>0</v>
      </c>
    </row>
    <row r="79" spans="2:19" ht="12.75" customHeight="1">
      <c r="B79" s="145"/>
      <c r="C79" s="113" t="s">
        <v>99</v>
      </c>
      <c r="D79" s="107" t="s">
        <v>102</v>
      </c>
      <c r="E79" s="108">
        <f t="shared" si="8"/>
        <v>693</v>
      </c>
      <c r="F79" s="109">
        <f t="shared" si="9"/>
        <v>10816</v>
      </c>
      <c r="G79" s="110">
        <v>303</v>
      </c>
      <c r="H79" s="109">
        <v>675</v>
      </c>
      <c r="I79" s="110">
        <v>143</v>
      </c>
      <c r="J79" s="111">
        <v>954</v>
      </c>
      <c r="K79" s="110">
        <v>113</v>
      </c>
      <c r="L79" s="111">
        <v>1572</v>
      </c>
      <c r="M79" s="108">
        <v>47</v>
      </c>
      <c r="N79" s="109">
        <v>1105</v>
      </c>
      <c r="O79" s="110">
        <v>84</v>
      </c>
      <c r="P79" s="111">
        <v>6510</v>
      </c>
      <c r="Q79" s="125">
        <v>3</v>
      </c>
    </row>
    <row r="80" spans="2:19" ht="12.75" customHeight="1">
      <c r="B80" s="145"/>
      <c r="C80" s="106" t="s">
        <v>101</v>
      </c>
      <c r="D80" s="132" t="s">
        <v>104</v>
      </c>
      <c r="E80" s="108">
        <f t="shared" si="8"/>
        <v>8</v>
      </c>
      <c r="F80" s="109">
        <f t="shared" si="9"/>
        <v>166</v>
      </c>
      <c r="G80" s="133">
        <v>1</v>
      </c>
      <c r="H80" s="136">
        <v>5</v>
      </c>
      <c r="I80" s="110">
        <v>3</v>
      </c>
      <c r="J80" s="111">
        <v>25</v>
      </c>
      <c r="K80" s="110">
        <v>1</v>
      </c>
      <c r="L80" s="111">
        <v>14</v>
      </c>
      <c r="M80" s="131">
        <v>1</v>
      </c>
      <c r="N80" s="109">
        <v>23</v>
      </c>
      <c r="O80" s="110">
        <v>2</v>
      </c>
      <c r="P80" s="111">
        <v>99</v>
      </c>
      <c r="Q80" s="125">
        <v>0</v>
      </c>
    </row>
    <row r="81" spans="2:17" ht="12.75" customHeight="1">
      <c r="B81" s="145"/>
      <c r="C81" s="106" t="s">
        <v>103</v>
      </c>
      <c r="D81" s="126" t="s">
        <v>116</v>
      </c>
      <c r="E81" s="108">
        <f t="shared" si="8"/>
        <v>32</v>
      </c>
      <c r="F81" s="109">
        <f t="shared" si="9"/>
        <v>829</v>
      </c>
      <c r="G81" s="110">
        <v>16</v>
      </c>
      <c r="H81" s="109">
        <v>35</v>
      </c>
      <c r="I81" s="110">
        <v>4</v>
      </c>
      <c r="J81" s="111">
        <v>25</v>
      </c>
      <c r="K81" s="110">
        <v>4</v>
      </c>
      <c r="L81" s="111">
        <v>55</v>
      </c>
      <c r="M81" s="108">
        <v>0</v>
      </c>
      <c r="N81" s="109">
        <v>0</v>
      </c>
      <c r="O81" s="110">
        <v>8</v>
      </c>
      <c r="P81" s="111">
        <v>714</v>
      </c>
      <c r="Q81" s="125">
        <v>0</v>
      </c>
    </row>
    <row r="82" spans="2:17" ht="12.75" customHeight="1">
      <c r="B82" s="145"/>
      <c r="C82" s="106" t="s">
        <v>105</v>
      </c>
      <c r="D82" s="107" t="s">
        <v>132</v>
      </c>
      <c r="E82" s="108">
        <f t="shared" si="8"/>
        <v>116</v>
      </c>
      <c r="F82" s="109">
        <f t="shared" si="9"/>
        <v>1932</v>
      </c>
      <c r="G82" s="110">
        <v>34</v>
      </c>
      <c r="H82" s="109">
        <v>69</v>
      </c>
      <c r="I82" s="110">
        <v>25</v>
      </c>
      <c r="J82" s="111">
        <v>178</v>
      </c>
      <c r="K82" s="110">
        <v>28</v>
      </c>
      <c r="L82" s="111">
        <v>368</v>
      </c>
      <c r="M82" s="108">
        <v>11</v>
      </c>
      <c r="N82" s="109">
        <v>261</v>
      </c>
      <c r="O82" s="110">
        <v>18</v>
      </c>
      <c r="P82" s="111">
        <v>1056</v>
      </c>
      <c r="Q82" s="125">
        <v>0</v>
      </c>
    </row>
    <row r="83" spans="2:17" ht="12.75" customHeight="1">
      <c r="B83" s="145"/>
      <c r="C83" s="106" t="s">
        <v>107</v>
      </c>
      <c r="D83" s="107" t="s">
        <v>133</v>
      </c>
      <c r="E83" s="108">
        <f t="shared" si="8"/>
        <v>984</v>
      </c>
      <c r="F83" s="109">
        <f t="shared" si="9"/>
        <v>6991</v>
      </c>
      <c r="G83" s="110">
        <v>618</v>
      </c>
      <c r="H83" s="109">
        <v>1404</v>
      </c>
      <c r="I83" s="110">
        <v>191</v>
      </c>
      <c r="J83" s="111">
        <v>1204</v>
      </c>
      <c r="K83" s="110">
        <v>110</v>
      </c>
      <c r="L83" s="111">
        <v>1434</v>
      </c>
      <c r="M83" s="108">
        <v>19</v>
      </c>
      <c r="N83" s="109">
        <v>446</v>
      </c>
      <c r="O83" s="110">
        <v>43</v>
      </c>
      <c r="P83" s="111">
        <v>2503</v>
      </c>
      <c r="Q83" s="125">
        <v>3</v>
      </c>
    </row>
    <row r="84" spans="2:17" ht="12.75" customHeight="1">
      <c r="B84" s="145"/>
      <c r="C84" s="106" t="s">
        <v>109</v>
      </c>
      <c r="D84" s="126" t="s">
        <v>134</v>
      </c>
      <c r="E84" s="108">
        <f t="shared" si="8"/>
        <v>41</v>
      </c>
      <c r="F84" s="109">
        <f t="shared" si="9"/>
        <v>474</v>
      </c>
      <c r="G84" s="110">
        <v>15</v>
      </c>
      <c r="H84" s="109">
        <v>30</v>
      </c>
      <c r="I84" s="110">
        <v>8</v>
      </c>
      <c r="J84" s="111">
        <v>52</v>
      </c>
      <c r="K84" s="110">
        <v>9</v>
      </c>
      <c r="L84" s="111">
        <v>132</v>
      </c>
      <c r="M84" s="108">
        <v>6</v>
      </c>
      <c r="N84" s="109">
        <v>139</v>
      </c>
      <c r="O84" s="110">
        <v>3</v>
      </c>
      <c r="P84" s="111">
        <v>121</v>
      </c>
      <c r="Q84" s="125">
        <v>0</v>
      </c>
    </row>
    <row r="85" spans="2:17" ht="12.75" customHeight="1">
      <c r="B85" s="145"/>
      <c r="C85" s="106" t="s">
        <v>111</v>
      </c>
      <c r="D85" s="132" t="s">
        <v>135</v>
      </c>
      <c r="E85" s="108">
        <f t="shared" si="8"/>
        <v>72</v>
      </c>
      <c r="F85" s="109">
        <f t="shared" si="9"/>
        <v>279</v>
      </c>
      <c r="G85" s="110">
        <v>55</v>
      </c>
      <c r="H85" s="109">
        <v>98</v>
      </c>
      <c r="I85" s="110">
        <v>12</v>
      </c>
      <c r="J85" s="111">
        <v>74</v>
      </c>
      <c r="K85" s="110">
        <v>2</v>
      </c>
      <c r="L85" s="111">
        <v>29</v>
      </c>
      <c r="M85" s="108">
        <v>2</v>
      </c>
      <c r="N85" s="109">
        <v>45</v>
      </c>
      <c r="O85" s="110">
        <v>1</v>
      </c>
      <c r="P85" s="111">
        <v>33</v>
      </c>
      <c r="Q85" s="125">
        <v>0</v>
      </c>
    </row>
    <row r="86" spans="2:17" ht="12.75" customHeight="1">
      <c r="B86" s="145"/>
      <c r="C86" s="106" t="s">
        <v>113</v>
      </c>
      <c r="D86" s="132" t="s">
        <v>136</v>
      </c>
      <c r="E86" s="108">
        <f t="shared" si="8"/>
        <v>108</v>
      </c>
      <c r="F86" s="109">
        <f t="shared" si="9"/>
        <v>610</v>
      </c>
      <c r="G86" s="110">
        <v>81</v>
      </c>
      <c r="H86" s="109">
        <v>178</v>
      </c>
      <c r="I86" s="110">
        <v>17</v>
      </c>
      <c r="J86" s="111">
        <v>115</v>
      </c>
      <c r="K86" s="110">
        <v>4</v>
      </c>
      <c r="L86" s="111">
        <v>43</v>
      </c>
      <c r="M86" s="108">
        <v>3</v>
      </c>
      <c r="N86" s="109">
        <v>75</v>
      </c>
      <c r="O86" s="110">
        <v>3</v>
      </c>
      <c r="P86" s="111">
        <v>199</v>
      </c>
      <c r="Q86" s="125">
        <v>0</v>
      </c>
    </row>
    <row r="87" spans="2:17" ht="12.75" customHeight="1">
      <c r="B87" s="146"/>
      <c r="C87" s="106" t="s">
        <v>119</v>
      </c>
      <c r="D87" s="114" t="s">
        <v>137</v>
      </c>
      <c r="E87" s="108">
        <f t="shared" si="8"/>
        <v>389</v>
      </c>
      <c r="F87" s="109">
        <f t="shared" si="9"/>
        <v>2644</v>
      </c>
      <c r="G87" s="110">
        <v>226</v>
      </c>
      <c r="H87" s="109">
        <v>498</v>
      </c>
      <c r="I87" s="110">
        <v>91</v>
      </c>
      <c r="J87" s="111">
        <v>587</v>
      </c>
      <c r="K87" s="110">
        <v>41</v>
      </c>
      <c r="L87" s="111">
        <v>533</v>
      </c>
      <c r="M87" s="108">
        <v>16</v>
      </c>
      <c r="N87" s="109">
        <v>382</v>
      </c>
      <c r="O87" s="110">
        <v>13</v>
      </c>
      <c r="P87" s="111">
        <v>644</v>
      </c>
      <c r="Q87" s="125">
        <v>2</v>
      </c>
    </row>
    <row r="88" spans="2:17" ht="12.75" customHeight="1">
      <c r="B88" s="146"/>
      <c r="C88" s="106" t="s">
        <v>121</v>
      </c>
      <c r="D88" s="132" t="s">
        <v>138</v>
      </c>
      <c r="E88" s="108">
        <f t="shared" si="8"/>
        <v>344</v>
      </c>
      <c r="F88" s="109">
        <f t="shared" si="9"/>
        <v>1286</v>
      </c>
      <c r="G88" s="110">
        <v>297</v>
      </c>
      <c r="H88" s="109">
        <v>537</v>
      </c>
      <c r="I88" s="110">
        <v>23</v>
      </c>
      <c r="J88" s="111">
        <v>159</v>
      </c>
      <c r="K88" s="110">
        <v>9</v>
      </c>
      <c r="L88" s="111">
        <v>118</v>
      </c>
      <c r="M88" s="108">
        <v>5</v>
      </c>
      <c r="N88" s="109">
        <v>119</v>
      </c>
      <c r="O88" s="110">
        <v>9</v>
      </c>
      <c r="P88" s="111">
        <v>353</v>
      </c>
      <c r="Q88" s="125">
        <v>1</v>
      </c>
    </row>
    <row r="89" spans="2:17" ht="12.75" customHeight="1">
      <c r="B89" s="146"/>
      <c r="C89" s="106" t="s">
        <v>123</v>
      </c>
      <c r="D89" s="114" t="s">
        <v>124</v>
      </c>
      <c r="E89" s="108">
        <f t="shared" si="8"/>
        <v>92</v>
      </c>
      <c r="F89" s="109">
        <f t="shared" si="9"/>
        <v>299</v>
      </c>
      <c r="G89" s="110">
        <v>77</v>
      </c>
      <c r="H89" s="109">
        <v>122</v>
      </c>
      <c r="I89" s="110">
        <v>9</v>
      </c>
      <c r="J89" s="111">
        <v>62</v>
      </c>
      <c r="K89" s="110">
        <v>4</v>
      </c>
      <c r="L89" s="111">
        <v>53</v>
      </c>
      <c r="M89" s="108">
        <v>0</v>
      </c>
      <c r="N89" s="109">
        <v>0</v>
      </c>
      <c r="O89" s="110">
        <v>2</v>
      </c>
      <c r="P89" s="111">
        <v>62</v>
      </c>
      <c r="Q89" s="125">
        <v>0</v>
      </c>
    </row>
    <row r="90" spans="2:17" ht="12.75" customHeight="1">
      <c r="B90" s="146"/>
      <c r="C90" s="106" t="s">
        <v>125</v>
      </c>
      <c r="D90" s="126" t="s">
        <v>139</v>
      </c>
      <c r="E90" s="108">
        <f t="shared" si="8"/>
        <v>206</v>
      </c>
      <c r="F90" s="109">
        <f t="shared" si="9"/>
        <v>3271</v>
      </c>
      <c r="G90" s="110">
        <v>71</v>
      </c>
      <c r="H90" s="109">
        <v>148</v>
      </c>
      <c r="I90" s="110">
        <v>53</v>
      </c>
      <c r="J90" s="111">
        <v>377</v>
      </c>
      <c r="K90" s="110">
        <v>30</v>
      </c>
      <c r="L90" s="111">
        <v>400</v>
      </c>
      <c r="M90" s="108">
        <v>14</v>
      </c>
      <c r="N90" s="109">
        <v>343</v>
      </c>
      <c r="O90" s="110">
        <v>31</v>
      </c>
      <c r="P90" s="111">
        <v>2003</v>
      </c>
      <c r="Q90" s="125">
        <v>7</v>
      </c>
    </row>
    <row r="91" spans="2:17" ht="12.75" customHeight="1">
      <c r="B91" s="146"/>
      <c r="C91" s="138" t="s">
        <v>140</v>
      </c>
      <c r="D91" s="139" t="s">
        <v>126</v>
      </c>
      <c r="E91" s="140">
        <f t="shared" si="8"/>
        <v>40</v>
      </c>
      <c r="F91" s="141">
        <f t="shared" si="9"/>
        <v>649</v>
      </c>
      <c r="G91" s="142">
        <v>21</v>
      </c>
      <c r="H91" s="141">
        <v>55</v>
      </c>
      <c r="I91" s="142">
        <v>10</v>
      </c>
      <c r="J91" s="143">
        <v>66</v>
      </c>
      <c r="K91" s="142">
        <v>2</v>
      </c>
      <c r="L91" s="143">
        <v>28</v>
      </c>
      <c r="M91" s="140">
        <v>1</v>
      </c>
      <c r="N91" s="141">
        <v>22</v>
      </c>
      <c r="O91" s="142">
        <v>6</v>
      </c>
      <c r="P91" s="143">
        <v>478</v>
      </c>
      <c r="Q91" s="144">
        <v>0</v>
      </c>
    </row>
    <row r="92" spans="2:17" ht="12.75" customHeight="1">
      <c r="B92" s="147"/>
      <c r="C92" s="116" t="s">
        <v>141</v>
      </c>
      <c r="D92" s="129" t="s">
        <v>128</v>
      </c>
      <c r="E92" s="118">
        <f t="shared" si="8"/>
        <v>273</v>
      </c>
      <c r="F92" s="119">
        <f t="shared" si="9"/>
        <v>1539</v>
      </c>
      <c r="G92" s="120">
        <v>217</v>
      </c>
      <c r="H92" s="119">
        <v>377</v>
      </c>
      <c r="I92" s="120">
        <v>30</v>
      </c>
      <c r="J92" s="121">
        <v>187</v>
      </c>
      <c r="K92" s="120">
        <v>12</v>
      </c>
      <c r="L92" s="121">
        <v>169</v>
      </c>
      <c r="M92" s="118">
        <v>7</v>
      </c>
      <c r="N92" s="119">
        <v>157</v>
      </c>
      <c r="O92" s="120">
        <v>6</v>
      </c>
      <c r="P92" s="121">
        <v>649</v>
      </c>
      <c r="Q92" s="130">
        <v>1</v>
      </c>
    </row>
    <row r="93" spans="2:17">
      <c r="B93" s="148"/>
      <c r="P93" s="155"/>
      <c r="Q93" s="155" t="s">
        <v>143</v>
      </c>
    </row>
    <row r="94" spans="2:17">
      <c r="B94" s="55"/>
    </row>
    <row r="95" spans="2:17">
      <c r="B95" s="55"/>
    </row>
  </sheetData>
  <mergeCells count="12">
    <mergeCell ref="B74:D74"/>
    <mergeCell ref="B3:D4"/>
    <mergeCell ref="E3:F3"/>
    <mergeCell ref="G3:H3"/>
    <mergeCell ref="I3:J3"/>
    <mergeCell ref="O3:P3"/>
    <mergeCell ref="B5:D5"/>
    <mergeCell ref="B18:D18"/>
    <mergeCell ref="B36:D36"/>
    <mergeCell ref="B55:D55"/>
    <mergeCell ref="K3:L3"/>
    <mergeCell ref="M3:N3"/>
  </mergeCells>
  <phoneticPr fontId="2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3.事  業  所</oddHeader>
    <oddFooter>&amp;C&amp;"ＭＳ Ｐゴシック,標準"&amp;11-28-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6"/>
  <sheetViews>
    <sheetView showGridLines="0" zoomScaleNormal="100" workbookViewId="0">
      <selection activeCell="B1" sqref="B1"/>
    </sheetView>
  </sheetViews>
  <sheetFormatPr defaultRowHeight="12"/>
  <cols>
    <col min="1" max="1" width="3.7109375" style="4" customWidth="1"/>
    <col min="2" max="2" width="2.28515625" style="4" customWidth="1"/>
    <col min="3" max="3" width="3.28515625" style="3" bestFit="1" customWidth="1"/>
    <col min="4" max="4" width="10.5703125" style="4" customWidth="1"/>
    <col min="5" max="5" width="5.7109375" style="242" customWidth="1"/>
    <col min="6" max="6" width="7" style="245" customWidth="1"/>
    <col min="7" max="8" width="6.28515625" style="244" customWidth="1"/>
    <col min="9" max="9" width="5.7109375" style="244" customWidth="1"/>
    <col min="10" max="10" width="6.7109375" style="244" customWidth="1"/>
    <col min="11" max="11" width="6.28515625" style="246" customWidth="1"/>
    <col min="12" max="12" width="8.5703125" style="242" bestFit="1" customWidth="1"/>
    <col min="13" max="13" width="6" style="246" customWidth="1"/>
    <col min="14" max="14" width="6.5703125" style="242" customWidth="1"/>
    <col min="15" max="15" width="4.7109375" style="244" customWidth="1"/>
    <col min="16" max="16" width="4.85546875" style="242" customWidth="1"/>
    <col min="17" max="17" width="5.42578125" style="244" customWidth="1"/>
    <col min="18" max="18" width="5.5703125" style="241" customWidth="1"/>
    <col min="19" max="19" width="4.5703125" style="244" customWidth="1"/>
    <col min="20" max="20" width="4.42578125" style="241" customWidth="1"/>
    <col min="21" max="16384" width="9.140625" style="4"/>
  </cols>
  <sheetData>
    <row r="1" spans="1:20" ht="30" customHeight="1">
      <c r="A1" s="1" t="s">
        <v>144</v>
      </c>
      <c r="B1" s="1"/>
      <c r="C1" s="157"/>
      <c r="D1" s="158"/>
      <c r="E1" s="159"/>
      <c r="F1" s="160"/>
      <c r="G1" s="161"/>
      <c r="H1" s="161"/>
      <c r="I1" s="161"/>
      <c r="J1" s="161"/>
      <c r="K1" s="162"/>
      <c r="L1" s="163"/>
      <c r="M1" s="162"/>
      <c r="N1" s="163"/>
      <c r="O1" s="161"/>
      <c r="P1" s="163"/>
      <c r="Q1" s="161"/>
      <c r="R1" s="164"/>
      <c r="S1" s="161"/>
      <c r="T1" s="164"/>
    </row>
    <row r="2" spans="1:20" ht="18" customHeight="1">
      <c r="B2" s="5"/>
      <c r="C2" s="165"/>
      <c r="D2" s="73"/>
      <c r="E2" s="166"/>
      <c r="F2" s="167"/>
      <c r="G2" s="168"/>
      <c r="H2" s="168"/>
      <c r="I2" s="168"/>
      <c r="J2" s="168"/>
      <c r="K2" s="169"/>
      <c r="L2" s="166"/>
      <c r="M2" s="169"/>
      <c r="N2" s="166"/>
      <c r="O2" s="168"/>
      <c r="P2" s="166"/>
      <c r="Q2" s="168"/>
      <c r="R2" s="170"/>
      <c r="S2" s="168"/>
      <c r="T2" s="170"/>
    </row>
    <row r="3" spans="1:20" s="80" customFormat="1" ht="13.5" customHeight="1">
      <c r="B3" s="355" t="s">
        <v>80</v>
      </c>
      <c r="C3" s="356"/>
      <c r="D3" s="357"/>
      <c r="E3" s="394" t="s">
        <v>4</v>
      </c>
      <c r="F3" s="395"/>
      <c r="G3" s="396" t="s">
        <v>145</v>
      </c>
      <c r="H3" s="397"/>
      <c r="I3" s="398" t="s">
        <v>146</v>
      </c>
      <c r="J3" s="399"/>
      <c r="K3" s="400" t="s">
        <v>147</v>
      </c>
      <c r="L3" s="401"/>
      <c r="M3" s="400" t="s">
        <v>148</v>
      </c>
      <c r="N3" s="401"/>
      <c r="O3" s="402" t="s">
        <v>149</v>
      </c>
      <c r="P3" s="349"/>
      <c r="Q3" s="398" t="s">
        <v>150</v>
      </c>
      <c r="R3" s="399"/>
      <c r="S3" s="398" t="s">
        <v>151</v>
      </c>
      <c r="T3" s="399"/>
    </row>
    <row r="4" spans="1:20" s="82" customFormat="1" ht="13.5" customHeight="1">
      <c r="B4" s="361"/>
      <c r="C4" s="362"/>
      <c r="D4" s="363"/>
      <c r="E4" s="90" t="s">
        <v>2</v>
      </c>
      <c r="F4" s="84" t="s">
        <v>87</v>
      </c>
      <c r="G4" s="90" t="s">
        <v>2</v>
      </c>
      <c r="H4" s="84" t="s">
        <v>87</v>
      </c>
      <c r="I4" s="85" t="s">
        <v>88</v>
      </c>
      <c r="J4" s="171" t="s">
        <v>89</v>
      </c>
      <c r="K4" s="88" t="s">
        <v>2</v>
      </c>
      <c r="L4" s="89" t="s">
        <v>87</v>
      </c>
      <c r="M4" s="172" t="s">
        <v>2</v>
      </c>
      <c r="N4" s="89" t="s">
        <v>87</v>
      </c>
      <c r="O4" s="83" t="s">
        <v>2</v>
      </c>
      <c r="P4" s="87" t="s">
        <v>87</v>
      </c>
      <c r="Q4" s="90" t="s">
        <v>2</v>
      </c>
      <c r="R4" s="84" t="s">
        <v>87</v>
      </c>
      <c r="S4" s="90" t="s">
        <v>2</v>
      </c>
      <c r="T4" s="87" t="s">
        <v>87</v>
      </c>
    </row>
    <row r="5" spans="1:20" s="92" customFormat="1" ht="24" customHeight="1">
      <c r="B5" s="380" t="s">
        <v>90</v>
      </c>
      <c r="C5" s="381"/>
      <c r="D5" s="382"/>
      <c r="E5" s="173">
        <v>4435</v>
      </c>
      <c r="F5" s="174">
        <v>35239</v>
      </c>
      <c r="G5" s="173">
        <v>2382</v>
      </c>
      <c r="H5" s="174">
        <v>6430</v>
      </c>
      <c r="I5" s="173">
        <v>1724</v>
      </c>
      <c r="J5" s="175">
        <v>25046</v>
      </c>
      <c r="K5" s="173">
        <v>18</v>
      </c>
      <c r="L5" s="175">
        <v>81</v>
      </c>
      <c r="M5" s="173">
        <v>0</v>
      </c>
      <c r="N5" s="175">
        <v>0</v>
      </c>
      <c r="O5" s="173">
        <v>10</v>
      </c>
      <c r="P5" s="175">
        <v>174</v>
      </c>
      <c r="Q5" s="173">
        <v>289</v>
      </c>
      <c r="R5" s="175">
        <v>3479</v>
      </c>
      <c r="S5" s="173">
        <v>12</v>
      </c>
      <c r="T5" s="175">
        <v>29</v>
      </c>
    </row>
    <row r="6" spans="1:20" ht="12.95" hidden="1" customHeight="1">
      <c r="B6" s="145"/>
      <c r="C6" s="176" t="s">
        <v>152</v>
      </c>
      <c r="D6" s="177" t="s">
        <v>92</v>
      </c>
      <c r="E6" s="178">
        <v>11</v>
      </c>
      <c r="F6" s="179">
        <v>220</v>
      </c>
      <c r="G6" s="178">
        <v>0</v>
      </c>
      <c r="H6" s="179">
        <v>0</v>
      </c>
      <c r="I6" s="178">
        <v>4</v>
      </c>
      <c r="J6" s="180">
        <v>74</v>
      </c>
      <c r="K6" s="178">
        <v>0</v>
      </c>
      <c r="L6" s="179">
        <v>0</v>
      </c>
      <c r="M6" s="178">
        <v>0</v>
      </c>
      <c r="N6" s="179">
        <v>0</v>
      </c>
      <c r="O6" s="178">
        <v>0</v>
      </c>
      <c r="P6" s="179">
        <v>0</v>
      </c>
      <c r="Q6" s="178">
        <v>6</v>
      </c>
      <c r="R6" s="179">
        <v>144</v>
      </c>
      <c r="S6" s="178">
        <v>1</v>
      </c>
      <c r="T6" s="179">
        <v>2</v>
      </c>
    </row>
    <row r="7" spans="1:20" ht="12.95" hidden="1" customHeight="1">
      <c r="B7" s="145"/>
      <c r="C7" s="181" t="s">
        <v>153</v>
      </c>
      <c r="D7" s="107" t="s">
        <v>94</v>
      </c>
      <c r="E7" s="182">
        <v>0</v>
      </c>
      <c r="F7" s="183">
        <v>0</v>
      </c>
      <c r="G7" s="182">
        <v>0</v>
      </c>
      <c r="H7" s="183">
        <v>0</v>
      </c>
      <c r="I7" s="182">
        <v>0</v>
      </c>
      <c r="J7" s="184">
        <v>0</v>
      </c>
      <c r="K7" s="182">
        <v>0</v>
      </c>
      <c r="L7" s="183">
        <v>0</v>
      </c>
      <c r="M7" s="182">
        <v>0</v>
      </c>
      <c r="N7" s="183">
        <v>0</v>
      </c>
      <c r="O7" s="182">
        <v>0</v>
      </c>
      <c r="P7" s="183">
        <v>0</v>
      </c>
      <c r="Q7" s="182">
        <v>0</v>
      </c>
      <c r="R7" s="183">
        <v>0</v>
      </c>
      <c r="S7" s="182">
        <v>0</v>
      </c>
      <c r="T7" s="183">
        <v>0</v>
      </c>
    </row>
    <row r="8" spans="1:20" ht="12.95" hidden="1" customHeight="1">
      <c r="B8" s="145"/>
      <c r="C8" s="181" t="s">
        <v>154</v>
      </c>
      <c r="D8" s="107" t="s">
        <v>96</v>
      </c>
      <c r="E8" s="182">
        <v>0</v>
      </c>
      <c r="F8" s="183">
        <v>0</v>
      </c>
      <c r="G8" s="182">
        <v>0</v>
      </c>
      <c r="H8" s="183">
        <v>0</v>
      </c>
      <c r="I8" s="182">
        <v>0</v>
      </c>
      <c r="J8" s="184">
        <v>0</v>
      </c>
      <c r="K8" s="182">
        <v>0</v>
      </c>
      <c r="L8" s="183">
        <v>0</v>
      </c>
      <c r="M8" s="182">
        <v>0</v>
      </c>
      <c r="N8" s="183">
        <v>0</v>
      </c>
      <c r="O8" s="182">
        <v>0</v>
      </c>
      <c r="P8" s="183">
        <v>0</v>
      </c>
      <c r="Q8" s="182">
        <v>0</v>
      </c>
      <c r="R8" s="183">
        <v>0</v>
      </c>
      <c r="S8" s="182">
        <v>0</v>
      </c>
      <c r="T8" s="183">
        <v>0</v>
      </c>
    </row>
    <row r="9" spans="1:20" ht="12.95" hidden="1" customHeight="1">
      <c r="B9" s="145"/>
      <c r="C9" s="181" t="s">
        <v>155</v>
      </c>
      <c r="D9" s="107" t="s">
        <v>98</v>
      </c>
      <c r="E9" s="182">
        <v>2</v>
      </c>
      <c r="F9" s="183">
        <v>48</v>
      </c>
      <c r="G9" s="182">
        <v>0</v>
      </c>
      <c r="H9" s="183">
        <v>0</v>
      </c>
      <c r="I9" s="182">
        <v>1</v>
      </c>
      <c r="J9" s="184">
        <v>30</v>
      </c>
      <c r="K9" s="182">
        <v>0</v>
      </c>
      <c r="L9" s="183">
        <v>0</v>
      </c>
      <c r="M9" s="182">
        <v>0</v>
      </c>
      <c r="N9" s="183">
        <v>0</v>
      </c>
      <c r="O9" s="182">
        <v>0</v>
      </c>
      <c r="P9" s="183">
        <v>0</v>
      </c>
      <c r="Q9" s="182">
        <v>1</v>
      </c>
      <c r="R9" s="183">
        <v>18</v>
      </c>
      <c r="S9" s="182">
        <v>0</v>
      </c>
      <c r="T9" s="183">
        <v>0</v>
      </c>
    </row>
    <row r="10" spans="1:20" ht="12.95" hidden="1" customHeight="1">
      <c r="B10" s="145"/>
      <c r="C10" s="185" t="s">
        <v>156</v>
      </c>
      <c r="D10" s="107" t="s">
        <v>100</v>
      </c>
      <c r="E10" s="182">
        <v>604</v>
      </c>
      <c r="F10" s="183">
        <v>3719</v>
      </c>
      <c r="G10" s="182">
        <v>284</v>
      </c>
      <c r="H10" s="183">
        <v>732</v>
      </c>
      <c r="I10" s="182">
        <v>320</v>
      </c>
      <c r="J10" s="184">
        <v>2987</v>
      </c>
      <c r="K10" s="182">
        <v>0</v>
      </c>
      <c r="L10" s="183">
        <v>0</v>
      </c>
      <c r="M10" s="182">
        <v>0</v>
      </c>
      <c r="N10" s="183">
        <v>0</v>
      </c>
      <c r="O10" s="182">
        <v>0</v>
      </c>
      <c r="P10" s="183">
        <v>0</v>
      </c>
      <c r="Q10" s="182">
        <v>0</v>
      </c>
      <c r="R10" s="183">
        <v>0</v>
      </c>
      <c r="S10" s="182">
        <v>0</v>
      </c>
      <c r="T10" s="183">
        <v>0</v>
      </c>
    </row>
    <row r="11" spans="1:20" ht="12.95" hidden="1" customHeight="1">
      <c r="B11" s="145"/>
      <c r="C11" s="181" t="s">
        <v>157</v>
      </c>
      <c r="D11" s="107" t="s">
        <v>102</v>
      </c>
      <c r="E11" s="182">
        <v>1018</v>
      </c>
      <c r="F11" s="183">
        <v>12967</v>
      </c>
      <c r="G11" s="182">
        <v>470</v>
      </c>
      <c r="H11" s="183">
        <v>1217</v>
      </c>
      <c r="I11" s="182">
        <v>527</v>
      </c>
      <c r="J11" s="184">
        <v>11400</v>
      </c>
      <c r="K11" s="182">
        <v>7</v>
      </c>
      <c r="L11" s="183">
        <v>28</v>
      </c>
      <c r="M11" s="182">
        <v>0</v>
      </c>
      <c r="N11" s="183">
        <v>0</v>
      </c>
      <c r="O11" s="182">
        <v>0</v>
      </c>
      <c r="P11" s="183">
        <v>0</v>
      </c>
      <c r="Q11" s="182">
        <v>14</v>
      </c>
      <c r="R11" s="183">
        <v>322</v>
      </c>
      <c r="S11" s="182">
        <v>0</v>
      </c>
      <c r="T11" s="183">
        <v>0</v>
      </c>
    </row>
    <row r="12" spans="1:20" ht="18" hidden="1" customHeight="1">
      <c r="B12" s="145"/>
      <c r="C12" s="181" t="s">
        <v>158</v>
      </c>
      <c r="D12" s="186" t="s">
        <v>159</v>
      </c>
      <c r="E12" s="182">
        <v>4</v>
      </c>
      <c r="F12" s="183">
        <v>171</v>
      </c>
      <c r="G12" s="182">
        <v>0</v>
      </c>
      <c r="H12" s="183">
        <v>0</v>
      </c>
      <c r="I12" s="182">
        <v>3</v>
      </c>
      <c r="J12" s="184">
        <v>157</v>
      </c>
      <c r="K12" s="182">
        <v>0</v>
      </c>
      <c r="L12" s="183">
        <v>0</v>
      </c>
      <c r="M12" s="182">
        <v>0</v>
      </c>
      <c r="N12" s="183">
        <v>0</v>
      </c>
      <c r="O12" s="182">
        <v>0</v>
      </c>
      <c r="P12" s="183">
        <v>0</v>
      </c>
      <c r="Q12" s="182">
        <v>1</v>
      </c>
      <c r="R12" s="183">
        <v>14</v>
      </c>
      <c r="S12" s="182">
        <v>0</v>
      </c>
      <c r="T12" s="183">
        <v>0</v>
      </c>
    </row>
    <row r="13" spans="1:20" ht="12.95" hidden="1" customHeight="1">
      <c r="B13" s="145"/>
      <c r="C13" s="181" t="s">
        <v>160</v>
      </c>
      <c r="D13" s="114" t="s">
        <v>106</v>
      </c>
      <c r="E13" s="182">
        <v>127</v>
      </c>
      <c r="F13" s="183">
        <v>1933</v>
      </c>
      <c r="G13" s="182">
        <v>25</v>
      </c>
      <c r="H13" s="183">
        <v>50</v>
      </c>
      <c r="I13" s="182">
        <v>98</v>
      </c>
      <c r="J13" s="184">
        <v>1866</v>
      </c>
      <c r="K13" s="182">
        <v>1</v>
      </c>
      <c r="L13" s="183">
        <v>8</v>
      </c>
      <c r="M13" s="182">
        <v>0</v>
      </c>
      <c r="N13" s="183">
        <v>0</v>
      </c>
      <c r="O13" s="182">
        <v>0</v>
      </c>
      <c r="P13" s="183">
        <v>0</v>
      </c>
      <c r="Q13" s="182">
        <v>1</v>
      </c>
      <c r="R13" s="183">
        <v>2</v>
      </c>
      <c r="S13" s="182">
        <v>2</v>
      </c>
      <c r="T13" s="183">
        <v>7</v>
      </c>
    </row>
    <row r="14" spans="1:20" ht="18" hidden="1" customHeight="1">
      <c r="B14" s="145"/>
      <c r="C14" s="181" t="s">
        <v>161</v>
      </c>
      <c r="D14" s="186" t="s">
        <v>162</v>
      </c>
      <c r="E14" s="182">
        <v>1544</v>
      </c>
      <c r="F14" s="183">
        <v>8713</v>
      </c>
      <c r="G14" s="182">
        <v>971</v>
      </c>
      <c r="H14" s="183">
        <v>2843</v>
      </c>
      <c r="I14" s="182">
        <v>536</v>
      </c>
      <c r="J14" s="184">
        <v>5484</v>
      </c>
      <c r="K14" s="182">
        <v>10</v>
      </c>
      <c r="L14" s="183">
        <v>45</v>
      </c>
      <c r="M14" s="182">
        <v>0</v>
      </c>
      <c r="N14" s="183">
        <v>0</v>
      </c>
      <c r="O14" s="182">
        <v>0</v>
      </c>
      <c r="P14" s="183">
        <v>0</v>
      </c>
      <c r="Q14" s="182">
        <v>27</v>
      </c>
      <c r="R14" s="183">
        <v>341</v>
      </c>
      <c r="S14" s="182">
        <v>0</v>
      </c>
      <c r="T14" s="183">
        <v>0</v>
      </c>
    </row>
    <row r="15" spans="1:20" ht="12.95" hidden="1" customHeight="1">
      <c r="B15" s="145"/>
      <c r="C15" s="181" t="s">
        <v>163</v>
      </c>
      <c r="D15" s="114" t="s">
        <v>110</v>
      </c>
      <c r="E15" s="182">
        <v>61</v>
      </c>
      <c r="F15" s="183">
        <v>583</v>
      </c>
      <c r="G15" s="182">
        <v>13</v>
      </c>
      <c r="H15" s="183">
        <v>24</v>
      </c>
      <c r="I15" s="182">
        <v>23</v>
      </c>
      <c r="J15" s="184">
        <v>230</v>
      </c>
      <c r="K15" s="182">
        <v>0</v>
      </c>
      <c r="L15" s="183">
        <v>0</v>
      </c>
      <c r="M15" s="182">
        <v>0</v>
      </c>
      <c r="N15" s="183">
        <v>0</v>
      </c>
      <c r="O15" s="182">
        <v>10</v>
      </c>
      <c r="P15" s="183">
        <v>174</v>
      </c>
      <c r="Q15" s="182">
        <v>15</v>
      </c>
      <c r="R15" s="183">
        <v>155</v>
      </c>
      <c r="S15" s="182">
        <v>0</v>
      </c>
      <c r="T15" s="183">
        <v>0</v>
      </c>
    </row>
    <row r="16" spans="1:20" ht="12.95" hidden="1" customHeight="1">
      <c r="B16" s="145"/>
      <c r="C16" s="181" t="s">
        <v>164</v>
      </c>
      <c r="D16" s="107" t="s">
        <v>112</v>
      </c>
      <c r="E16" s="182">
        <v>45</v>
      </c>
      <c r="F16" s="183">
        <v>193</v>
      </c>
      <c r="G16" s="182">
        <v>21</v>
      </c>
      <c r="H16" s="183">
        <v>35</v>
      </c>
      <c r="I16" s="182">
        <v>22</v>
      </c>
      <c r="J16" s="184">
        <v>138</v>
      </c>
      <c r="K16" s="182">
        <v>0</v>
      </c>
      <c r="L16" s="183">
        <v>0</v>
      </c>
      <c r="M16" s="182">
        <v>0</v>
      </c>
      <c r="N16" s="183">
        <v>0</v>
      </c>
      <c r="O16" s="182">
        <v>0</v>
      </c>
      <c r="P16" s="183">
        <v>0</v>
      </c>
      <c r="Q16" s="182">
        <v>2</v>
      </c>
      <c r="R16" s="183">
        <v>20</v>
      </c>
      <c r="S16" s="182">
        <v>0</v>
      </c>
      <c r="T16" s="183">
        <v>0</v>
      </c>
    </row>
    <row r="17" spans="2:23" ht="12.95" hidden="1" customHeight="1">
      <c r="B17" s="187"/>
      <c r="C17" s="188" t="s">
        <v>165</v>
      </c>
      <c r="D17" s="189" t="s">
        <v>114</v>
      </c>
      <c r="E17" s="190">
        <v>1019</v>
      </c>
      <c r="F17" s="191">
        <v>6692</v>
      </c>
      <c r="G17" s="190">
        <v>598</v>
      </c>
      <c r="H17" s="191">
        <v>1529</v>
      </c>
      <c r="I17" s="190">
        <v>190</v>
      </c>
      <c r="J17" s="192">
        <v>2680</v>
      </c>
      <c r="K17" s="190">
        <v>0</v>
      </c>
      <c r="L17" s="191">
        <v>0</v>
      </c>
      <c r="M17" s="190">
        <v>0</v>
      </c>
      <c r="N17" s="191">
        <v>0</v>
      </c>
      <c r="O17" s="190">
        <v>0</v>
      </c>
      <c r="P17" s="191">
        <v>0</v>
      </c>
      <c r="Q17" s="190">
        <v>192</v>
      </c>
      <c r="R17" s="191">
        <v>1973</v>
      </c>
      <c r="S17" s="190">
        <v>9</v>
      </c>
      <c r="T17" s="191">
        <v>20</v>
      </c>
    </row>
    <row r="18" spans="2:23" ht="24" customHeight="1">
      <c r="B18" s="380" t="s">
        <v>166</v>
      </c>
      <c r="C18" s="381"/>
      <c r="D18" s="382"/>
      <c r="E18" s="193">
        <f>SUM(E19:E35)</f>
        <v>4078</v>
      </c>
      <c r="F18" s="174">
        <f t="shared" ref="F18:T18" si="0">SUM(F19:F35)</f>
        <v>33912</v>
      </c>
      <c r="G18" s="173">
        <f t="shared" si="0"/>
        <v>2061</v>
      </c>
      <c r="H18" s="174">
        <f t="shared" si="0"/>
        <v>5686</v>
      </c>
      <c r="I18" s="173">
        <f t="shared" si="0"/>
        <v>1667</v>
      </c>
      <c r="J18" s="175">
        <f t="shared" si="0"/>
        <v>24409</v>
      </c>
      <c r="K18" s="173">
        <f t="shared" si="0"/>
        <v>15</v>
      </c>
      <c r="L18" s="175">
        <f t="shared" si="0"/>
        <v>68</v>
      </c>
      <c r="M18" s="173">
        <f>SUM(M19:M35)</f>
        <v>0</v>
      </c>
      <c r="N18" s="175">
        <f>SUM(N19:N35)</f>
        <v>0</v>
      </c>
      <c r="O18" s="173">
        <f t="shared" si="0"/>
        <v>7</v>
      </c>
      <c r="P18" s="175">
        <f t="shared" si="0"/>
        <v>98</v>
      </c>
      <c r="Q18" s="173">
        <f t="shared" si="0"/>
        <v>319</v>
      </c>
      <c r="R18" s="175">
        <f t="shared" si="0"/>
        <v>3633</v>
      </c>
      <c r="S18" s="173">
        <f t="shared" si="0"/>
        <v>9</v>
      </c>
      <c r="T18" s="175">
        <f t="shared" si="0"/>
        <v>18</v>
      </c>
    </row>
    <row r="19" spans="2:23" ht="12.95" hidden="1" customHeight="1">
      <c r="B19" s="145"/>
      <c r="C19" s="176" t="s">
        <v>8</v>
      </c>
      <c r="D19" s="194" t="s">
        <v>167</v>
      </c>
      <c r="E19" s="178">
        <f>+G19+I19+K19+O19+Q19+S19</f>
        <v>11</v>
      </c>
      <c r="F19" s="179">
        <f t="shared" ref="F19:F35" si="1">+H19+J19+L19+P19+R19+T19</f>
        <v>124</v>
      </c>
      <c r="G19" s="178">
        <v>0</v>
      </c>
      <c r="H19" s="179">
        <v>0</v>
      </c>
      <c r="I19" s="178">
        <v>3</v>
      </c>
      <c r="J19" s="180">
        <v>52</v>
      </c>
      <c r="K19" s="178">
        <v>0</v>
      </c>
      <c r="L19" s="179">
        <v>0</v>
      </c>
      <c r="M19" s="178">
        <v>0</v>
      </c>
      <c r="N19" s="179">
        <v>0</v>
      </c>
      <c r="O19" s="178">
        <v>0</v>
      </c>
      <c r="P19" s="179">
        <v>0</v>
      </c>
      <c r="Q19" s="178">
        <v>8</v>
      </c>
      <c r="R19" s="179">
        <v>72</v>
      </c>
      <c r="S19" s="178">
        <v>0</v>
      </c>
      <c r="T19" s="179">
        <v>0</v>
      </c>
    </row>
    <row r="20" spans="2:23" ht="12.95" hidden="1" customHeight="1">
      <c r="B20" s="145"/>
      <c r="C20" s="181" t="s">
        <v>10</v>
      </c>
      <c r="D20" s="195" t="s">
        <v>168</v>
      </c>
      <c r="E20" s="182">
        <f t="shared" ref="E20:E35" si="2">+G20+I20+K20+O20+Q20+S20</f>
        <v>0</v>
      </c>
      <c r="F20" s="183">
        <f t="shared" si="1"/>
        <v>0</v>
      </c>
      <c r="G20" s="182">
        <v>0</v>
      </c>
      <c r="H20" s="183">
        <v>0</v>
      </c>
      <c r="I20" s="182">
        <v>0</v>
      </c>
      <c r="J20" s="184">
        <v>0</v>
      </c>
      <c r="K20" s="182">
        <v>0</v>
      </c>
      <c r="L20" s="183">
        <v>0</v>
      </c>
      <c r="M20" s="182">
        <v>0</v>
      </c>
      <c r="N20" s="183">
        <v>0</v>
      </c>
      <c r="O20" s="182">
        <v>0</v>
      </c>
      <c r="P20" s="183">
        <v>0</v>
      </c>
      <c r="Q20" s="182">
        <v>0</v>
      </c>
      <c r="R20" s="183">
        <v>0</v>
      </c>
      <c r="S20" s="182">
        <v>0</v>
      </c>
      <c r="T20" s="183">
        <v>0</v>
      </c>
    </row>
    <row r="21" spans="2:23" ht="12.95" hidden="1" customHeight="1">
      <c r="B21" s="145"/>
      <c r="C21" s="181" t="s">
        <v>169</v>
      </c>
      <c r="D21" s="195" t="s">
        <v>170</v>
      </c>
      <c r="E21" s="182">
        <f t="shared" si="2"/>
        <v>1</v>
      </c>
      <c r="F21" s="183">
        <f t="shared" si="1"/>
        <v>2</v>
      </c>
      <c r="G21" s="182">
        <v>0</v>
      </c>
      <c r="H21" s="183">
        <v>0</v>
      </c>
      <c r="I21" s="182">
        <v>0</v>
      </c>
      <c r="J21" s="184">
        <v>0</v>
      </c>
      <c r="K21" s="182">
        <v>0</v>
      </c>
      <c r="L21" s="183">
        <v>0</v>
      </c>
      <c r="M21" s="182">
        <v>0</v>
      </c>
      <c r="N21" s="183">
        <v>0</v>
      </c>
      <c r="O21" s="182">
        <v>0</v>
      </c>
      <c r="P21" s="183">
        <v>0</v>
      </c>
      <c r="Q21" s="182">
        <v>1</v>
      </c>
      <c r="R21" s="183">
        <v>2</v>
      </c>
      <c r="S21" s="182">
        <v>0</v>
      </c>
      <c r="T21" s="183">
        <v>0</v>
      </c>
    </row>
    <row r="22" spans="2:23" ht="12.95" hidden="1" customHeight="1">
      <c r="B22" s="145"/>
      <c r="C22" s="181" t="s">
        <v>14</v>
      </c>
      <c r="D22" s="195" t="s">
        <v>171</v>
      </c>
      <c r="E22" s="182">
        <f t="shared" si="2"/>
        <v>2</v>
      </c>
      <c r="F22" s="183">
        <f t="shared" si="1"/>
        <v>51</v>
      </c>
      <c r="G22" s="182">
        <v>0</v>
      </c>
      <c r="H22" s="183">
        <v>0</v>
      </c>
      <c r="I22" s="182">
        <v>1</v>
      </c>
      <c r="J22" s="184">
        <v>35</v>
      </c>
      <c r="K22" s="182">
        <v>0</v>
      </c>
      <c r="L22" s="183">
        <v>0</v>
      </c>
      <c r="M22" s="182">
        <v>0</v>
      </c>
      <c r="N22" s="183">
        <v>0</v>
      </c>
      <c r="O22" s="182">
        <v>0</v>
      </c>
      <c r="P22" s="183">
        <v>0</v>
      </c>
      <c r="Q22" s="182">
        <v>1</v>
      </c>
      <c r="R22" s="183">
        <v>16</v>
      </c>
      <c r="S22" s="182">
        <v>0</v>
      </c>
      <c r="T22" s="183">
        <v>0</v>
      </c>
    </row>
    <row r="23" spans="2:23" ht="12.95" hidden="1" customHeight="1">
      <c r="B23" s="145"/>
      <c r="C23" s="185" t="s">
        <v>16</v>
      </c>
      <c r="D23" s="195" t="s">
        <v>172</v>
      </c>
      <c r="E23" s="182">
        <f t="shared" si="2"/>
        <v>545</v>
      </c>
      <c r="F23" s="183">
        <f t="shared" si="1"/>
        <v>3079</v>
      </c>
      <c r="G23" s="182">
        <v>249</v>
      </c>
      <c r="H23" s="183">
        <v>593</v>
      </c>
      <c r="I23" s="182">
        <v>296</v>
      </c>
      <c r="J23" s="184">
        <v>2486</v>
      </c>
      <c r="K23" s="182">
        <v>0</v>
      </c>
      <c r="L23" s="183">
        <v>0</v>
      </c>
      <c r="M23" s="182">
        <v>0</v>
      </c>
      <c r="N23" s="183">
        <v>0</v>
      </c>
      <c r="O23" s="182">
        <v>0</v>
      </c>
      <c r="P23" s="183">
        <v>0</v>
      </c>
      <c r="Q23" s="182">
        <v>0</v>
      </c>
      <c r="R23" s="183">
        <v>0</v>
      </c>
      <c r="S23" s="182">
        <v>0</v>
      </c>
      <c r="T23" s="183">
        <v>0</v>
      </c>
    </row>
    <row r="24" spans="2:23" ht="12.95" hidden="1" customHeight="1">
      <c r="B24" s="145"/>
      <c r="C24" s="181" t="s">
        <v>173</v>
      </c>
      <c r="D24" s="195" t="s">
        <v>174</v>
      </c>
      <c r="E24" s="182">
        <f t="shared" si="2"/>
        <v>824</v>
      </c>
      <c r="F24" s="183">
        <f t="shared" si="1"/>
        <v>11454</v>
      </c>
      <c r="G24" s="182">
        <v>332</v>
      </c>
      <c r="H24" s="183">
        <v>883</v>
      </c>
      <c r="I24" s="182">
        <v>478</v>
      </c>
      <c r="J24" s="184">
        <v>10328</v>
      </c>
      <c r="K24" s="182">
        <v>4</v>
      </c>
      <c r="L24" s="183">
        <v>14</v>
      </c>
      <c r="M24" s="182">
        <v>0</v>
      </c>
      <c r="N24" s="183">
        <v>0</v>
      </c>
      <c r="O24" s="182">
        <v>0</v>
      </c>
      <c r="P24" s="183">
        <v>0</v>
      </c>
      <c r="Q24" s="182">
        <v>10</v>
      </c>
      <c r="R24" s="183">
        <v>229</v>
      </c>
      <c r="S24" s="182">
        <v>0</v>
      </c>
      <c r="T24" s="183">
        <v>0</v>
      </c>
      <c r="W24" s="196"/>
    </row>
    <row r="25" spans="2:23" ht="18" hidden="1" customHeight="1">
      <c r="B25" s="145"/>
      <c r="C25" s="181" t="s">
        <v>20</v>
      </c>
      <c r="D25" s="197" t="s">
        <v>175</v>
      </c>
      <c r="E25" s="182">
        <f t="shared" si="2"/>
        <v>4</v>
      </c>
      <c r="F25" s="183">
        <f t="shared" si="1"/>
        <v>109</v>
      </c>
      <c r="G25" s="182">
        <v>0</v>
      </c>
      <c r="H25" s="183">
        <v>0</v>
      </c>
      <c r="I25" s="182">
        <v>3</v>
      </c>
      <c r="J25" s="184">
        <v>96</v>
      </c>
      <c r="K25" s="182">
        <v>0</v>
      </c>
      <c r="L25" s="183">
        <v>0</v>
      </c>
      <c r="M25" s="182">
        <v>0</v>
      </c>
      <c r="N25" s="183">
        <v>0</v>
      </c>
      <c r="O25" s="182">
        <v>0</v>
      </c>
      <c r="P25" s="183">
        <v>0</v>
      </c>
      <c r="Q25" s="182">
        <v>1</v>
      </c>
      <c r="R25" s="183">
        <v>13</v>
      </c>
      <c r="S25" s="182">
        <v>0</v>
      </c>
      <c r="T25" s="183">
        <v>0</v>
      </c>
      <c r="W25" s="196"/>
    </row>
    <row r="26" spans="2:23" ht="12.95" hidden="1" customHeight="1">
      <c r="B26" s="145"/>
      <c r="C26" s="181" t="s">
        <v>22</v>
      </c>
      <c r="D26" s="195" t="s">
        <v>176</v>
      </c>
      <c r="E26" s="182">
        <f t="shared" si="2"/>
        <v>30</v>
      </c>
      <c r="F26" s="183">
        <f t="shared" si="1"/>
        <v>801</v>
      </c>
      <c r="G26" s="182">
        <v>3</v>
      </c>
      <c r="H26" s="183">
        <v>8</v>
      </c>
      <c r="I26" s="182">
        <v>27</v>
      </c>
      <c r="J26" s="184">
        <v>793</v>
      </c>
      <c r="K26" s="182">
        <v>0</v>
      </c>
      <c r="L26" s="183">
        <v>0</v>
      </c>
      <c r="M26" s="182">
        <v>0</v>
      </c>
      <c r="N26" s="183">
        <v>0</v>
      </c>
      <c r="O26" s="182">
        <v>0</v>
      </c>
      <c r="P26" s="183">
        <v>0</v>
      </c>
      <c r="Q26" s="182">
        <v>0</v>
      </c>
      <c r="R26" s="183">
        <v>0</v>
      </c>
      <c r="S26" s="182">
        <v>0</v>
      </c>
      <c r="T26" s="183">
        <v>0</v>
      </c>
      <c r="W26" s="196"/>
    </row>
    <row r="27" spans="2:23" ht="12.95" hidden="1" customHeight="1">
      <c r="B27" s="145"/>
      <c r="C27" s="181" t="s">
        <v>24</v>
      </c>
      <c r="D27" s="195" t="s">
        <v>177</v>
      </c>
      <c r="E27" s="182">
        <f t="shared" si="2"/>
        <v>102</v>
      </c>
      <c r="F27" s="183">
        <f t="shared" si="1"/>
        <v>2283</v>
      </c>
      <c r="G27" s="182">
        <v>13</v>
      </c>
      <c r="H27" s="183">
        <v>17</v>
      </c>
      <c r="I27" s="182">
        <v>87</v>
      </c>
      <c r="J27" s="184">
        <v>2256</v>
      </c>
      <c r="K27" s="182">
        <v>1</v>
      </c>
      <c r="L27" s="183">
        <v>8</v>
      </c>
      <c r="M27" s="182">
        <v>0</v>
      </c>
      <c r="N27" s="183">
        <v>0</v>
      </c>
      <c r="O27" s="182">
        <v>0</v>
      </c>
      <c r="P27" s="183">
        <v>0</v>
      </c>
      <c r="Q27" s="182">
        <v>0</v>
      </c>
      <c r="R27" s="183">
        <v>0</v>
      </c>
      <c r="S27" s="182">
        <v>1</v>
      </c>
      <c r="T27" s="183">
        <v>2</v>
      </c>
      <c r="W27" s="196"/>
    </row>
    <row r="28" spans="2:23" ht="12.95" hidden="1" customHeight="1">
      <c r="B28" s="145"/>
      <c r="C28" s="181" t="s">
        <v>178</v>
      </c>
      <c r="D28" s="195" t="s">
        <v>179</v>
      </c>
      <c r="E28" s="182">
        <f t="shared" si="2"/>
        <v>1096</v>
      </c>
      <c r="F28" s="183">
        <f t="shared" si="1"/>
        <v>6655</v>
      </c>
      <c r="G28" s="182">
        <v>604</v>
      </c>
      <c r="H28" s="183">
        <v>1744</v>
      </c>
      <c r="I28" s="182">
        <v>457</v>
      </c>
      <c r="J28" s="184">
        <v>4617</v>
      </c>
      <c r="K28" s="182">
        <v>10</v>
      </c>
      <c r="L28" s="183">
        <v>46</v>
      </c>
      <c r="M28" s="182">
        <v>0</v>
      </c>
      <c r="N28" s="183">
        <v>0</v>
      </c>
      <c r="O28" s="182">
        <v>0</v>
      </c>
      <c r="P28" s="183">
        <v>0</v>
      </c>
      <c r="Q28" s="182">
        <v>25</v>
      </c>
      <c r="R28" s="183">
        <v>248</v>
      </c>
      <c r="S28" s="182">
        <v>0</v>
      </c>
      <c r="T28" s="183">
        <v>0</v>
      </c>
      <c r="W28" s="196"/>
    </row>
    <row r="29" spans="2:23" ht="12.95" hidden="1" customHeight="1">
      <c r="B29" s="145"/>
      <c r="C29" s="181" t="s">
        <v>28</v>
      </c>
      <c r="D29" s="195" t="s">
        <v>180</v>
      </c>
      <c r="E29" s="182">
        <f t="shared" si="2"/>
        <v>47</v>
      </c>
      <c r="F29" s="183">
        <f t="shared" si="1"/>
        <v>563</v>
      </c>
      <c r="G29" s="182">
        <v>13</v>
      </c>
      <c r="H29" s="183">
        <v>25</v>
      </c>
      <c r="I29" s="182">
        <v>18</v>
      </c>
      <c r="J29" s="184">
        <v>340</v>
      </c>
      <c r="K29" s="182">
        <v>0</v>
      </c>
      <c r="L29" s="183">
        <v>0</v>
      </c>
      <c r="M29" s="182">
        <v>0</v>
      </c>
      <c r="N29" s="183">
        <v>0</v>
      </c>
      <c r="O29" s="182">
        <v>7</v>
      </c>
      <c r="P29" s="183">
        <v>98</v>
      </c>
      <c r="Q29" s="182">
        <v>9</v>
      </c>
      <c r="R29" s="183">
        <v>100</v>
      </c>
      <c r="S29" s="182">
        <v>0</v>
      </c>
      <c r="T29" s="183">
        <v>0</v>
      </c>
      <c r="W29" s="196"/>
    </row>
    <row r="30" spans="2:23" ht="12.95" hidden="1" customHeight="1">
      <c r="B30" s="145"/>
      <c r="C30" s="181" t="s">
        <v>30</v>
      </c>
      <c r="D30" s="195" t="s">
        <v>181</v>
      </c>
      <c r="E30" s="182">
        <f t="shared" si="2"/>
        <v>62</v>
      </c>
      <c r="F30" s="183">
        <f t="shared" si="1"/>
        <v>127</v>
      </c>
      <c r="G30" s="182">
        <v>37</v>
      </c>
      <c r="H30" s="183">
        <v>47</v>
      </c>
      <c r="I30" s="182">
        <v>24</v>
      </c>
      <c r="J30" s="184">
        <v>79</v>
      </c>
      <c r="K30" s="182">
        <v>0</v>
      </c>
      <c r="L30" s="183">
        <v>0</v>
      </c>
      <c r="M30" s="182">
        <v>0</v>
      </c>
      <c r="N30" s="183">
        <v>0</v>
      </c>
      <c r="O30" s="182">
        <v>0</v>
      </c>
      <c r="P30" s="183">
        <v>0</v>
      </c>
      <c r="Q30" s="182">
        <v>1</v>
      </c>
      <c r="R30" s="183">
        <v>1</v>
      </c>
      <c r="S30" s="182">
        <v>0</v>
      </c>
      <c r="T30" s="183">
        <v>0</v>
      </c>
      <c r="W30" s="198"/>
    </row>
    <row r="31" spans="2:23" ht="12.95" hidden="1" customHeight="1">
      <c r="B31" s="146"/>
      <c r="C31" s="181" t="s">
        <v>32</v>
      </c>
      <c r="D31" s="199" t="s">
        <v>182</v>
      </c>
      <c r="E31" s="182">
        <f t="shared" si="2"/>
        <v>374</v>
      </c>
      <c r="F31" s="183">
        <f t="shared" si="1"/>
        <v>2433</v>
      </c>
      <c r="G31" s="182">
        <v>269</v>
      </c>
      <c r="H31" s="183">
        <v>1018</v>
      </c>
      <c r="I31" s="182">
        <v>101</v>
      </c>
      <c r="J31" s="184">
        <v>1325</v>
      </c>
      <c r="K31" s="182">
        <v>0</v>
      </c>
      <c r="L31" s="183">
        <v>0</v>
      </c>
      <c r="M31" s="182">
        <v>0</v>
      </c>
      <c r="N31" s="183">
        <v>0</v>
      </c>
      <c r="O31" s="182">
        <v>0</v>
      </c>
      <c r="P31" s="183">
        <v>0</v>
      </c>
      <c r="Q31" s="182">
        <v>4</v>
      </c>
      <c r="R31" s="183">
        <v>90</v>
      </c>
      <c r="S31" s="182">
        <v>0</v>
      </c>
      <c r="T31" s="183">
        <v>0</v>
      </c>
    </row>
    <row r="32" spans="2:23" ht="12.95" hidden="1" customHeight="1">
      <c r="B32" s="146"/>
      <c r="C32" s="181" t="s">
        <v>183</v>
      </c>
      <c r="D32" s="195" t="s">
        <v>184</v>
      </c>
      <c r="E32" s="182">
        <f t="shared" si="2"/>
        <v>130</v>
      </c>
      <c r="F32" s="183">
        <f t="shared" si="1"/>
        <v>2146</v>
      </c>
      <c r="G32" s="182">
        <v>74</v>
      </c>
      <c r="H32" s="183">
        <v>404</v>
      </c>
      <c r="I32" s="182">
        <v>2</v>
      </c>
      <c r="J32" s="184">
        <v>9</v>
      </c>
      <c r="K32" s="182">
        <v>0</v>
      </c>
      <c r="L32" s="183">
        <v>0</v>
      </c>
      <c r="M32" s="182">
        <v>0</v>
      </c>
      <c r="N32" s="183">
        <v>0</v>
      </c>
      <c r="O32" s="182">
        <v>0</v>
      </c>
      <c r="P32" s="183">
        <v>0</v>
      </c>
      <c r="Q32" s="182">
        <v>54</v>
      </c>
      <c r="R32" s="183">
        <v>1733</v>
      </c>
      <c r="S32" s="182">
        <v>0</v>
      </c>
      <c r="T32" s="183">
        <v>0</v>
      </c>
    </row>
    <row r="33" spans="2:22" ht="12.95" hidden="1" customHeight="1">
      <c r="B33" s="146"/>
      <c r="C33" s="181" t="s">
        <v>185</v>
      </c>
      <c r="D33" s="199" t="s">
        <v>186</v>
      </c>
      <c r="E33" s="182">
        <f t="shared" si="2"/>
        <v>66</v>
      </c>
      <c r="F33" s="183">
        <f t="shared" si="1"/>
        <v>219</v>
      </c>
      <c r="G33" s="182">
        <v>52</v>
      </c>
      <c r="H33" s="183">
        <v>103</v>
      </c>
      <c r="I33" s="182">
        <v>8</v>
      </c>
      <c r="J33" s="184">
        <v>53</v>
      </c>
      <c r="K33" s="182">
        <v>0</v>
      </c>
      <c r="L33" s="183">
        <v>0</v>
      </c>
      <c r="M33" s="182">
        <v>0</v>
      </c>
      <c r="N33" s="183">
        <v>0</v>
      </c>
      <c r="O33" s="182">
        <v>0</v>
      </c>
      <c r="P33" s="183">
        <v>0</v>
      </c>
      <c r="Q33" s="182">
        <v>6</v>
      </c>
      <c r="R33" s="183">
        <v>63</v>
      </c>
      <c r="S33" s="182">
        <v>0</v>
      </c>
      <c r="T33" s="183">
        <v>0</v>
      </c>
    </row>
    <row r="34" spans="2:22" ht="12.95" hidden="1" customHeight="1">
      <c r="B34" s="146"/>
      <c r="C34" s="181" t="s">
        <v>187</v>
      </c>
      <c r="D34" s="199" t="s">
        <v>188</v>
      </c>
      <c r="E34" s="182">
        <f t="shared" si="2"/>
        <v>56</v>
      </c>
      <c r="F34" s="183">
        <f t="shared" si="1"/>
        <v>609</v>
      </c>
      <c r="G34" s="182">
        <v>6</v>
      </c>
      <c r="H34" s="183">
        <v>12</v>
      </c>
      <c r="I34" s="182">
        <v>0</v>
      </c>
      <c r="J34" s="184">
        <v>0</v>
      </c>
      <c r="K34" s="182">
        <v>0</v>
      </c>
      <c r="L34" s="183">
        <v>0</v>
      </c>
      <c r="M34" s="182">
        <v>0</v>
      </c>
      <c r="N34" s="183">
        <v>0</v>
      </c>
      <c r="O34" s="182">
        <v>0</v>
      </c>
      <c r="P34" s="183">
        <v>0</v>
      </c>
      <c r="Q34" s="182">
        <v>50</v>
      </c>
      <c r="R34" s="183">
        <v>597</v>
      </c>
      <c r="S34" s="182">
        <v>0</v>
      </c>
      <c r="T34" s="183">
        <v>0</v>
      </c>
    </row>
    <row r="35" spans="2:22" ht="24.75" hidden="1" customHeight="1">
      <c r="B35" s="147"/>
      <c r="C35" s="188" t="s">
        <v>189</v>
      </c>
      <c r="D35" s="200" t="s">
        <v>190</v>
      </c>
      <c r="E35" s="190">
        <f t="shared" si="2"/>
        <v>728</v>
      </c>
      <c r="F35" s="191">
        <f t="shared" si="1"/>
        <v>3257</v>
      </c>
      <c r="G35" s="190">
        <v>409</v>
      </c>
      <c r="H35" s="191">
        <v>832</v>
      </c>
      <c r="I35" s="190">
        <v>162</v>
      </c>
      <c r="J35" s="192">
        <v>1940</v>
      </c>
      <c r="K35" s="190">
        <v>0</v>
      </c>
      <c r="L35" s="191">
        <v>0</v>
      </c>
      <c r="M35" s="190">
        <v>0</v>
      </c>
      <c r="N35" s="191">
        <v>0</v>
      </c>
      <c r="O35" s="190">
        <v>0</v>
      </c>
      <c r="P35" s="191">
        <v>0</v>
      </c>
      <c r="Q35" s="190">
        <v>149</v>
      </c>
      <c r="R35" s="191">
        <v>469</v>
      </c>
      <c r="S35" s="190">
        <v>8</v>
      </c>
      <c r="T35" s="191">
        <v>16</v>
      </c>
      <c r="V35" s="196"/>
    </row>
    <row r="36" spans="2:22" ht="24" customHeight="1">
      <c r="B36" s="380" t="s">
        <v>53</v>
      </c>
      <c r="C36" s="381"/>
      <c r="D36" s="382"/>
      <c r="E36" s="201">
        <f t="shared" ref="E36:T36" si="3">SUM(E37:E54)</f>
        <v>4059</v>
      </c>
      <c r="F36" s="202">
        <f t="shared" si="3"/>
        <v>35969</v>
      </c>
      <c r="G36" s="203">
        <f t="shared" si="3"/>
        <v>1852</v>
      </c>
      <c r="H36" s="202">
        <f t="shared" si="3"/>
        <v>5316</v>
      </c>
      <c r="I36" s="203">
        <f t="shared" si="3"/>
        <v>1820</v>
      </c>
      <c r="J36" s="204">
        <f t="shared" si="3"/>
        <v>26225</v>
      </c>
      <c r="K36" s="203">
        <f t="shared" si="3"/>
        <v>13</v>
      </c>
      <c r="L36" s="204">
        <f t="shared" si="3"/>
        <v>75</v>
      </c>
      <c r="M36" s="203">
        <f t="shared" si="3"/>
        <v>5</v>
      </c>
      <c r="N36" s="204">
        <f t="shared" si="3"/>
        <v>11</v>
      </c>
      <c r="O36" s="203">
        <f t="shared" si="3"/>
        <v>9</v>
      </c>
      <c r="P36" s="204">
        <f t="shared" si="3"/>
        <v>256</v>
      </c>
      <c r="Q36" s="203">
        <f t="shared" si="3"/>
        <v>341</v>
      </c>
      <c r="R36" s="204">
        <f t="shared" si="3"/>
        <v>4044</v>
      </c>
      <c r="S36" s="203">
        <f t="shared" si="3"/>
        <v>19</v>
      </c>
      <c r="T36" s="204">
        <f t="shared" si="3"/>
        <v>42</v>
      </c>
    </row>
    <row r="37" spans="2:22" ht="12.95" hidden="1" customHeight="1">
      <c r="B37" s="145"/>
      <c r="C37" s="176" t="s">
        <v>8</v>
      </c>
      <c r="D37" s="205" t="s">
        <v>191</v>
      </c>
      <c r="E37" s="206">
        <v>23</v>
      </c>
      <c r="F37" s="207">
        <v>255</v>
      </c>
      <c r="G37" s="206">
        <v>0</v>
      </c>
      <c r="H37" s="207">
        <v>0</v>
      </c>
      <c r="I37" s="206">
        <v>11</v>
      </c>
      <c r="J37" s="208">
        <v>123</v>
      </c>
      <c r="K37" s="206">
        <v>0</v>
      </c>
      <c r="L37" s="209">
        <v>0</v>
      </c>
      <c r="M37" s="210">
        <v>0</v>
      </c>
      <c r="N37" s="207">
        <v>0</v>
      </c>
      <c r="O37" s="206">
        <v>0</v>
      </c>
      <c r="P37" s="207">
        <v>0</v>
      </c>
      <c r="Q37" s="206">
        <v>11</v>
      </c>
      <c r="R37" s="209">
        <v>125</v>
      </c>
      <c r="S37" s="206">
        <v>1</v>
      </c>
      <c r="T37" s="209">
        <v>7</v>
      </c>
      <c r="V37" s="196"/>
    </row>
    <row r="38" spans="2:22" ht="14.25" hidden="1" customHeight="1">
      <c r="B38" s="145"/>
      <c r="C38" s="181" t="s">
        <v>10</v>
      </c>
      <c r="D38" s="211" t="s">
        <v>96</v>
      </c>
      <c r="E38" s="182">
        <v>9</v>
      </c>
      <c r="F38" s="212">
        <v>71</v>
      </c>
      <c r="G38" s="182">
        <v>0</v>
      </c>
      <c r="H38" s="212">
        <v>0</v>
      </c>
      <c r="I38" s="182">
        <v>7</v>
      </c>
      <c r="J38" s="184">
        <v>59</v>
      </c>
      <c r="K38" s="182">
        <v>0</v>
      </c>
      <c r="L38" s="183">
        <v>0</v>
      </c>
      <c r="M38" s="213">
        <v>0</v>
      </c>
      <c r="N38" s="212">
        <v>0</v>
      </c>
      <c r="O38" s="182">
        <v>0</v>
      </c>
      <c r="P38" s="212">
        <v>0</v>
      </c>
      <c r="Q38" s="182">
        <v>1</v>
      </c>
      <c r="R38" s="183">
        <v>10</v>
      </c>
      <c r="S38" s="182">
        <v>1</v>
      </c>
      <c r="T38" s="183">
        <v>2</v>
      </c>
      <c r="V38" s="196"/>
    </row>
    <row r="39" spans="2:22" ht="12.95" hidden="1" customHeight="1">
      <c r="B39" s="145"/>
      <c r="C39" s="181" t="s">
        <v>169</v>
      </c>
      <c r="D39" s="214" t="s">
        <v>192</v>
      </c>
      <c r="E39" s="182">
        <v>2</v>
      </c>
      <c r="F39" s="212">
        <v>9</v>
      </c>
      <c r="G39" s="182">
        <v>0</v>
      </c>
      <c r="H39" s="212">
        <v>0</v>
      </c>
      <c r="I39" s="182">
        <v>1</v>
      </c>
      <c r="J39" s="184">
        <v>4</v>
      </c>
      <c r="K39" s="182">
        <v>0</v>
      </c>
      <c r="L39" s="183">
        <v>0</v>
      </c>
      <c r="M39" s="213">
        <v>0</v>
      </c>
      <c r="N39" s="212">
        <v>0</v>
      </c>
      <c r="O39" s="182">
        <v>0</v>
      </c>
      <c r="P39" s="212">
        <v>0</v>
      </c>
      <c r="Q39" s="182">
        <v>1</v>
      </c>
      <c r="R39" s="183">
        <v>5</v>
      </c>
      <c r="S39" s="182">
        <v>0</v>
      </c>
      <c r="T39" s="183">
        <v>0</v>
      </c>
      <c r="V39" s="196"/>
    </row>
    <row r="40" spans="2:22" ht="12.95" hidden="1" customHeight="1">
      <c r="B40" s="145"/>
      <c r="C40" s="181" t="s">
        <v>14</v>
      </c>
      <c r="D40" s="211" t="s">
        <v>100</v>
      </c>
      <c r="E40" s="182">
        <v>526</v>
      </c>
      <c r="F40" s="212">
        <v>2935</v>
      </c>
      <c r="G40" s="182">
        <v>215</v>
      </c>
      <c r="H40" s="212">
        <v>542</v>
      </c>
      <c r="I40" s="182">
        <v>310</v>
      </c>
      <c r="J40" s="184">
        <v>2390</v>
      </c>
      <c r="K40" s="182">
        <v>0</v>
      </c>
      <c r="L40" s="183">
        <v>0</v>
      </c>
      <c r="M40" s="213">
        <v>1</v>
      </c>
      <c r="N40" s="212">
        <v>3</v>
      </c>
      <c r="O40" s="182">
        <v>0</v>
      </c>
      <c r="P40" s="212">
        <v>0</v>
      </c>
      <c r="Q40" s="182">
        <v>0</v>
      </c>
      <c r="R40" s="183">
        <v>0</v>
      </c>
      <c r="S40" s="182">
        <v>0</v>
      </c>
      <c r="T40" s="183">
        <v>0</v>
      </c>
      <c r="V40" s="196"/>
    </row>
    <row r="41" spans="2:22" ht="12.95" hidden="1" customHeight="1">
      <c r="B41" s="145"/>
      <c r="C41" s="185" t="s">
        <v>16</v>
      </c>
      <c r="D41" s="211" t="s">
        <v>59</v>
      </c>
      <c r="E41" s="182">
        <v>751</v>
      </c>
      <c r="F41" s="212">
        <v>12213</v>
      </c>
      <c r="G41" s="182">
        <v>283</v>
      </c>
      <c r="H41" s="212">
        <v>774</v>
      </c>
      <c r="I41" s="182">
        <v>452</v>
      </c>
      <c r="J41" s="184">
        <v>11182</v>
      </c>
      <c r="K41" s="182">
        <v>3</v>
      </c>
      <c r="L41" s="183">
        <v>12</v>
      </c>
      <c r="M41" s="213">
        <v>0</v>
      </c>
      <c r="N41" s="212">
        <v>0</v>
      </c>
      <c r="O41" s="182">
        <v>0</v>
      </c>
      <c r="P41" s="212">
        <v>0</v>
      </c>
      <c r="Q41" s="182">
        <v>11</v>
      </c>
      <c r="R41" s="183">
        <v>237</v>
      </c>
      <c r="S41" s="182">
        <v>2</v>
      </c>
      <c r="T41" s="183">
        <v>8</v>
      </c>
      <c r="V41" s="198"/>
    </row>
    <row r="42" spans="2:22" ht="12.95" hidden="1" customHeight="1">
      <c r="B42" s="145"/>
      <c r="C42" s="181" t="s">
        <v>173</v>
      </c>
      <c r="D42" s="215" t="s">
        <v>159</v>
      </c>
      <c r="E42" s="182">
        <v>4</v>
      </c>
      <c r="F42" s="212">
        <v>106</v>
      </c>
      <c r="G42" s="182">
        <v>0</v>
      </c>
      <c r="H42" s="212">
        <v>0</v>
      </c>
      <c r="I42" s="182">
        <v>3</v>
      </c>
      <c r="J42" s="184">
        <v>93</v>
      </c>
      <c r="K42" s="182">
        <v>0</v>
      </c>
      <c r="L42" s="183">
        <v>0</v>
      </c>
      <c r="M42" s="213">
        <v>0</v>
      </c>
      <c r="N42" s="212">
        <v>0</v>
      </c>
      <c r="O42" s="182">
        <v>0</v>
      </c>
      <c r="P42" s="212">
        <v>0</v>
      </c>
      <c r="Q42" s="182">
        <v>1</v>
      </c>
      <c r="R42" s="183">
        <v>13</v>
      </c>
      <c r="S42" s="182">
        <v>0</v>
      </c>
      <c r="T42" s="183">
        <v>0</v>
      </c>
    </row>
    <row r="43" spans="2:22" ht="12.95" hidden="1" customHeight="1">
      <c r="B43" s="145"/>
      <c r="C43" s="181" t="s">
        <v>20</v>
      </c>
      <c r="D43" s="211" t="s">
        <v>38</v>
      </c>
      <c r="E43" s="182">
        <v>38</v>
      </c>
      <c r="F43" s="212">
        <v>874</v>
      </c>
      <c r="G43" s="182">
        <v>3</v>
      </c>
      <c r="H43" s="212">
        <v>10</v>
      </c>
      <c r="I43" s="182">
        <v>34</v>
      </c>
      <c r="J43" s="184">
        <v>863</v>
      </c>
      <c r="K43" s="182">
        <v>0</v>
      </c>
      <c r="L43" s="183">
        <v>0</v>
      </c>
      <c r="M43" s="213">
        <v>1</v>
      </c>
      <c r="N43" s="212">
        <v>1</v>
      </c>
      <c r="O43" s="182">
        <v>0</v>
      </c>
      <c r="P43" s="212">
        <v>0</v>
      </c>
      <c r="Q43" s="182">
        <v>0</v>
      </c>
      <c r="R43" s="183">
        <v>0</v>
      </c>
      <c r="S43" s="182">
        <v>0</v>
      </c>
      <c r="T43" s="183">
        <v>0</v>
      </c>
    </row>
    <row r="44" spans="2:22" ht="12.95" hidden="1" customHeight="1">
      <c r="B44" s="145"/>
      <c r="C44" s="181" t="s">
        <v>22</v>
      </c>
      <c r="D44" s="216" t="s">
        <v>193</v>
      </c>
      <c r="E44" s="182">
        <v>120</v>
      </c>
      <c r="F44" s="212">
        <v>1882</v>
      </c>
      <c r="G44" s="182">
        <v>17</v>
      </c>
      <c r="H44" s="212">
        <v>26</v>
      </c>
      <c r="I44" s="182">
        <v>101</v>
      </c>
      <c r="J44" s="184">
        <v>1846</v>
      </c>
      <c r="K44" s="182">
        <v>1</v>
      </c>
      <c r="L44" s="183">
        <v>8</v>
      </c>
      <c r="M44" s="213">
        <v>0</v>
      </c>
      <c r="N44" s="212">
        <v>0</v>
      </c>
      <c r="O44" s="182">
        <v>0</v>
      </c>
      <c r="P44" s="212">
        <v>0</v>
      </c>
      <c r="Q44" s="182">
        <v>0</v>
      </c>
      <c r="R44" s="183">
        <v>0</v>
      </c>
      <c r="S44" s="182">
        <v>1</v>
      </c>
      <c r="T44" s="183">
        <v>2</v>
      </c>
    </row>
    <row r="45" spans="2:22" ht="12.95" hidden="1" customHeight="1">
      <c r="B45" s="145"/>
      <c r="C45" s="181" t="s">
        <v>24</v>
      </c>
      <c r="D45" s="217" t="s">
        <v>194</v>
      </c>
      <c r="E45" s="182">
        <v>1059</v>
      </c>
      <c r="F45" s="212">
        <v>7184</v>
      </c>
      <c r="G45" s="182">
        <v>532</v>
      </c>
      <c r="H45" s="212">
        <v>1709</v>
      </c>
      <c r="I45" s="182">
        <v>488</v>
      </c>
      <c r="J45" s="184">
        <v>5132</v>
      </c>
      <c r="K45" s="182">
        <v>7</v>
      </c>
      <c r="L45" s="183">
        <v>53</v>
      </c>
      <c r="M45" s="213">
        <v>1</v>
      </c>
      <c r="N45" s="212">
        <v>2</v>
      </c>
      <c r="O45" s="182">
        <v>0</v>
      </c>
      <c r="P45" s="212">
        <v>0</v>
      </c>
      <c r="Q45" s="182">
        <v>29</v>
      </c>
      <c r="R45" s="183">
        <v>286</v>
      </c>
      <c r="S45" s="182">
        <v>2</v>
      </c>
      <c r="T45" s="183">
        <v>2</v>
      </c>
    </row>
    <row r="46" spans="2:22" ht="12.95" hidden="1" customHeight="1">
      <c r="B46" s="145"/>
      <c r="C46" s="181" t="s">
        <v>178</v>
      </c>
      <c r="D46" s="216" t="s">
        <v>134</v>
      </c>
      <c r="E46" s="182">
        <v>51</v>
      </c>
      <c r="F46" s="212">
        <v>753</v>
      </c>
      <c r="G46" s="182">
        <v>11</v>
      </c>
      <c r="H46" s="212">
        <v>20</v>
      </c>
      <c r="I46" s="182">
        <v>20</v>
      </c>
      <c r="J46" s="184">
        <v>354</v>
      </c>
      <c r="K46" s="182">
        <v>0</v>
      </c>
      <c r="L46" s="183">
        <v>0</v>
      </c>
      <c r="M46" s="213">
        <v>0</v>
      </c>
      <c r="N46" s="212">
        <v>0</v>
      </c>
      <c r="O46" s="182">
        <v>9</v>
      </c>
      <c r="P46" s="212">
        <v>256</v>
      </c>
      <c r="Q46" s="182">
        <v>11</v>
      </c>
      <c r="R46" s="183">
        <v>123</v>
      </c>
      <c r="S46" s="182">
        <v>0</v>
      </c>
      <c r="T46" s="183">
        <v>0</v>
      </c>
    </row>
    <row r="47" spans="2:22" ht="12.95" hidden="1" customHeight="1">
      <c r="B47" s="145"/>
      <c r="C47" s="181" t="s">
        <v>28</v>
      </c>
      <c r="D47" s="215" t="s">
        <v>195</v>
      </c>
      <c r="E47" s="182">
        <v>81</v>
      </c>
      <c r="F47" s="212">
        <v>297</v>
      </c>
      <c r="G47" s="182">
        <v>34</v>
      </c>
      <c r="H47" s="212">
        <v>55</v>
      </c>
      <c r="I47" s="182">
        <v>42</v>
      </c>
      <c r="J47" s="184">
        <v>232</v>
      </c>
      <c r="K47" s="182">
        <v>2</v>
      </c>
      <c r="L47" s="183">
        <v>2</v>
      </c>
      <c r="M47" s="213">
        <v>0</v>
      </c>
      <c r="N47" s="212">
        <v>0</v>
      </c>
      <c r="O47" s="182">
        <v>0</v>
      </c>
      <c r="P47" s="212">
        <v>0</v>
      </c>
      <c r="Q47" s="182">
        <v>3</v>
      </c>
      <c r="R47" s="183">
        <v>8</v>
      </c>
      <c r="S47" s="182">
        <v>0</v>
      </c>
      <c r="T47" s="183">
        <v>0</v>
      </c>
    </row>
    <row r="48" spans="2:22" ht="12.95" hidden="1" customHeight="1">
      <c r="B48" s="145"/>
      <c r="C48" s="181" t="s">
        <v>30</v>
      </c>
      <c r="D48" s="215" t="s">
        <v>196</v>
      </c>
      <c r="E48" s="182">
        <v>107</v>
      </c>
      <c r="F48" s="212">
        <v>583</v>
      </c>
      <c r="G48" s="182">
        <v>56</v>
      </c>
      <c r="H48" s="212">
        <v>125</v>
      </c>
      <c r="I48" s="182">
        <v>47</v>
      </c>
      <c r="J48" s="184">
        <v>408</v>
      </c>
      <c r="K48" s="182">
        <v>0</v>
      </c>
      <c r="L48" s="183">
        <v>0</v>
      </c>
      <c r="M48" s="213">
        <v>2</v>
      </c>
      <c r="N48" s="212">
        <v>5</v>
      </c>
      <c r="O48" s="182">
        <v>0</v>
      </c>
      <c r="P48" s="212">
        <v>0</v>
      </c>
      <c r="Q48" s="182">
        <v>2</v>
      </c>
      <c r="R48" s="183">
        <v>45</v>
      </c>
      <c r="S48" s="182">
        <v>0</v>
      </c>
      <c r="T48" s="183">
        <v>0</v>
      </c>
    </row>
    <row r="49" spans="1:22" ht="12.95" hidden="1" customHeight="1">
      <c r="B49" s="146"/>
      <c r="C49" s="181" t="s">
        <v>32</v>
      </c>
      <c r="D49" s="215" t="s">
        <v>197</v>
      </c>
      <c r="E49" s="182">
        <v>381</v>
      </c>
      <c r="F49" s="212">
        <v>2651</v>
      </c>
      <c r="G49" s="182">
        <v>246</v>
      </c>
      <c r="H49" s="212">
        <v>936</v>
      </c>
      <c r="I49" s="182">
        <v>130</v>
      </c>
      <c r="J49" s="184">
        <v>1576</v>
      </c>
      <c r="K49" s="182">
        <v>0</v>
      </c>
      <c r="L49" s="183">
        <v>0</v>
      </c>
      <c r="M49" s="213">
        <v>0</v>
      </c>
      <c r="N49" s="212">
        <v>0</v>
      </c>
      <c r="O49" s="182">
        <v>0</v>
      </c>
      <c r="P49" s="212">
        <v>0</v>
      </c>
      <c r="Q49" s="182">
        <v>5</v>
      </c>
      <c r="R49" s="183">
        <v>139</v>
      </c>
      <c r="S49" s="182">
        <v>0</v>
      </c>
      <c r="T49" s="183">
        <v>0</v>
      </c>
    </row>
    <row r="50" spans="1:22" ht="12.95" hidden="1" customHeight="1">
      <c r="B50" s="146"/>
      <c r="C50" s="181" t="s">
        <v>183</v>
      </c>
      <c r="D50" s="215" t="s">
        <v>198</v>
      </c>
      <c r="E50" s="182">
        <v>360</v>
      </c>
      <c r="F50" s="212">
        <v>1370</v>
      </c>
      <c r="G50" s="182">
        <v>278</v>
      </c>
      <c r="H50" s="212">
        <v>529</v>
      </c>
      <c r="I50" s="182">
        <v>77</v>
      </c>
      <c r="J50" s="184">
        <v>803</v>
      </c>
      <c r="K50" s="182">
        <v>0</v>
      </c>
      <c r="L50" s="183">
        <v>0</v>
      </c>
      <c r="M50" s="213">
        <v>0</v>
      </c>
      <c r="N50" s="212">
        <v>0</v>
      </c>
      <c r="O50" s="182">
        <v>0</v>
      </c>
      <c r="P50" s="212">
        <v>0</v>
      </c>
      <c r="Q50" s="182">
        <v>4</v>
      </c>
      <c r="R50" s="183">
        <v>33</v>
      </c>
      <c r="S50" s="182">
        <v>1</v>
      </c>
      <c r="T50" s="183">
        <v>5</v>
      </c>
    </row>
    <row r="51" spans="1:22" ht="12.95" hidden="1" customHeight="1">
      <c r="B51" s="146"/>
      <c r="C51" s="181" t="s">
        <v>185</v>
      </c>
      <c r="D51" s="199" t="s">
        <v>186</v>
      </c>
      <c r="E51" s="182">
        <v>67</v>
      </c>
      <c r="F51" s="212">
        <v>235</v>
      </c>
      <c r="G51" s="182">
        <v>52</v>
      </c>
      <c r="H51" s="212">
        <v>125</v>
      </c>
      <c r="I51" s="182">
        <v>7</v>
      </c>
      <c r="J51" s="184">
        <v>36</v>
      </c>
      <c r="K51" s="182">
        <v>0</v>
      </c>
      <c r="L51" s="183">
        <v>0</v>
      </c>
      <c r="M51" s="213">
        <v>0</v>
      </c>
      <c r="N51" s="212">
        <v>0</v>
      </c>
      <c r="O51" s="182">
        <v>0</v>
      </c>
      <c r="P51" s="212">
        <v>0</v>
      </c>
      <c r="Q51" s="182">
        <v>8</v>
      </c>
      <c r="R51" s="183">
        <v>74</v>
      </c>
      <c r="S51" s="182">
        <v>0</v>
      </c>
      <c r="T51" s="183">
        <v>0</v>
      </c>
    </row>
    <row r="52" spans="1:22" ht="12.95" hidden="1" customHeight="1">
      <c r="B52" s="146"/>
      <c r="C52" s="181" t="s">
        <v>199</v>
      </c>
      <c r="D52" s="211" t="s">
        <v>200</v>
      </c>
      <c r="E52" s="182">
        <v>149</v>
      </c>
      <c r="F52" s="212">
        <v>2574</v>
      </c>
      <c r="G52" s="182">
        <v>75</v>
      </c>
      <c r="H52" s="212">
        <v>361</v>
      </c>
      <c r="I52" s="182">
        <v>6</v>
      </c>
      <c r="J52" s="184">
        <v>76</v>
      </c>
      <c r="K52" s="182">
        <v>0</v>
      </c>
      <c r="L52" s="183">
        <v>0</v>
      </c>
      <c r="M52" s="213">
        <v>0</v>
      </c>
      <c r="N52" s="212">
        <v>0</v>
      </c>
      <c r="O52" s="182">
        <v>0</v>
      </c>
      <c r="P52" s="212">
        <v>0</v>
      </c>
      <c r="Q52" s="182">
        <v>68</v>
      </c>
      <c r="R52" s="183">
        <v>2137</v>
      </c>
      <c r="S52" s="182">
        <v>0</v>
      </c>
      <c r="T52" s="183">
        <v>0</v>
      </c>
    </row>
    <row r="53" spans="1:22" ht="12.95" hidden="1" customHeight="1">
      <c r="B53" s="146"/>
      <c r="C53" s="181" t="s">
        <v>201</v>
      </c>
      <c r="D53" s="199" t="s">
        <v>188</v>
      </c>
      <c r="E53" s="182">
        <v>45</v>
      </c>
      <c r="F53" s="212">
        <v>471</v>
      </c>
      <c r="G53" s="182">
        <v>6</v>
      </c>
      <c r="H53" s="212">
        <v>16</v>
      </c>
      <c r="I53" s="182">
        <v>17</v>
      </c>
      <c r="J53" s="184">
        <v>116</v>
      </c>
      <c r="K53" s="182">
        <v>0</v>
      </c>
      <c r="L53" s="183">
        <v>0</v>
      </c>
      <c r="M53" s="213">
        <v>0</v>
      </c>
      <c r="N53" s="212">
        <v>0</v>
      </c>
      <c r="O53" s="182">
        <v>0</v>
      </c>
      <c r="P53" s="212">
        <v>0</v>
      </c>
      <c r="Q53" s="182">
        <v>22</v>
      </c>
      <c r="R53" s="183">
        <v>339</v>
      </c>
      <c r="S53" s="182">
        <v>0</v>
      </c>
      <c r="T53" s="183">
        <v>0</v>
      </c>
    </row>
    <row r="54" spans="1:22" ht="24.75" hidden="1">
      <c r="B54" s="147"/>
      <c r="C54" s="188" t="s">
        <v>202</v>
      </c>
      <c r="D54" s="200" t="s">
        <v>190</v>
      </c>
      <c r="E54" s="190">
        <v>286</v>
      </c>
      <c r="F54" s="218">
        <v>1506</v>
      </c>
      <c r="G54" s="190">
        <v>44</v>
      </c>
      <c r="H54" s="218">
        <v>88</v>
      </c>
      <c r="I54" s="190">
        <v>67</v>
      </c>
      <c r="J54" s="192">
        <v>932</v>
      </c>
      <c r="K54" s="190">
        <v>0</v>
      </c>
      <c r="L54" s="191">
        <v>0</v>
      </c>
      <c r="M54" s="219">
        <v>0</v>
      </c>
      <c r="N54" s="218">
        <v>0</v>
      </c>
      <c r="O54" s="190">
        <v>0</v>
      </c>
      <c r="P54" s="218">
        <v>0</v>
      </c>
      <c r="Q54" s="190">
        <v>164</v>
      </c>
      <c r="R54" s="191">
        <v>470</v>
      </c>
      <c r="S54" s="190">
        <v>11</v>
      </c>
      <c r="T54" s="191">
        <v>16</v>
      </c>
    </row>
    <row r="55" spans="1:22">
      <c r="B55" s="57"/>
      <c r="C55" s="220"/>
      <c r="D55" s="221"/>
      <c r="E55" s="222"/>
      <c r="F55" s="223"/>
      <c r="G55" s="222"/>
      <c r="H55" s="223"/>
      <c r="I55" s="222"/>
      <c r="J55" s="222"/>
      <c r="K55" s="223"/>
      <c r="L55" s="223"/>
      <c r="M55" s="222"/>
      <c r="N55" s="223"/>
      <c r="O55" s="224"/>
      <c r="P55" s="224"/>
      <c r="Q55" s="224"/>
      <c r="R55" s="224"/>
      <c r="S55" s="224"/>
      <c r="T55" s="224"/>
    </row>
    <row r="56" spans="1:22" ht="13.5" customHeight="1">
      <c r="A56" s="57"/>
      <c r="B56" s="355" t="s">
        <v>203</v>
      </c>
      <c r="C56" s="356"/>
      <c r="D56" s="357"/>
      <c r="E56" s="394" t="s">
        <v>4</v>
      </c>
      <c r="F56" s="395"/>
      <c r="G56" s="396" t="s">
        <v>204</v>
      </c>
      <c r="H56" s="397"/>
      <c r="I56" s="398" t="s">
        <v>205</v>
      </c>
      <c r="J56" s="399"/>
      <c r="K56" s="400" t="s">
        <v>206</v>
      </c>
      <c r="L56" s="401"/>
      <c r="M56" s="400" t="s">
        <v>151</v>
      </c>
      <c r="N56" s="401"/>
      <c r="O56" s="350"/>
      <c r="P56" s="350"/>
      <c r="Q56" s="351"/>
      <c r="R56" s="351"/>
      <c r="S56" s="351"/>
      <c r="T56" s="351"/>
      <c r="U56" s="57"/>
      <c r="V56" s="57"/>
    </row>
    <row r="57" spans="1:22" ht="13.5" customHeight="1">
      <c r="A57" s="57"/>
      <c r="B57" s="361"/>
      <c r="C57" s="362"/>
      <c r="D57" s="363"/>
      <c r="E57" s="90" t="s">
        <v>2</v>
      </c>
      <c r="F57" s="84" t="s">
        <v>87</v>
      </c>
      <c r="G57" s="90" t="s">
        <v>2</v>
      </c>
      <c r="H57" s="84" t="s">
        <v>87</v>
      </c>
      <c r="I57" s="85" t="s">
        <v>88</v>
      </c>
      <c r="J57" s="171" t="s">
        <v>89</v>
      </c>
      <c r="K57" s="88" t="s">
        <v>2</v>
      </c>
      <c r="L57" s="89" t="s">
        <v>87</v>
      </c>
      <c r="M57" s="88" t="s">
        <v>2</v>
      </c>
      <c r="N57" s="89" t="s">
        <v>87</v>
      </c>
      <c r="O57" s="225"/>
      <c r="P57" s="226"/>
      <c r="Q57" s="225"/>
      <c r="R57" s="226"/>
      <c r="S57" s="225"/>
      <c r="T57" s="226"/>
      <c r="U57" s="57"/>
      <c r="V57" s="57"/>
    </row>
    <row r="58" spans="1:22" ht="24" customHeight="1">
      <c r="A58" s="57"/>
      <c r="B58" s="380" t="s">
        <v>142</v>
      </c>
      <c r="C58" s="381"/>
      <c r="D58" s="382"/>
      <c r="E58" s="193">
        <f t="shared" ref="E58:N58" si="4">SUM(E82:E99)</f>
        <v>6957</v>
      </c>
      <c r="F58" s="227">
        <f t="shared" si="4"/>
        <v>63654</v>
      </c>
      <c r="G58" s="173">
        <f t="shared" si="4"/>
        <v>2978</v>
      </c>
      <c r="H58" s="227">
        <f t="shared" si="4"/>
        <v>8183</v>
      </c>
      <c r="I58" s="173">
        <f>SUM(I82:I105)</f>
        <v>4372</v>
      </c>
      <c r="J58" s="175">
        <f>SUM(J82:J105)</f>
        <v>60982</v>
      </c>
      <c r="K58" s="173">
        <f>SUM(K82:K105)</f>
        <v>3640</v>
      </c>
      <c r="L58" s="175">
        <f>SUM(L82:L105)</f>
        <v>51816</v>
      </c>
      <c r="M58" s="173">
        <f t="shared" si="4"/>
        <v>14</v>
      </c>
      <c r="N58" s="175">
        <f t="shared" si="4"/>
        <v>80</v>
      </c>
      <c r="O58" s="228"/>
      <c r="P58" s="228"/>
      <c r="Q58" s="228"/>
      <c r="R58" s="228"/>
      <c r="S58" s="228"/>
      <c r="T58" s="228"/>
      <c r="U58" s="57"/>
      <c r="V58" s="57"/>
    </row>
    <row r="59" spans="1:22" ht="15" customHeight="1">
      <c r="A59" s="57"/>
      <c r="B59" s="229"/>
      <c r="C59" s="230"/>
      <c r="D59" s="230"/>
      <c r="E59" s="231"/>
      <c r="F59" s="232"/>
      <c r="G59" s="231"/>
      <c r="H59" s="232"/>
      <c r="I59" s="231"/>
      <c r="J59" s="232"/>
      <c r="K59" s="232"/>
      <c r="L59" s="231"/>
      <c r="M59" s="232"/>
      <c r="N59" s="228"/>
      <c r="O59" s="228"/>
      <c r="P59" s="228"/>
      <c r="Q59" s="228"/>
      <c r="R59" s="228"/>
      <c r="S59" s="228"/>
      <c r="T59" s="228"/>
      <c r="U59" s="57"/>
      <c r="V59" s="57"/>
    </row>
    <row r="60" spans="1:22" ht="13.5" customHeight="1">
      <c r="A60" s="57"/>
      <c r="B60" s="383" t="s">
        <v>80</v>
      </c>
      <c r="C60" s="384"/>
      <c r="D60" s="385"/>
      <c r="E60" s="370" t="s">
        <v>207</v>
      </c>
      <c r="F60" s="392"/>
      <c r="G60" s="370" t="s">
        <v>208</v>
      </c>
      <c r="H60" s="392"/>
      <c r="I60" s="370" t="s">
        <v>209</v>
      </c>
      <c r="J60" s="371"/>
      <c r="K60" s="233"/>
      <c r="L60" s="234"/>
      <c r="M60" s="224"/>
      <c r="N60" s="224"/>
      <c r="O60" s="224"/>
      <c r="P60" s="224"/>
      <c r="Q60" s="224"/>
      <c r="R60" s="224"/>
      <c r="S60" s="224"/>
      <c r="T60" s="224"/>
      <c r="U60" s="57"/>
      <c r="V60" s="57"/>
    </row>
    <row r="61" spans="1:22" ht="13.5" customHeight="1">
      <c r="A61" s="57"/>
      <c r="B61" s="386"/>
      <c r="C61" s="387"/>
      <c r="D61" s="388"/>
      <c r="E61" s="372"/>
      <c r="F61" s="393"/>
      <c r="G61" s="372"/>
      <c r="H61" s="393"/>
      <c r="I61" s="372"/>
      <c r="J61" s="373"/>
      <c r="K61" s="378" t="s">
        <v>210</v>
      </c>
      <c r="L61" s="379"/>
      <c r="M61" s="224"/>
      <c r="N61" s="224"/>
      <c r="O61" s="224"/>
      <c r="P61" s="224"/>
      <c r="Q61" s="224"/>
      <c r="R61" s="224"/>
      <c r="S61" s="224"/>
      <c r="T61" s="224"/>
      <c r="U61" s="57"/>
      <c r="V61" s="57"/>
    </row>
    <row r="62" spans="1:22" ht="13.5" customHeight="1">
      <c r="B62" s="389"/>
      <c r="C62" s="390"/>
      <c r="D62" s="391"/>
      <c r="E62" s="90" t="s">
        <v>2</v>
      </c>
      <c r="F62" s="84" t="s">
        <v>87</v>
      </c>
      <c r="G62" s="90" t="s">
        <v>2</v>
      </c>
      <c r="H62" s="84" t="s">
        <v>87</v>
      </c>
      <c r="I62" s="85" t="s">
        <v>88</v>
      </c>
      <c r="J62" s="171" t="s">
        <v>89</v>
      </c>
      <c r="K62" s="88" t="s">
        <v>2</v>
      </c>
      <c r="L62" s="89" t="s">
        <v>87</v>
      </c>
      <c r="M62" s="224"/>
      <c r="N62" s="224"/>
      <c r="O62" s="224"/>
      <c r="P62" s="224"/>
      <c r="Q62" s="224"/>
      <c r="R62" s="224"/>
      <c r="S62" s="224"/>
      <c r="T62" s="224"/>
    </row>
    <row r="63" spans="1:22" ht="24" customHeight="1">
      <c r="B63" s="352" t="s">
        <v>74</v>
      </c>
      <c r="C63" s="353"/>
      <c r="D63" s="354"/>
      <c r="E63" s="235">
        <f>SUM(E64:E81)</f>
        <v>4068</v>
      </c>
      <c r="F63" s="235">
        <f t="shared" ref="F63:L63" si="5">SUM(F64:F81)</f>
        <v>36965</v>
      </c>
      <c r="G63" s="236">
        <f t="shared" si="5"/>
        <v>1681</v>
      </c>
      <c r="H63" s="235">
        <f t="shared" si="5"/>
        <v>4686</v>
      </c>
      <c r="I63" s="236">
        <f t="shared" si="5"/>
        <v>2219</v>
      </c>
      <c r="J63" s="237">
        <f t="shared" si="5"/>
        <v>29933</v>
      </c>
      <c r="K63" s="236">
        <f t="shared" si="5"/>
        <v>1850</v>
      </c>
      <c r="L63" s="237">
        <f t="shared" si="5"/>
        <v>25642</v>
      </c>
      <c r="M63" s="228"/>
      <c r="N63" s="228"/>
      <c r="O63" s="228"/>
      <c r="P63" s="228"/>
      <c r="Q63" s="228"/>
      <c r="R63" s="228"/>
      <c r="S63" s="228"/>
      <c r="T63" s="228"/>
    </row>
    <row r="64" spans="1:22" ht="15" customHeight="1">
      <c r="B64" s="145"/>
      <c r="C64" s="238" t="s">
        <v>8</v>
      </c>
      <c r="D64" s="239" t="s">
        <v>191</v>
      </c>
      <c r="E64" s="206">
        <v>28</v>
      </c>
      <c r="F64" s="207">
        <v>186</v>
      </c>
      <c r="G64" s="206">
        <v>0</v>
      </c>
      <c r="H64" s="207">
        <v>0</v>
      </c>
      <c r="I64" s="206">
        <v>28</v>
      </c>
      <c r="J64" s="208">
        <v>186</v>
      </c>
      <c r="K64" s="206">
        <v>14</v>
      </c>
      <c r="L64" s="209">
        <v>104</v>
      </c>
      <c r="M64" s="224"/>
      <c r="N64" s="224"/>
      <c r="O64" s="224"/>
      <c r="P64" s="224"/>
      <c r="Q64" s="224"/>
      <c r="R64" s="224"/>
      <c r="S64" s="224"/>
      <c r="T64" s="224"/>
    </row>
    <row r="65" spans="2:20" ht="15" customHeight="1">
      <c r="B65" s="145"/>
      <c r="C65" s="181" t="s">
        <v>10</v>
      </c>
      <c r="D65" s="211" t="s">
        <v>96</v>
      </c>
      <c r="E65" s="182">
        <v>8</v>
      </c>
      <c r="F65" s="212">
        <v>56</v>
      </c>
      <c r="G65" s="182">
        <v>0</v>
      </c>
      <c r="H65" s="212">
        <v>0</v>
      </c>
      <c r="I65" s="182">
        <v>8</v>
      </c>
      <c r="J65" s="184">
        <v>56</v>
      </c>
      <c r="K65" s="182">
        <v>7</v>
      </c>
      <c r="L65" s="183">
        <v>55</v>
      </c>
      <c r="M65" s="224"/>
      <c r="N65" s="224"/>
      <c r="O65" s="224"/>
      <c r="P65" s="224"/>
      <c r="Q65" s="224"/>
      <c r="R65" s="224"/>
      <c r="S65" s="224"/>
      <c r="T65" s="224"/>
    </row>
    <row r="66" spans="2:20" ht="15" customHeight="1">
      <c r="B66" s="145"/>
      <c r="C66" s="181" t="s">
        <v>169</v>
      </c>
      <c r="D66" s="214" t="s">
        <v>192</v>
      </c>
      <c r="E66" s="182">
        <v>0</v>
      </c>
      <c r="F66" s="212">
        <v>0</v>
      </c>
      <c r="G66" s="182">
        <v>0</v>
      </c>
      <c r="H66" s="212">
        <v>0</v>
      </c>
      <c r="I66" s="182">
        <v>0</v>
      </c>
      <c r="J66" s="184">
        <v>0</v>
      </c>
      <c r="K66" s="182">
        <v>0</v>
      </c>
      <c r="L66" s="183">
        <v>0</v>
      </c>
      <c r="M66" s="224"/>
      <c r="N66" s="224"/>
      <c r="O66" s="224"/>
      <c r="P66" s="224"/>
      <c r="Q66" s="224"/>
      <c r="R66" s="224"/>
      <c r="S66" s="224"/>
      <c r="T66" s="224"/>
    </row>
    <row r="67" spans="2:20" ht="15" customHeight="1">
      <c r="B67" s="145"/>
      <c r="C67" s="181" t="s">
        <v>14</v>
      </c>
      <c r="D67" s="211" t="s">
        <v>100</v>
      </c>
      <c r="E67" s="182">
        <v>478</v>
      </c>
      <c r="F67" s="212">
        <v>2655</v>
      </c>
      <c r="G67" s="182">
        <v>203</v>
      </c>
      <c r="H67" s="212">
        <v>479</v>
      </c>
      <c r="I67" s="182">
        <v>275</v>
      </c>
      <c r="J67" s="184">
        <v>2176</v>
      </c>
      <c r="K67" s="182">
        <v>275</v>
      </c>
      <c r="L67" s="183">
        <v>2176</v>
      </c>
      <c r="M67" s="224"/>
      <c r="N67" s="224"/>
      <c r="O67" s="224"/>
      <c r="P67" s="224"/>
      <c r="Q67" s="224"/>
      <c r="R67" s="224"/>
      <c r="S67" s="224"/>
      <c r="T67" s="224"/>
    </row>
    <row r="68" spans="2:20" ht="15" customHeight="1">
      <c r="B68" s="145"/>
      <c r="C68" s="185" t="s">
        <v>16</v>
      </c>
      <c r="D68" s="211" t="s">
        <v>59</v>
      </c>
      <c r="E68" s="182">
        <v>693</v>
      </c>
      <c r="F68" s="212">
        <v>10816</v>
      </c>
      <c r="G68" s="182">
        <v>215</v>
      </c>
      <c r="H68" s="212">
        <v>568</v>
      </c>
      <c r="I68" s="182">
        <v>478</v>
      </c>
      <c r="J68" s="184">
        <v>10248</v>
      </c>
      <c r="K68" s="182">
        <v>467</v>
      </c>
      <c r="L68" s="183">
        <v>10067</v>
      </c>
      <c r="M68" s="224"/>
      <c r="N68" s="224"/>
      <c r="O68" s="224"/>
      <c r="P68" s="224"/>
      <c r="Q68" s="224"/>
      <c r="R68" s="224"/>
      <c r="S68" s="224"/>
      <c r="T68" s="224"/>
    </row>
    <row r="69" spans="2:20" ht="15" customHeight="1">
      <c r="B69" s="145"/>
      <c r="C69" s="181" t="s">
        <v>173</v>
      </c>
      <c r="D69" s="215" t="s">
        <v>159</v>
      </c>
      <c r="E69" s="182">
        <v>13</v>
      </c>
      <c r="F69" s="212">
        <v>188</v>
      </c>
      <c r="G69" s="182">
        <v>0</v>
      </c>
      <c r="H69" s="212">
        <v>0</v>
      </c>
      <c r="I69" s="182">
        <v>9</v>
      </c>
      <c r="J69" s="184">
        <v>166</v>
      </c>
      <c r="K69" s="182">
        <v>7</v>
      </c>
      <c r="L69" s="183">
        <v>144</v>
      </c>
      <c r="M69" s="224"/>
      <c r="N69" s="224"/>
      <c r="O69" s="224"/>
      <c r="P69" s="224"/>
      <c r="Q69" s="224"/>
      <c r="R69" s="224"/>
      <c r="S69" s="224"/>
      <c r="T69" s="224"/>
    </row>
    <row r="70" spans="2:20" ht="15" customHeight="1">
      <c r="B70" s="145"/>
      <c r="C70" s="181" t="s">
        <v>20</v>
      </c>
      <c r="D70" s="211" t="s">
        <v>38</v>
      </c>
      <c r="E70" s="182">
        <v>32</v>
      </c>
      <c r="F70" s="212">
        <v>829</v>
      </c>
      <c r="G70" s="182">
        <v>4</v>
      </c>
      <c r="H70" s="212">
        <v>12</v>
      </c>
      <c r="I70" s="182">
        <v>28</v>
      </c>
      <c r="J70" s="184">
        <v>817</v>
      </c>
      <c r="K70" s="182">
        <v>28</v>
      </c>
      <c r="L70" s="183">
        <v>817</v>
      </c>
      <c r="M70" s="224"/>
      <c r="N70" s="224"/>
      <c r="O70" s="224"/>
      <c r="P70" s="224"/>
      <c r="Q70" s="224"/>
      <c r="R70" s="224"/>
      <c r="S70" s="224"/>
      <c r="T70" s="224"/>
    </row>
    <row r="71" spans="2:20" ht="15" customHeight="1">
      <c r="B71" s="145"/>
      <c r="C71" s="181" t="s">
        <v>22</v>
      </c>
      <c r="D71" s="216" t="s">
        <v>193</v>
      </c>
      <c r="E71" s="182">
        <v>119</v>
      </c>
      <c r="F71" s="212">
        <v>1953</v>
      </c>
      <c r="G71" s="182">
        <v>12</v>
      </c>
      <c r="H71" s="212">
        <v>18</v>
      </c>
      <c r="I71" s="182">
        <v>102</v>
      </c>
      <c r="J71" s="184">
        <v>1907</v>
      </c>
      <c r="K71" s="182">
        <v>102</v>
      </c>
      <c r="L71" s="183">
        <v>1907</v>
      </c>
      <c r="M71" s="224"/>
      <c r="N71" s="224"/>
      <c r="O71" s="224"/>
      <c r="P71" s="224"/>
      <c r="Q71" s="224"/>
      <c r="R71" s="224"/>
      <c r="S71" s="224"/>
      <c r="T71" s="224"/>
    </row>
    <row r="72" spans="2:20" ht="15" customHeight="1">
      <c r="B72" s="145"/>
      <c r="C72" s="181" t="s">
        <v>24</v>
      </c>
      <c r="D72" s="217" t="s">
        <v>194</v>
      </c>
      <c r="E72" s="182">
        <v>984</v>
      </c>
      <c r="F72" s="212">
        <v>6991</v>
      </c>
      <c r="G72" s="182">
        <v>443</v>
      </c>
      <c r="H72" s="212">
        <v>1470</v>
      </c>
      <c r="I72" s="182">
        <v>538</v>
      </c>
      <c r="J72" s="184">
        <v>5495</v>
      </c>
      <c r="K72" s="182">
        <v>515</v>
      </c>
      <c r="L72" s="183">
        <v>5280</v>
      </c>
      <c r="M72" s="224"/>
      <c r="N72" s="224"/>
      <c r="O72" s="224"/>
      <c r="P72" s="224"/>
      <c r="Q72" s="224"/>
      <c r="R72" s="224"/>
      <c r="S72" s="224"/>
      <c r="T72" s="224"/>
    </row>
    <row r="73" spans="2:20" ht="15" customHeight="1">
      <c r="B73" s="145"/>
      <c r="C73" s="181" t="s">
        <v>178</v>
      </c>
      <c r="D73" s="216" t="s">
        <v>134</v>
      </c>
      <c r="E73" s="182">
        <v>41</v>
      </c>
      <c r="F73" s="212">
        <v>474</v>
      </c>
      <c r="G73" s="182">
        <v>10</v>
      </c>
      <c r="H73" s="212">
        <v>19</v>
      </c>
      <c r="I73" s="182">
        <v>31</v>
      </c>
      <c r="J73" s="184">
        <v>455</v>
      </c>
      <c r="K73" s="182">
        <v>24</v>
      </c>
      <c r="L73" s="183">
        <v>369</v>
      </c>
      <c r="M73" s="224"/>
      <c r="N73" s="224"/>
      <c r="O73" s="224"/>
      <c r="P73" s="224"/>
      <c r="Q73" s="224"/>
      <c r="R73" s="224"/>
      <c r="S73" s="224"/>
      <c r="T73" s="224"/>
    </row>
    <row r="74" spans="2:20" ht="15" customHeight="1">
      <c r="B74" s="145"/>
      <c r="C74" s="181" t="s">
        <v>28</v>
      </c>
      <c r="D74" s="215" t="s">
        <v>195</v>
      </c>
      <c r="E74" s="182">
        <v>72</v>
      </c>
      <c r="F74" s="212">
        <v>279</v>
      </c>
      <c r="G74" s="182">
        <v>29</v>
      </c>
      <c r="H74" s="212">
        <v>45</v>
      </c>
      <c r="I74" s="182">
        <v>43</v>
      </c>
      <c r="J74" s="184">
        <v>234</v>
      </c>
      <c r="K74" s="182">
        <v>40</v>
      </c>
      <c r="L74" s="183">
        <v>218</v>
      </c>
      <c r="M74" s="224"/>
      <c r="N74" s="224"/>
      <c r="O74" s="224"/>
      <c r="P74" s="224"/>
      <c r="Q74" s="224"/>
      <c r="R74" s="224"/>
      <c r="S74" s="224"/>
      <c r="T74" s="224"/>
    </row>
    <row r="75" spans="2:20" ht="15" customHeight="1">
      <c r="B75" s="145"/>
      <c r="C75" s="181" t="s">
        <v>30</v>
      </c>
      <c r="D75" s="215" t="s">
        <v>196</v>
      </c>
      <c r="E75" s="182">
        <v>115</v>
      </c>
      <c r="F75" s="212">
        <v>815</v>
      </c>
      <c r="G75" s="182">
        <v>62</v>
      </c>
      <c r="H75" s="212">
        <v>151</v>
      </c>
      <c r="I75" s="182">
        <v>46</v>
      </c>
      <c r="J75" s="184">
        <v>459</v>
      </c>
      <c r="K75" s="182">
        <v>41</v>
      </c>
      <c r="L75" s="183">
        <v>386</v>
      </c>
      <c r="M75" s="224"/>
      <c r="N75" s="224"/>
      <c r="O75" s="224"/>
      <c r="P75" s="224"/>
      <c r="Q75" s="224"/>
      <c r="R75" s="224"/>
      <c r="S75" s="224"/>
      <c r="T75" s="224"/>
    </row>
    <row r="76" spans="2:20" ht="15" customHeight="1">
      <c r="B76" s="146"/>
      <c r="C76" s="181" t="s">
        <v>32</v>
      </c>
      <c r="D76" s="215" t="s">
        <v>197</v>
      </c>
      <c r="E76" s="182">
        <v>391</v>
      </c>
      <c r="F76" s="212">
        <v>2709</v>
      </c>
      <c r="G76" s="182">
        <v>246</v>
      </c>
      <c r="H76" s="212">
        <v>838</v>
      </c>
      <c r="I76" s="182">
        <v>142</v>
      </c>
      <c r="J76" s="184">
        <v>1791</v>
      </c>
      <c r="K76" s="182">
        <v>139</v>
      </c>
      <c r="L76" s="183">
        <v>1710</v>
      </c>
      <c r="M76" s="224"/>
      <c r="N76" s="224"/>
      <c r="O76" s="224"/>
      <c r="P76" s="224"/>
      <c r="Q76" s="224"/>
      <c r="R76" s="224"/>
      <c r="S76" s="224"/>
      <c r="T76" s="224"/>
    </row>
    <row r="77" spans="2:20" ht="15" customHeight="1">
      <c r="B77" s="146"/>
      <c r="C77" s="181" t="s">
        <v>183</v>
      </c>
      <c r="D77" s="215" t="s">
        <v>198</v>
      </c>
      <c r="E77" s="182">
        <v>349</v>
      </c>
      <c r="F77" s="212">
        <v>1438</v>
      </c>
      <c r="G77" s="182">
        <v>259</v>
      </c>
      <c r="H77" s="212">
        <v>476</v>
      </c>
      <c r="I77" s="182">
        <v>84</v>
      </c>
      <c r="J77" s="184">
        <v>809</v>
      </c>
      <c r="K77" s="182">
        <v>79</v>
      </c>
      <c r="L77" s="183">
        <v>749</v>
      </c>
      <c r="M77" s="224"/>
      <c r="N77" s="224"/>
      <c r="O77" s="224"/>
      <c r="P77" s="224"/>
      <c r="Q77" s="224"/>
      <c r="R77" s="224"/>
      <c r="S77" s="224"/>
      <c r="T77" s="224"/>
    </row>
    <row r="78" spans="2:20" ht="15" customHeight="1">
      <c r="B78" s="146"/>
      <c r="C78" s="181" t="s">
        <v>185</v>
      </c>
      <c r="D78" s="199" t="s">
        <v>186</v>
      </c>
      <c r="E78" s="182">
        <v>163</v>
      </c>
      <c r="F78" s="212">
        <v>1504</v>
      </c>
      <c r="G78" s="182">
        <v>66</v>
      </c>
      <c r="H78" s="212">
        <v>142</v>
      </c>
      <c r="I78" s="182">
        <v>26</v>
      </c>
      <c r="J78" s="184">
        <v>157</v>
      </c>
      <c r="K78" s="182">
        <v>19</v>
      </c>
      <c r="L78" s="183">
        <v>125</v>
      </c>
      <c r="M78" s="224"/>
      <c r="N78" s="224"/>
      <c r="O78" s="224"/>
      <c r="P78" s="224"/>
      <c r="Q78" s="224"/>
      <c r="R78" s="224"/>
      <c r="S78" s="224"/>
      <c r="T78" s="224"/>
    </row>
    <row r="79" spans="2:20" ht="15" customHeight="1">
      <c r="B79" s="146"/>
      <c r="C79" s="181" t="s">
        <v>199</v>
      </c>
      <c r="D79" s="211" t="s">
        <v>200</v>
      </c>
      <c r="E79" s="182">
        <v>268</v>
      </c>
      <c r="F79" s="212">
        <v>3883</v>
      </c>
      <c r="G79" s="182">
        <v>83</v>
      </c>
      <c r="H79" s="212">
        <v>368</v>
      </c>
      <c r="I79" s="182">
        <v>122</v>
      </c>
      <c r="J79" s="184">
        <v>2896</v>
      </c>
      <c r="K79" s="182">
        <v>14</v>
      </c>
      <c r="L79" s="183">
        <v>205</v>
      </c>
      <c r="M79" s="224"/>
      <c r="N79" s="224"/>
      <c r="O79" s="224"/>
      <c r="P79" s="224"/>
      <c r="Q79" s="224"/>
      <c r="R79" s="224"/>
      <c r="S79" s="224"/>
      <c r="T79" s="224"/>
    </row>
    <row r="80" spans="2:20" ht="15" customHeight="1">
      <c r="B80" s="146"/>
      <c r="C80" s="181" t="s">
        <v>201</v>
      </c>
      <c r="D80" s="199" t="s">
        <v>188</v>
      </c>
      <c r="E80" s="182">
        <v>40</v>
      </c>
      <c r="F80" s="212">
        <v>649</v>
      </c>
      <c r="G80" s="182">
        <v>6</v>
      </c>
      <c r="H80" s="212">
        <v>17</v>
      </c>
      <c r="I80" s="182">
        <v>34</v>
      </c>
      <c r="J80" s="184">
        <v>632</v>
      </c>
      <c r="K80" s="182">
        <v>17</v>
      </c>
      <c r="L80" s="183">
        <v>299</v>
      </c>
      <c r="M80" s="224"/>
      <c r="N80" s="224"/>
      <c r="O80" s="224"/>
      <c r="P80" s="224"/>
      <c r="Q80" s="224"/>
      <c r="R80" s="224"/>
      <c r="S80" s="224"/>
      <c r="T80" s="224"/>
    </row>
    <row r="81" spans="1:22" ht="24.75">
      <c r="B81" s="147"/>
      <c r="C81" s="188" t="s">
        <v>202</v>
      </c>
      <c r="D81" s="200" t="s">
        <v>190</v>
      </c>
      <c r="E81" s="190">
        <v>274</v>
      </c>
      <c r="F81" s="218">
        <v>1540</v>
      </c>
      <c r="G81" s="190">
        <v>43</v>
      </c>
      <c r="H81" s="218">
        <v>83</v>
      </c>
      <c r="I81" s="190">
        <v>225</v>
      </c>
      <c r="J81" s="192">
        <v>1449</v>
      </c>
      <c r="K81" s="190">
        <v>62</v>
      </c>
      <c r="L81" s="191">
        <v>1031</v>
      </c>
      <c r="M81" s="224"/>
      <c r="N81" s="224"/>
      <c r="O81" s="224"/>
      <c r="P81" s="224"/>
      <c r="Q81" s="224"/>
      <c r="R81" s="224"/>
      <c r="S81" s="224"/>
      <c r="T81" s="224"/>
    </row>
    <row r="82" spans="1:22" ht="13.5" customHeight="1">
      <c r="A82" s="57"/>
      <c r="B82" s="57"/>
      <c r="C82" s="220"/>
      <c r="D82" s="240"/>
      <c r="E82" s="222"/>
      <c r="F82" s="222"/>
      <c r="G82" s="222"/>
      <c r="H82" s="222"/>
      <c r="I82" s="224"/>
      <c r="J82" s="224"/>
      <c r="K82" s="224"/>
      <c r="L82" s="224"/>
      <c r="M82" s="223"/>
      <c r="N82" s="223"/>
      <c r="O82" s="224"/>
      <c r="P82" s="224"/>
      <c r="Q82" s="224"/>
      <c r="R82" s="224"/>
      <c r="S82" s="224"/>
      <c r="U82" s="57"/>
      <c r="V82" s="57"/>
    </row>
    <row r="83" spans="1:22" ht="13.5" customHeight="1">
      <c r="A83" s="57"/>
      <c r="B83" s="355" t="s">
        <v>80</v>
      </c>
      <c r="C83" s="356"/>
      <c r="D83" s="357"/>
      <c r="E83" s="364" t="s">
        <v>4</v>
      </c>
      <c r="F83" s="365"/>
      <c r="G83" s="368" t="s">
        <v>145</v>
      </c>
      <c r="H83" s="368"/>
      <c r="I83" s="370" t="s">
        <v>209</v>
      </c>
      <c r="J83" s="371"/>
      <c r="K83" s="233"/>
      <c r="L83" s="234"/>
      <c r="M83" s="374" t="s">
        <v>151</v>
      </c>
      <c r="N83" s="375"/>
      <c r="O83" s="224"/>
      <c r="P83" s="224"/>
      <c r="Q83" s="224"/>
      <c r="R83" s="224"/>
      <c r="S83" s="224"/>
      <c r="U83" s="57"/>
      <c r="V83" s="57"/>
    </row>
    <row r="84" spans="1:22" ht="13.5" customHeight="1">
      <c r="A84" s="57"/>
      <c r="B84" s="358"/>
      <c r="C84" s="359"/>
      <c r="D84" s="360"/>
      <c r="E84" s="366"/>
      <c r="F84" s="367"/>
      <c r="G84" s="369"/>
      <c r="H84" s="369"/>
      <c r="I84" s="372"/>
      <c r="J84" s="373"/>
      <c r="K84" s="378" t="s">
        <v>210</v>
      </c>
      <c r="L84" s="379"/>
      <c r="M84" s="376"/>
      <c r="N84" s="377"/>
      <c r="O84" s="350"/>
      <c r="P84" s="350"/>
      <c r="Q84" s="351"/>
      <c r="R84" s="351"/>
      <c r="S84" s="351"/>
      <c r="T84" s="351"/>
      <c r="U84" s="57"/>
      <c r="V84" s="57"/>
    </row>
    <row r="85" spans="1:22" ht="13.5" customHeight="1">
      <c r="A85" s="57"/>
      <c r="B85" s="361"/>
      <c r="C85" s="362"/>
      <c r="D85" s="363"/>
      <c r="E85" s="83" t="s">
        <v>2</v>
      </c>
      <c r="F85" s="84" t="s">
        <v>87</v>
      </c>
      <c r="G85" s="90" t="s">
        <v>2</v>
      </c>
      <c r="H85" s="84" t="s">
        <v>87</v>
      </c>
      <c r="I85" s="85" t="s">
        <v>88</v>
      </c>
      <c r="J85" s="171" t="s">
        <v>89</v>
      </c>
      <c r="K85" s="88" t="s">
        <v>2</v>
      </c>
      <c r="L85" s="89" t="s">
        <v>87</v>
      </c>
      <c r="M85" s="88" t="s">
        <v>2</v>
      </c>
      <c r="N85" s="89" t="s">
        <v>87</v>
      </c>
      <c r="O85" s="225"/>
      <c r="P85" s="226"/>
      <c r="Q85" s="225"/>
      <c r="R85" s="226"/>
      <c r="S85" s="225"/>
      <c r="T85" s="226"/>
      <c r="U85" s="57"/>
      <c r="V85" s="57"/>
    </row>
    <row r="86" spans="1:22" ht="24" customHeight="1">
      <c r="A86" s="57"/>
      <c r="B86" s="352" t="s">
        <v>75</v>
      </c>
      <c r="C86" s="353"/>
      <c r="D86" s="354"/>
      <c r="E86" s="235">
        <f t="shared" ref="E86:N86" si="6">SUM(E87:E103)</f>
        <v>3778</v>
      </c>
      <c r="F86" s="235">
        <f t="shared" si="6"/>
        <v>34914</v>
      </c>
      <c r="G86" s="236">
        <f t="shared" si="6"/>
        <v>1582</v>
      </c>
      <c r="H86" s="235">
        <f t="shared" si="6"/>
        <v>4375</v>
      </c>
      <c r="I86" s="236">
        <f>SUM(I87:I103)</f>
        <v>2186</v>
      </c>
      <c r="J86" s="237">
        <f>SUM(J87:J103)</f>
        <v>30491</v>
      </c>
      <c r="K86" s="236">
        <f>SUM(K87:K103)</f>
        <v>1820</v>
      </c>
      <c r="L86" s="237">
        <f>SUM(L87:L103)</f>
        <v>25908</v>
      </c>
      <c r="M86" s="236">
        <f t="shared" si="6"/>
        <v>10</v>
      </c>
      <c r="N86" s="237">
        <f t="shared" si="6"/>
        <v>48</v>
      </c>
      <c r="O86" s="228"/>
      <c r="P86" s="228"/>
      <c r="Q86" s="228"/>
      <c r="R86" s="228"/>
      <c r="S86" s="228"/>
      <c r="T86" s="228"/>
      <c r="U86" s="57"/>
      <c r="V86" s="57"/>
    </row>
    <row r="87" spans="1:22" ht="15" customHeight="1">
      <c r="A87" s="57"/>
      <c r="B87" s="145"/>
      <c r="C87" s="238" t="s">
        <v>211</v>
      </c>
      <c r="D87" s="239" t="s">
        <v>212</v>
      </c>
      <c r="E87" s="206">
        <v>38</v>
      </c>
      <c r="F87" s="207">
        <v>395</v>
      </c>
      <c r="G87" s="206" t="s">
        <v>213</v>
      </c>
      <c r="H87" s="207" t="s">
        <v>213</v>
      </c>
      <c r="I87" s="206">
        <v>38</v>
      </c>
      <c r="J87" s="208">
        <v>395</v>
      </c>
      <c r="K87" s="206">
        <v>22</v>
      </c>
      <c r="L87" s="209">
        <v>172</v>
      </c>
      <c r="M87" s="206" t="s">
        <v>213</v>
      </c>
      <c r="N87" s="209" t="s">
        <v>213</v>
      </c>
      <c r="O87" s="224"/>
      <c r="P87" s="224"/>
      <c r="Q87" s="224"/>
      <c r="R87" s="224"/>
      <c r="S87" s="224"/>
      <c r="T87" s="224"/>
      <c r="U87" s="57"/>
      <c r="V87" s="57"/>
    </row>
    <row r="88" spans="1:22" ht="15" customHeight="1">
      <c r="A88" s="57"/>
      <c r="B88" s="145"/>
      <c r="C88" s="181" t="s">
        <v>169</v>
      </c>
      <c r="D88" s="214" t="s">
        <v>192</v>
      </c>
      <c r="E88" s="182" t="s">
        <v>213</v>
      </c>
      <c r="F88" s="212" t="s">
        <v>213</v>
      </c>
      <c r="G88" s="182" t="s">
        <v>213</v>
      </c>
      <c r="H88" s="212" t="s">
        <v>213</v>
      </c>
      <c r="I88" s="182" t="s">
        <v>213</v>
      </c>
      <c r="J88" s="184" t="s">
        <v>213</v>
      </c>
      <c r="K88" s="182" t="s">
        <v>213</v>
      </c>
      <c r="L88" s="183" t="s">
        <v>213</v>
      </c>
      <c r="M88" s="182" t="s">
        <v>213</v>
      </c>
      <c r="N88" s="183" t="s">
        <v>213</v>
      </c>
      <c r="O88" s="224"/>
      <c r="P88" s="224"/>
      <c r="Q88" s="224"/>
      <c r="R88" s="224"/>
      <c r="S88" s="224"/>
      <c r="T88" s="224"/>
      <c r="U88" s="57"/>
      <c r="V88" s="57"/>
    </row>
    <row r="89" spans="1:22" ht="15" customHeight="1">
      <c r="A89" s="57"/>
      <c r="B89" s="145"/>
      <c r="C89" s="181" t="s">
        <v>14</v>
      </c>
      <c r="D89" s="211" t="s">
        <v>100</v>
      </c>
      <c r="E89" s="182">
        <v>450</v>
      </c>
      <c r="F89" s="212">
        <v>2688</v>
      </c>
      <c r="G89" s="182">
        <v>184</v>
      </c>
      <c r="H89" s="212">
        <v>420</v>
      </c>
      <c r="I89" s="182">
        <v>266</v>
      </c>
      <c r="J89" s="184">
        <v>2268</v>
      </c>
      <c r="K89" s="182">
        <v>266</v>
      </c>
      <c r="L89" s="183">
        <v>2268</v>
      </c>
      <c r="M89" s="182" t="s">
        <v>213</v>
      </c>
      <c r="N89" s="183" t="s">
        <v>213</v>
      </c>
      <c r="O89" s="224"/>
      <c r="P89" s="224"/>
      <c r="Q89" s="224"/>
      <c r="R89" s="224"/>
      <c r="S89" s="224"/>
      <c r="T89" s="224"/>
      <c r="U89" s="57"/>
      <c r="V89" s="57"/>
    </row>
    <row r="90" spans="1:22" ht="15" customHeight="1">
      <c r="A90" s="57"/>
      <c r="B90" s="145"/>
      <c r="C90" s="185" t="s">
        <v>16</v>
      </c>
      <c r="D90" s="211" t="s">
        <v>59</v>
      </c>
      <c r="E90" s="182">
        <v>654</v>
      </c>
      <c r="F90" s="212">
        <v>10853</v>
      </c>
      <c r="G90" s="182">
        <v>193</v>
      </c>
      <c r="H90" s="212">
        <v>500</v>
      </c>
      <c r="I90" s="182">
        <v>461</v>
      </c>
      <c r="J90" s="184">
        <v>10353</v>
      </c>
      <c r="K90" s="182">
        <v>451</v>
      </c>
      <c r="L90" s="183">
        <v>10183</v>
      </c>
      <c r="M90" s="182" t="s">
        <v>213</v>
      </c>
      <c r="N90" s="183" t="s">
        <v>213</v>
      </c>
      <c r="O90" s="224"/>
      <c r="P90" s="224"/>
      <c r="Q90" s="224"/>
      <c r="R90" s="224"/>
      <c r="S90" s="224"/>
      <c r="T90" s="224"/>
      <c r="U90" s="57"/>
      <c r="V90" s="57"/>
    </row>
    <row r="91" spans="1:22" ht="15" customHeight="1">
      <c r="A91" s="57"/>
      <c r="B91" s="145"/>
      <c r="C91" s="181" t="s">
        <v>173</v>
      </c>
      <c r="D91" s="215" t="s">
        <v>159</v>
      </c>
      <c r="E91" s="182">
        <v>8</v>
      </c>
      <c r="F91" s="212">
        <v>164</v>
      </c>
      <c r="G91" s="182" t="s">
        <v>213</v>
      </c>
      <c r="H91" s="212" t="s">
        <v>213</v>
      </c>
      <c r="I91" s="182">
        <v>8</v>
      </c>
      <c r="J91" s="184">
        <v>164</v>
      </c>
      <c r="K91" s="182">
        <v>7</v>
      </c>
      <c r="L91" s="183">
        <v>151</v>
      </c>
      <c r="M91" s="182" t="s">
        <v>213</v>
      </c>
      <c r="N91" s="183" t="s">
        <v>213</v>
      </c>
      <c r="O91" s="224"/>
      <c r="P91" s="224"/>
      <c r="Q91" s="224"/>
      <c r="R91" s="224"/>
      <c r="S91" s="224"/>
      <c r="T91" s="224"/>
      <c r="U91" s="57"/>
      <c r="V91" s="57"/>
    </row>
    <row r="92" spans="1:22" ht="15" customHeight="1">
      <c r="A92" s="57"/>
      <c r="B92" s="145"/>
      <c r="C92" s="181" t="s">
        <v>20</v>
      </c>
      <c r="D92" s="211" t="s">
        <v>38</v>
      </c>
      <c r="E92" s="182">
        <v>39</v>
      </c>
      <c r="F92" s="212">
        <v>793</v>
      </c>
      <c r="G92" s="182">
        <v>5</v>
      </c>
      <c r="H92" s="212">
        <v>12</v>
      </c>
      <c r="I92" s="182">
        <v>34</v>
      </c>
      <c r="J92" s="184">
        <v>781</v>
      </c>
      <c r="K92" s="182">
        <v>33</v>
      </c>
      <c r="L92" s="183">
        <v>780</v>
      </c>
      <c r="M92" s="182" t="s">
        <v>213</v>
      </c>
      <c r="N92" s="183" t="s">
        <v>213</v>
      </c>
      <c r="O92" s="224"/>
      <c r="P92" s="224"/>
      <c r="Q92" s="224"/>
      <c r="R92" s="224"/>
      <c r="S92" s="224"/>
      <c r="T92" s="224"/>
      <c r="U92" s="57"/>
      <c r="V92" s="57"/>
    </row>
    <row r="93" spans="1:22" ht="15" customHeight="1">
      <c r="A93" s="57"/>
      <c r="B93" s="145"/>
      <c r="C93" s="181" t="s">
        <v>22</v>
      </c>
      <c r="D93" s="216" t="s">
        <v>193</v>
      </c>
      <c r="E93" s="182">
        <v>109</v>
      </c>
      <c r="F93" s="212">
        <v>1752</v>
      </c>
      <c r="G93" s="182">
        <v>11</v>
      </c>
      <c r="H93" s="212">
        <v>16</v>
      </c>
      <c r="I93" s="182">
        <v>97</v>
      </c>
      <c r="J93" s="184">
        <v>1733</v>
      </c>
      <c r="K93" s="182">
        <v>95</v>
      </c>
      <c r="L93" s="183">
        <v>1711</v>
      </c>
      <c r="M93" s="182">
        <v>1</v>
      </c>
      <c r="N93" s="183">
        <v>3</v>
      </c>
      <c r="O93" s="224"/>
      <c r="P93" s="224"/>
      <c r="Q93" s="224"/>
      <c r="R93" s="224"/>
      <c r="S93" s="224"/>
      <c r="T93" s="224"/>
      <c r="U93" s="57"/>
      <c r="V93" s="57"/>
    </row>
    <row r="94" spans="1:22" ht="15" customHeight="1">
      <c r="A94" s="57"/>
      <c r="B94" s="145"/>
      <c r="C94" s="181" t="s">
        <v>24</v>
      </c>
      <c r="D94" s="217" t="s">
        <v>194</v>
      </c>
      <c r="E94" s="182">
        <v>939</v>
      </c>
      <c r="F94" s="212">
        <v>7036</v>
      </c>
      <c r="G94" s="182">
        <v>415</v>
      </c>
      <c r="H94" s="212">
        <v>1360</v>
      </c>
      <c r="I94" s="182">
        <v>523</v>
      </c>
      <c r="J94" s="184">
        <v>5659</v>
      </c>
      <c r="K94" s="182">
        <v>499</v>
      </c>
      <c r="L94" s="183">
        <v>5435</v>
      </c>
      <c r="M94" s="182">
        <v>1</v>
      </c>
      <c r="N94" s="183">
        <v>17</v>
      </c>
      <c r="O94" s="224"/>
      <c r="P94" s="224"/>
      <c r="Q94" s="224"/>
      <c r="R94" s="224"/>
      <c r="S94" s="224"/>
      <c r="T94" s="224"/>
      <c r="U94" s="57"/>
      <c r="V94" s="57"/>
    </row>
    <row r="95" spans="1:22" ht="15" customHeight="1">
      <c r="A95" s="57"/>
      <c r="B95" s="145"/>
      <c r="C95" s="181" t="s">
        <v>178</v>
      </c>
      <c r="D95" s="216" t="s">
        <v>134</v>
      </c>
      <c r="E95" s="182">
        <v>42</v>
      </c>
      <c r="F95" s="212">
        <v>473</v>
      </c>
      <c r="G95" s="182">
        <v>8</v>
      </c>
      <c r="H95" s="212">
        <v>12</v>
      </c>
      <c r="I95" s="182">
        <v>34</v>
      </c>
      <c r="J95" s="184">
        <v>461</v>
      </c>
      <c r="K95" s="182">
        <v>26</v>
      </c>
      <c r="L95" s="183">
        <v>371</v>
      </c>
      <c r="M95" s="182" t="s">
        <v>213</v>
      </c>
      <c r="N95" s="183" t="s">
        <v>213</v>
      </c>
      <c r="O95" s="224"/>
      <c r="P95" s="224"/>
      <c r="Q95" s="224"/>
      <c r="R95" s="224"/>
      <c r="S95" s="224"/>
      <c r="T95" s="224"/>
      <c r="U95" s="57"/>
      <c r="V95" s="57"/>
    </row>
    <row r="96" spans="1:22" ht="15" customHeight="1">
      <c r="A96" s="57"/>
      <c r="B96" s="145"/>
      <c r="C96" s="181" t="s">
        <v>28</v>
      </c>
      <c r="D96" s="215" t="s">
        <v>195</v>
      </c>
      <c r="E96" s="182">
        <v>72</v>
      </c>
      <c r="F96" s="212">
        <v>239</v>
      </c>
      <c r="G96" s="182">
        <v>31</v>
      </c>
      <c r="H96" s="212">
        <v>51</v>
      </c>
      <c r="I96" s="182">
        <v>41</v>
      </c>
      <c r="J96" s="184">
        <v>188</v>
      </c>
      <c r="K96" s="182">
        <v>37</v>
      </c>
      <c r="L96" s="183">
        <v>170</v>
      </c>
      <c r="M96" s="182" t="s">
        <v>213</v>
      </c>
      <c r="N96" s="183" t="s">
        <v>213</v>
      </c>
      <c r="O96" s="224"/>
      <c r="P96" s="224"/>
      <c r="Q96" s="224"/>
      <c r="R96" s="224"/>
      <c r="S96" s="224"/>
      <c r="T96" s="224"/>
      <c r="U96" s="57"/>
      <c r="V96" s="57"/>
    </row>
    <row r="97" spans="1:22" ht="15" customHeight="1">
      <c r="A97" s="57"/>
      <c r="B97" s="145"/>
      <c r="C97" s="181" t="s">
        <v>30</v>
      </c>
      <c r="D97" s="215" t="s">
        <v>196</v>
      </c>
      <c r="E97" s="182">
        <v>115</v>
      </c>
      <c r="F97" s="212">
        <v>545</v>
      </c>
      <c r="G97" s="182">
        <v>64</v>
      </c>
      <c r="H97" s="212">
        <v>149</v>
      </c>
      <c r="I97" s="182">
        <v>51</v>
      </c>
      <c r="J97" s="184">
        <v>396</v>
      </c>
      <c r="K97" s="182">
        <v>47</v>
      </c>
      <c r="L97" s="183">
        <v>324</v>
      </c>
      <c r="M97" s="182" t="s">
        <v>213</v>
      </c>
      <c r="N97" s="183" t="s">
        <v>213</v>
      </c>
      <c r="O97" s="224"/>
      <c r="P97" s="224"/>
      <c r="Q97" s="224"/>
      <c r="R97" s="224"/>
      <c r="S97" s="224"/>
      <c r="T97" s="224"/>
      <c r="U97" s="57"/>
      <c r="V97" s="57"/>
    </row>
    <row r="98" spans="1:22" ht="15" customHeight="1">
      <c r="A98" s="57"/>
      <c r="B98" s="146"/>
      <c r="C98" s="181" t="s">
        <v>32</v>
      </c>
      <c r="D98" s="215" t="s">
        <v>197</v>
      </c>
      <c r="E98" s="182">
        <v>380</v>
      </c>
      <c r="F98" s="212">
        <v>2505</v>
      </c>
      <c r="G98" s="182">
        <v>238</v>
      </c>
      <c r="H98" s="212">
        <v>831</v>
      </c>
      <c r="I98" s="182">
        <v>141</v>
      </c>
      <c r="J98" s="184">
        <v>1663</v>
      </c>
      <c r="K98" s="182">
        <v>139</v>
      </c>
      <c r="L98" s="183">
        <v>1605</v>
      </c>
      <c r="M98" s="182">
        <v>1</v>
      </c>
      <c r="N98" s="183">
        <v>11</v>
      </c>
      <c r="O98" s="224"/>
      <c r="P98" s="224"/>
      <c r="Q98" s="224"/>
      <c r="R98" s="224"/>
      <c r="S98" s="224"/>
      <c r="T98" s="224"/>
      <c r="U98" s="57"/>
      <c r="V98" s="57"/>
    </row>
    <row r="99" spans="1:22" ht="15" customHeight="1">
      <c r="A99" s="57"/>
      <c r="B99" s="146"/>
      <c r="C99" s="181" t="s">
        <v>183</v>
      </c>
      <c r="D99" s="215" t="s">
        <v>198</v>
      </c>
      <c r="E99" s="182">
        <v>333</v>
      </c>
      <c r="F99" s="212">
        <v>1297</v>
      </c>
      <c r="G99" s="182">
        <v>247</v>
      </c>
      <c r="H99" s="212">
        <v>457</v>
      </c>
      <c r="I99" s="182">
        <v>85</v>
      </c>
      <c r="J99" s="184">
        <v>839</v>
      </c>
      <c r="K99" s="182">
        <v>79</v>
      </c>
      <c r="L99" s="183">
        <v>775</v>
      </c>
      <c r="M99" s="182">
        <v>1</v>
      </c>
      <c r="N99" s="183">
        <v>1</v>
      </c>
      <c r="O99" s="224"/>
      <c r="P99" s="224"/>
      <c r="Q99" s="224"/>
      <c r="R99" s="224"/>
      <c r="S99" s="224"/>
      <c r="T99" s="224"/>
      <c r="U99" s="57"/>
      <c r="V99" s="57"/>
    </row>
    <row r="100" spans="1:22" ht="15" customHeight="1">
      <c r="A100" s="57"/>
      <c r="B100" s="146"/>
      <c r="C100" s="181" t="s">
        <v>185</v>
      </c>
      <c r="D100" s="199" t="s">
        <v>186</v>
      </c>
      <c r="E100" s="182">
        <v>92</v>
      </c>
      <c r="F100" s="212">
        <v>255</v>
      </c>
      <c r="G100" s="182">
        <v>68</v>
      </c>
      <c r="H100" s="212">
        <v>141</v>
      </c>
      <c r="I100" s="182">
        <v>24</v>
      </c>
      <c r="J100" s="184">
        <v>114</v>
      </c>
      <c r="K100" s="182">
        <v>19</v>
      </c>
      <c r="L100" s="183">
        <v>90</v>
      </c>
      <c r="M100" s="182" t="s">
        <v>213</v>
      </c>
      <c r="N100" s="183" t="s">
        <v>213</v>
      </c>
      <c r="O100" s="224"/>
      <c r="P100" s="224"/>
      <c r="Q100" s="224"/>
      <c r="R100" s="224"/>
      <c r="S100" s="224"/>
      <c r="T100" s="224"/>
      <c r="U100" s="57"/>
      <c r="V100" s="57"/>
    </row>
    <row r="101" spans="1:22" ht="15" customHeight="1">
      <c r="A101" s="57"/>
      <c r="B101" s="146"/>
      <c r="C101" s="181" t="s">
        <v>199</v>
      </c>
      <c r="D101" s="211" t="s">
        <v>200</v>
      </c>
      <c r="E101" s="182">
        <v>198</v>
      </c>
      <c r="F101" s="212">
        <v>3480</v>
      </c>
      <c r="G101" s="182">
        <v>72</v>
      </c>
      <c r="H101" s="212">
        <v>327</v>
      </c>
      <c r="I101" s="182">
        <v>125</v>
      </c>
      <c r="J101" s="184">
        <v>3147</v>
      </c>
      <c r="K101" s="182">
        <v>14</v>
      </c>
      <c r="L101" s="183">
        <v>263</v>
      </c>
      <c r="M101" s="182">
        <v>1</v>
      </c>
      <c r="N101" s="183">
        <v>6</v>
      </c>
      <c r="O101" s="224"/>
      <c r="P101" s="224"/>
      <c r="Q101" s="224"/>
      <c r="R101" s="224"/>
      <c r="S101" s="224"/>
      <c r="T101" s="224"/>
      <c r="U101" s="57"/>
      <c r="V101" s="57"/>
    </row>
    <row r="102" spans="1:22" ht="15" customHeight="1">
      <c r="A102" s="57"/>
      <c r="B102" s="146"/>
      <c r="C102" s="181" t="s">
        <v>201</v>
      </c>
      <c r="D102" s="199" t="s">
        <v>188</v>
      </c>
      <c r="E102" s="182">
        <v>36</v>
      </c>
      <c r="F102" s="212">
        <v>609</v>
      </c>
      <c r="G102" s="182">
        <v>5</v>
      </c>
      <c r="H102" s="212">
        <v>15</v>
      </c>
      <c r="I102" s="182">
        <v>31</v>
      </c>
      <c r="J102" s="184">
        <v>594</v>
      </c>
      <c r="K102" s="182">
        <v>17</v>
      </c>
      <c r="L102" s="183">
        <v>309</v>
      </c>
      <c r="M102" s="182" t="s">
        <v>213</v>
      </c>
      <c r="N102" s="183" t="s">
        <v>213</v>
      </c>
      <c r="O102" s="224"/>
      <c r="P102" s="224"/>
      <c r="Q102" s="224"/>
      <c r="R102" s="224"/>
      <c r="S102" s="224"/>
      <c r="T102" s="224"/>
      <c r="U102" s="57"/>
      <c r="V102" s="57"/>
    </row>
    <row r="103" spans="1:22" ht="24.75">
      <c r="A103" s="57"/>
      <c r="B103" s="147"/>
      <c r="C103" s="188" t="s">
        <v>202</v>
      </c>
      <c r="D103" s="200" t="s">
        <v>190</v>
      </c>
      <c r="E103" s="190">
        <v>273</v>
      </c>
      <c r="F103" s="218">
        <v>1830</v>
      </c>
      <c r="G103" s="190">
        <v>41</v>
      </c>
      <c r="H103" s="218">
        <v>84</v>
      </c>
      <c r="I103" s="190">
        <v>227</v>
      </c>
      <c r="J103" s="192">
        <v>1736</v>
      </c>
      <c r="K103" s="190">
        <v>69</v>
      </c>
      <c r="L103" s="191">
        <v>1301</v>
      </c>
      <c r="M103" s="190">
        <v>5</v>
      </c>
      <c r="N103" s="191">
        <v>10</v>
      </c>
      <c r="O103" s="224"/>
      <c r="P103" s="224"/>
      <c r="Q103" s="224"/>
      <c r="R103" s="224"/>
      <c r="S103" s="224"/>
      <c r="T103" s="224"/>
      <c r="U103" s="57"/>
      <c r="V103" s="57"/>
    </row>
    <row r="104" spans="1:22">
      <c r="A104" s="57"/>
      <c r="B104" s="57" t="s">
        <v>214</v>
      </c>
      <c r="C104" s="220"/>
      <c r="D104" s="240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57"/>
      <c r="V104" s="57"/>
    </row>
    <row r="105" spans="1:22" ht="15" customHeight="1">
      <c r="B105" s="14" t="s">
        <v>215</v>
      </c>
      <c r="F105" s="243"/>
      <c r="I105" s="224"/>
      <c r="J105" s="224"/>
      <c r="K105" s="224"/>
      <c r="L105" s="224"/>
      <c r="M105" s="155"/>
      <c r="T105" s="4"/>
    </row>
    <row r="106" spans="1:22">
      <c r="N106" s="242" t="s">
        <v>216</v>
      </c>
    </row>
  </sheetData>
  <mergeCells count="38">
    <mergeCell ref="B36:D36"/>
    <mergeCell ref="B3:D4"/>
    <mergeCell ref="E3:F3"/>
    <mergeCell ref="G3:H3"/>
    <mergeCell ref="I3:J3"/>
    <mergeCell ref="O3:P3"/>
    <mergeCell ref="Q3:R3"/>
    <mergeCell ref="S3:T3"/>
    <mergeCell ref="B5:D5"/>
    <mergeCell ref="B18:D18"/>
    <mergeCell ref="K3:L3"/>
    <mergeCell ref="M3:N3"/>
    <mergeCell ref="O56:P56"/>
    <mergeCell ref="Q56:R56"/>
    <mergeCell ref="S56:T56"/>
    <mergeCell ref="B58:D58"/>
    <mergeCell ref="B60:D62"/>
    <mergeCell ref="E60:F61"/>
    <mergeCell ref="G60:H61"/>
    <mergeCell ref="I60:J61"/>
    <mergeCell ref="K61:L61"/>
    <mergeCell ref="B56:D57"/>
    <mergeCell ref="E56:F56"/>
    <mergeCell ref="G56:H56"/>
    <mergeCell ref="I56:J56"/>
    <mergeCell ref="K56:L56"/>
    <mergeCell ref="M56:N56"/>
    <mergeCell ref="O84:P84"/>
    <mergeCell ref="Q84:R84"/>
    <mergeCell ref="S84:T84"/>
    <mergeCell ref="B86:D86"/>
    <mergeCell ref="B63:D63"/>
    <mergeCell ref="B83:D85"/>
    <mergeCell ref="E83:F84"/>
    <mergeCell ref="G83:H84"/>
    <mergeCell ref="I83:J84"/>
    <mergeCell ref="M83:N84"/>
    <mergeCell ref="K84:L84"/>
  </mergeCells>
  <phoneticPr fontId="2"/>
  <pageMargins left="0.59055118110236227" right="0.32" top="0.78740157480314965" bottom="0.78740157480314965" header="0.39370078740157483" footer="0.39370078740157483"/>
  <pageSetup paperSize="9" scale="82" fitToWidth="0" orientation="portrait" r:id="rId1"/>
  <headerFooter alignWithMargins="0">
    <oddHeader>&amp;R&amp;"ＭＳ Ｐゴシック,標準"&amp;11 3.事  業  所</oddHeader>
    <oddFooter>&amp;C&amp;"ＭＳ Ｐゴシック,標準"&amp;11-29-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9"/>
  <sheetViews>
    <sheetView showGridLines="0" zoomScaleNormal="100" workbookViewId="0">
      <selection activeCell="B1" sqref="B1"/>
    </sheetView>
  </sheetViews>
  <sheetFormatPr defaultRowHeight="12"/>
  <cols>
    <col min="1" max="1" width="3.7109375" customWidth="1"/>
    <col min="2" max="3" width="2.28515625" customWidth="1"/>
    <col min="4" max="4" width="5.7109375" customWidth="1"/>
    <col min="5" max="5" width="4.7109375" customWidth="1"/>
    <col min="6" max="6" width="6.28515625" customWidth="1"/>
    <col min="7" max="7" width="6.85546875" customWidth="1"/>
    <col min="8" max="22" width="4.7109375" customWidth="1"/>
    <col min="23" max="23" width="6.5703125" customWidth="1"/>
  </cols>
  <sheetData>
    <row r="1" spans="1:23" ht="30" customHeight="1">
      <c r="A1" s="1" t="s">
        <v>217</v>
      </c>
    </row>
    <row r="2" spans="1:23" ht="8.25" customHeight="1">
      <c r="B2" s="5"/>
    </row>
    <row r="3" spans="1:23">
      <c r="B3" s="415" t="s">
        <v>218</v>
      </c>
      <c r="C3" s="415"/>
      <c r="D3" s="415"/>
      <c r="E3" s="344" t="s">
        <v>4</v>
      </c>
      <c r="F3" s="345"/>
      <c r="G3" s="247" t="s">
        <v>219</v>
      </c>
      <c r="H3" s="416" t="s">
        <v>81</v>
      </c>
      <c r="I3" s="417"/>
      <c r="J3" s="418" t="s">
        <v>82</v>
      </c>
      <c r="K3" s="419"/>
      <c r="L3" s="347" t="s">
        <v>83</v>
      </c>
      <c r="M3" s="348"/>
      <c r="N3" s="418" t="s">
        <v>84</v>
      </c>
      <c r="O3" s="419"/>
      <c r="P3" s="346" t="s">
        <v>220</v>
      </c>
      <c r="Q3" s="346"/>
      <c r="R3" s="349" t="s">
        <v>221</v>
      </c>
      <c r="S3" s="402"/>
      <c r="T3" s="331" t="s">
        <v>222</v>
      </c>
      <c r="U3" s="331"/>
      <c r="V3" s="248" t="s">
        <v>223</v>
      </c>
      <c r="W3" s="249"/>
    </row>
    <row r="4" spans="1:23" ht="15" customHeight="1">
      <c r="B4" s="415"/>
      <c r="C4" s="415"/>
      <c r="D4" s="415"/>
      <c r="E4" s="90" t="s">
        <v>2</v>
      </c>
      <c r="F4" s="84" t="s">
        <v>87</v>
      </c>
      <c r="G4" s="90" t="s">
        <v>2</v>
      </c>
      <c r="H4" s="85" t="s">
        <v>88</v>
      </c>
      <c r="I4" s="86" t="s">
        <v>89</v>
      </c>
      <c r="J4" s="90" t="s">
        <v>2</v>
      </c>
      <c r="K4" s="87" t="s">
        <v>87</v>
      </c>
      <c r="L4" s="88" t="s">
        <v>2</v>
      </c>
      <c r="M4" s="89" t="s">
        <v>87</v>
      </c>
      <c r="N4" s="90" t="s">
        <v>2</v>
      </c>
      <c r="O4" s="87" t="s">
        <v>87</v>
      </c>
      <c r="P4" s="250" t="s">
        <v>2</v>
      </c>
      <c r="Q4" s="251" t="s">
        <v>87</v>
      </c>
      <c r="R4" s="252" t="s">
        <v>2</v>
      </c>
      <c r="S4" s="253" t="s">
        <v>87</v>
      </c>
      <c r="T4" s="250" t="s">
        <v>2</v>
      </c>
      <c r="U4" s="251" t="s">
        <v>87</v>
      </c>
      <c r="V4" s="91" t="s">
        <v>2</v>
      </c>
    </row>
    <row r="5" spans="1:23" s="254" customFormat="1" ht="13.5" hidden="1" customHeight="1">
      <c r="B5" s="9" t="s">
        <v>7</v>
      </c>
      <c r="C5" s="255"/>
      <c r="D5" s="256"/>
      <c r="E5" s="257">
        <f>+E10+E15+E20+E25</f>
        <v>244</v>
      </c>
      <c r="F5" s="258">
        <f t="shared" ref="F5:U9" si="0">+F10+F15+F20+F25</f>
        <v>3898</v>
      </c>
      <c r="G5" s="257">
        <f t="shared" si="0"/>
        <v>0</v>
      </c>
      <c r="H5" s="257">
        <f t="shared" si="0"/>
        <v>109</v>
      </c>
      <c r="I5" s="259">
        <f t="shared" si="0"/>
        <v>258</v>
      </c>
      <c r="J5" s="257">
        <f t="shared" si="0"/>
        <v>47</v>
      </c>
      <c r="K5" s="259">
        <f t="shared" si="0"/>
        <v>325</v>
      </c>
      <c r="L5" s="257">
        <f t="shared" si="0"/>
        <v>36</v>
      </c>
      <c r="M5" s="259">
        <f t="shared" si="0"/>
        <v>475</v>
      </c>
      <c r="N5" s="257">
        <f t="shared" si="0"/>
        <v>16</v>
      </c>
      <c r="O5" s="259">
        <f t="shared" si="0"/>
        <v>365</v>
      </c>
      <c r="P5" s="257">
        <f t="shared" si="0"/>
        <v>19</v>
      </c>
      <c r="Q5" s="259">
        <f t="shared" si="0"/>
        <v>713</v>
      </c>
      <c r="R5" s="257">
        <f t="shared" si="0"/>
        <v>11</v>
      </c>
      <c r="S5" s="259">
        <f t="shared" si="0"/>
        <v>690</v>
      </c>
      <c r="T5" s="257">
        <f t="shared" si="0"/>
        <v>6</v>
      </c>
      <c r="U5" s="259">
        <f t="shared" si="0"/>
        <v>1072</v>
      </c>
      <c r="V5" s="259">
        <v>0</v>
      </c>
    </row>
    <row r="6" spans="1:23" s="254" customFormat="1" ht="12" hidden="1" customHeight="1">
      <c r="B6" s="22"/>
      <c r="C6" s="260"/>
      <c r="D6" s="261" t="s">
        <v>224</v>
      </c>
      <c r="E6" s="262">
        <f t="shared" ref="E6:Q9" si="1">+E11+E16+E21+E26</f>
        <v>28</v>
      </c>
      <c r="F6" s="27">
        <f t="shared" si="1"/>
        <v>367</v>
      </c>
      <c r="G6" s="262">
        <f t="shared" si="1"/>
        <v>0</v>
      </c>
      <c r="H6" s="262">
        <f t="shared" si="1"/>
        <v>14</v>
      </c>
      <c r="I6" s="28">
        <f t="shared" si="1"/>
        <v>42</v>
      </c>
      <c r="J6" s="262">
        <f t="shared" si="1"/>
        <v>5</v>
      </c>
      <c r="K6" s="28">
        <f t="shared" si="1"/>
        <v>35</v>
      </c>
      <c r="L6" s="262">
        <f t="shared" si="1"/>
        <v>2</v>
      </c>
      <c r="M6" s="28">
        <f t="shared" si="1"/>
        <v>25</v>
      </c>
      <c r="N6" s="262">
        <f t="shared" si="1"/>
        <v>2</v>
      </c>
      <c r="O6" s="28">
        <f t="shared" si="1"/>
        <v>48</v>
      </c>
      <c r="P6" s="262">
        <f t="shared" si="1"/>
        <v>3</v>
      </c>
      <c r="Q6" s="28">
        <f t="shared" si="1"/>
        <v>106</v>
      </c>
      <c r="R6" s="262">
        <f t="shared" si="0"/>
        <v>2</v>
      </c>
      <c r="S6" s="28">
        <f t="shared" si="0"/>
        <v>111</v>
      </c>
      <c r="T6" s="262">
        <f t="shared" si="0"/>
        <v>0</v>
      </c>
      <c r="U6" s="28">
        <f t="shared" si="0"/>
        <v>0</v>
      </c>
      <c r="V6" s="28">
        <v>0</v>
      </c>
    </row>
    <row r="7" spans="1:23" s="254" customFormat="1" ht="12" hidden="1" customHeight="1">
      <c r="B7" s="22"/>
      <c r="C7" s="260"/>
      <c r="D7" s="263" t="s">
        <v>225</v>
      </c>
      <c r="E7" s="262">
        <f t="shared" si="1"/>
        <v>35</v>
      </c>
      <c r="F7" s="27">
        <f t="shared" si="1"/>
        <v>917</v>
      </c>
      <c r="G7" s="262">
        <f t="shared" si="1"/>
        <v>0</v>
      </c>
      <c r="H7" s="262">
        <f t="shared" si="1"/>
        <v>10</v>
      </c>
      <c r="I7" s="28">
        <f t="shared" si="1"/>
        <v>12</v>
      </c>
      <c r="J7" s="262">
        <f t="shared" si="1"/>
        <v>5</v>
      </c>
      <c r="K7" s="28">
        <f t="shared" si="1"/>
        <v>35</v>
      </c>
      <c r="L7" s="262">
        <f t="shared" si="1"/>
        <v>4</v>
      </c>
      <c r="M7" s="28">
        <f t="shared" si="1"/>
        <v>67</v>
      </c>
      <c r="N7" s="262">
        <f t="shared" si="1"/>
        <v>2</v>
      </c>
      <c r="O7" s="28">
        <f t="shared" si="1"/>
        <v>47</v>
      </c>
      <c r="P7" s="262">
        <f t="shared" si="1"/>
        <v>8</v>
      </c>
      <c r="Q7" s="28">
        <f t="shared" si="1"/>
        <v>300</v>
      </c>
      <c r="R7" s="262">
        <f t="shared" si="0"/>
        <v>5</v>
      </c>
      <c r="S7" s="28">
        <f t="shared" si="0"/>
        <v>333</v>
      </c>
      <c r="T7" s="262">
        <f t="shared" si="0"/>
        <v>1</v>
      </c>
      <c r="U7" s="28">
        <f t="shared" si="0"/>
        <v>123</v>
      </c>
      <c r="V7" s="28">
        <v>0</v>
      </c>
    </row>
    <row r="8" spans="1:23" s="254" customFormat="1" ht="12" hidden="1" customHeight="1">
      <c r="B8" s="22"/>
      <c r="C8" s="260"/>
      <c r="D8" s="263" t="s">
        <v>226</v>
      </c>
      <c r="E8" s="262">
        <f t="shared" si="1"/>
        <v>173</v>
      </c>
      <c r="F8" s="27">
        <f t="shared" si="1"/>
        <v>2039</v>
      </c>
      <c r="G8" s="262">
        <f t="shared" si="1"/>
        <v>0</v>
      </c>
      <c r="H8" s="262">
        <f t="shared" si="1"/>
        <v>83</v>
      </c>
      <c r="I8" s="28">
        <f t="shared" si="1"/>
        <v>199</v>
      </c>
      <c r="J8" s="262">
        <f t="shared" si="1"/>
        <v>36</v>
      </c>
      <c r="K8" s="28">
        <f t="shared" si="1"/>
        <v>248</v>
      </c>
      <c r="L8" s="262">
        <f t="shared" si="1"/>
        <v>28</v>
      </c>
      <c r="M8" s="28">
        <f t="shared" si="1"/>
        <v>358</v>
      </c>
      <c r="N8" s="262">
        <f t="shared" si="1"/>
        <v>11</v>
      </c>
      <c r="O8" s="28">
        <f t="shared" si="1"/>
        <v>244</v>
      </c>
      <c r="P8" s="262">
        <f t="shared" si="1"/>
        <v>8</v>
      </c>
      <c r="Q8" s="28">
        <f t="shared" si="1"/>
        <v>307</v>
      </c>
      <c r="R8" s="262">
        <f t="shared" si="0"/>
        <v>3</v>
      </c>
      <c r="S8" s="28">
        <f t="shared" si="0"/>
        <v>194</v>
      </c>
      <c r="T8" s="262">
        <f t="shared" si="0"/>
        <v>4</v>
      </c>
      <c r="U8" s="28">
        <f t="shared" si="0"/>
        <v>489</v>
      </c>
      <c r="V8" s="28">
        <v>0</v>
      </c>
    </row>
    <row r="9" spans="1:23" s="254" customFormat="1" ht="12" hidden="1" customHeight="1">
      <c r="B9" s="22"/>
      <c r="C9" s="260"/>
      <c r="D9" s="264" t="s">
        <v>227</v>
      </c>
      <c r="E9" s="265">
        <f t="shared" si="1"/>
        <v>8</v>
      </c>
      <c r="F9" s="43">
        <f t="shared" si="1"/>
        <v>575</v>
      </c>
      <c r="G9" s="265">
        <f t="shared" si="1"/>
        <v>0</v>
      </c>
      <c r="H9" s="265">
        <f t="shared" si="1"/>
        <v>2</v>
      </c>
      <c r="I9" s="44">
        <f t="shared" si="1"/>
        <v>5</v>
      </c>
      <c r="J9" s="265">
        <f t="shared" si="1"/>
        <v>1</v>
      </c>
      <c r="K9" s="44">
        <f t="shared" si="1"/>
        <v>7</v>
      </c>
      <c r="L9" s="265">
        <f t="shared" si="1"/>
        <v>2</v>
      </c>
      <c r="M9" s="44">
        <f t="shared" si="1"/>
        <v>25</v>
      </c>
      <c r="N9" s="265">
        <f t="shared" si="1"/>
        <v>1</v>
      </c>
      <c r="O9" s="44">
        <f t="shared" si="1"/>
        <v>26</v>
      </c>
      <c r="P9" s="265">
        <f t="shared" si="1"/>
        <v>0</v>
      </c>
      <c r="Q9" s="44">
        <f t="shared" si="1"/>
        <v>0</v>
      </c>
      <c r="R9" s="265">
        <f t="shared" si="0"/>
        <v>1</v>
      </c>
      <c r="S9" s="44">
        <f t="shared" si="0"/>
        <v>52</v>
      </c>
      <c r="T9" s="265">
        <f t="shared" si="0"/>
        <v>1</v>
      </c>
      <c r="U9" s="44">
        <f t="shared" si="0"/>
        <v>460</v>
      </c>
      <c r="V9" s="44">
        <v>0</v>
      </c>
    </row>
    <row r="10" spans="1:23" s="254" customFormat="1" ht="13.5" hidden="1" customHeight="1">
      <c r="B10" s="266"/>
      <c r="C10" s="267" t="s">
        <v>228</v>
      </c>
      <c r="D10" s="268"/>
      <c r="E10" s="269">
        <f t="shared" ref="E10:U10" si="2">SUM(E11:E14)</f>
        <v>79</v>
      </c>
      <c r="F10" s="270">
        <f t="shared" si="2"/>
        <v>1713</v>
      </c>
      <c r="G10" s="269">
        <f t="shared" si="2"/>
        <v>0</v>
      </c>
      <c r="H10" s="269">
        <f t="shared" si="2"/>
        <v>30</v>
      </c>
      <c r="I10" s="271">
        <f t="shared" si="2"/>
        <v>83</v>
      </c>
      <c r="J10" s="269">
        <f t="shared" si="2"/>
        <v>17</v>
      </c>
      <c r="K10" s="271">
        <f t="shared" si="2"/>
        <v>116</v>
      </c>
      <c r="L10" s="269">
        <f t="shared" si="2"/>
        <v>11</v>
      </c>
      <c r="M10" s="271">
        <f t="shared" si="2"/>
        <v>143</v>
      </c>
      <c r="N10" s="269">
        <f t="shared" si="2"/>
        <v>6</v>
      </c>
      <c r="O10" s="271">
        <f t="shared" si="2"/>
        <v>124</v>
      </c>
      <c r="P10" s="269">
        <f t="shared" si="2"/>
        <v>8</v>
      </c>
      <c r="Q10" s="271">
        <f t="shared" si="2"/>
        <v>278</v>
      </c>
      <c r="R10" s="269">
        <f t="shared" si="2"/>
        <v>4</v>
      </c>
      <c r="S10" s="271">
        <f t="shared" si="2"/>
        <v>259</v>
      </c>
      <c r="T10" s="269">
        <f t="shared" si="2"/>
        <v>3</v>
      </c>
      <c r="U10" s="271">
        <f t="shared" si="2"/>
        <v>710</v>
      </c>
      <c r="V10" s="271">
        <v>0</v>
      </c>
    </row>
    <row r="11" spans="1:23" s="254" customFormat="1" ht="12" hidden="1" customHeight="1">
      <c r="B11" s="266"/>
      <c r="C11" s="272"/>
      <c r="D11" s="273" t="s">
        <v>224</v>
      </c>
      <c r="E11" s="274">
        <f t="shared" ref="E11:E29" si="3">+G11+H11+J11+L11+N11+P11+R11+T11</f>
        <v>12</v>
      </c>
      <c r="F11" s="275">
        <f t="shared" ref="F11:F29" si="4">+I11+K11+M11+O11+Q11+S11+U11</f>
        <v>174</v>
      </c>
      <c r="G11" s="276">
        <v>0</v>
      </c>
      <c r="H11" s="274">
        <v>6</v>
      </c>
      <c r="I11" s="277">
        <v>20</v>
      </c>
      <c r="J11" s="274">
        <v>1</v>
      </c>
      <c r="K11" s="277">
        <v>6</v>
      </c>
      <c r="L11" s="274">
        <v>2</v>
      </c>
      <c r="M11" s="277">
        <v>25</v>
      </c>
      <c r="N11" s="274">
        <v>0</v>
      </c>
      <c r="O11" s="277">
        <v>0</v>
      </c>
      <c r="P11" s="276">
        <v>2</v>
      </c>
      <c r="Q11" s="278">
        <v>66</v>
      </c>
      <c r="R11" s="274">
        <v>1</v>
      </c>
      <c r="S11" s="277">
        <v>57</v>
      </c>
      <c r="T11" s="276">
        <v>0</v>
      </c>
      <c r="U11" s="278">
        <v>0</v>
      </c>
      <c r="V11" s="278">
        <v>0</v>
      </c>
    </row>
    <row r="12" spans="1:23" s="254" customFormat="1" ht="12" hidden="1" customHeight="1">
      <c r="B12" s="266"/>
      <c r="C12" s="272"/>
      <c r="D12" s="279" t="s">
        <v>225</v>
      </c>
      <c r="E12" s="274">
        <f t="shared" si="3"/>
        <v>14</v>
      </c>
      <c r="F12" s="275">
        <f t="shared" si="4"/>
        <v>346</v>
      </c>
      <c r="G12" s="276">
        <v>0</v>
      </c>
      <c r="H12" s="274">
        <v>4</v>
      </c>
      <c r="I12" s="277">
        <v>4</v>
      </c>
      <c r="J12" s="274">
        <v>1</v>
      </c>
      <c r="K12" s="277">
        <v>7</v>
      </c>
      <c r="L12" s="274">
        <v>2</v>
      </c>
      <c r="M12" s="277">
        <v>32</v>
      </c>
      <c r="N12" s="274">
        <v>1</v>
      </c>
      <c r="O12" s="277">
        <v>22</v>
      </c>
      <c r="P12" s="276">
        <v>4</v>
      </c>
      <c r="Q12" s="278">
        <v>133</v>
      </c>
      <c r="R12" s="274">
        <v>2</v>
      </c>
      <c r="S12" s="277">
        <v>148</v>
      </c>
      <c r="T12" s="276">
        <v>0</v>
      </c>
      <c r="U12" s="278">
        <v>0</v>
      </c>
      <c r="V12" s="278">
        <v>0</v>
      </c>
    </row>
    <row r="13" spans="1:23" s="254" customFormat="1" ht="12" hidden="1" customHeight="1">
      <c r="B13" s="266"/>
      <c r="C13" s="272"/>
      <c r="D13" s="279" t="s">
        <v>226</v>
      </c>
      <c r="E13" s="274">
        <f t="shared" si="3"/>
        <v>50</v>
      </c>
      <c r="F13" s="275">
        <f t="shared" si="4"/>
        <v>717</v>
      </c>
      <c r="G13" s="276">
        <v>0</v>
      </c>
      <c r="H13" s="274">
        <v>19</v>
      </c>
      <c r="I13" s="277">
        <v>55</v>
      </c>
      <c r="J13" s="274">
        <v>15</v>
      </c>
      <c r="K13" s="277">
        <v>103</v>
      </c>
      <c r="L13" s="274">
        <v>6</v>
      </c>
      <c r="M13" s="277">
        <v>74</v>
      </c>
      <c r="N13" s="274">
        <v>5</v>
      </c>
      <c r="O13" s="277">
        <v>102</v>
      </c>
      <c r="P13" s="276">
        <v>2</v>
      </c>
      <c r="Q13" s="278">
        <v>79</v>
      </c>
      <c r="R13" s="274">
        <v>1</v>
      </c>
      <c r="S13" s="277">
        <v>54</v>
      </c>
      <c r="T13" s="276">
        <v>2</v>
      </c>
      <c r="U13" s="278">
        <v>250</v>
      </c>
      <c r="V13" s="278">
        <v>0</v>
      </c>
    </row>
    <row r="14" spans="1:23" s="254" customFormat="1" ht="12" hidden="1" customHeight="1">
      <c r="B14" s="266"/>
      <c r="C14" s="280"/>
      <c r="D14" s="281" t="s">
        <v>227</v>
      </c>
      <c r="E14" s="282">
        <f t="shared" si="3"/>
        <v>3</v>
      </c>
      <c r="F14" s="283">
        <f t="shared" si="4"/>
        <v>476</v>
      </c>
      <c r="G14" s="284">
        <v>0</v>
      </c>
      <c r="H14" s="284">
        <v>1</v>
      </c>
      <c r="I14" s="285">
        <v>4</v>
      </c>
      <c r="J14" s="284">
        <v>0</v>
      </c>
      <c r="K14" s="285">
        <v>0</v>
      </c>
      <c r="L14" s="284">
        <v>1</v>
      </c>
      <c r="M14" s="285">
        <v>12</v>
      </c>
      <c r="N14" s="284">
        <v>0</v>
      </c>
      <c r="O14" s="285">
        <v>0</v>
      </c>
      <c r="P14" s="284">
        <v>0</v>
      </c>
      <c r="Q14" s="285">
        <v>0</v>
      </c>
      <c r="R14" s="284">
        <v>0</v>
      </c>
      <c r="S14" s="285">
        <v>0</v>
      </c>
      <c r="T14" s="284">
        <v>1</v>
      </c>
      <c r="U14" s="285">
        <v>460</v>
      </c>
      <c r="V14" s="285">
        <v>0</v>
      </c>
    </row>
    <row r="15" spans="1:23" s="254" customFormat="1" ht="13.5" hidden="1" customHeight="1">
      <c r="B15" s="266"/>
      <c r="C15" s="286" t="s">
        <v>229</v>
      </c>
      <c r="D15" s="287"/>
      <c r="E15" s="288">
        <f t="shared" si="3"/>
        <v>75</v>
      </c>
      <c r="F15" s="289">
        <f t="shared" si="4"/>
        <v>1035</v>
      </c>
      <c r="G15" s="288">
        <f t="shared" ref="G15:U15" si="5">SUM(G16:G19)</f>
        <v>0</v>
      </c>
      <c r="H15" s="288">
        <f t="shared" si="5"/>
        <v>36</v>
      </c>
      <c r="I15" s="290">
        <f t="shared" si="5"/>
        <v>82</v>
      </c>
      <c r="J15" s="288">
        <f t="shared" si="5"/>
        <v>13</v>
      </c>
      <c r="K15" s="290">
        <f t="shared" si="5"/>
        <v>92</v>
      </c>
      <c r="L15" s="288">
        <f t="shared" si="5"/>
        <v>13</v>
      </c>
      <c r="M15" s="290">
        <f t="shared" si="5"/>
        <v>181</v>
      </c>
      <c r="N15" s="288">
        <f t="shared" si="5"/>
        <v>3</v>
      </c>
      <c r="O15" s="290">
        <f t="shared" si="5"/>
        <v>76</v>
      </c>
      <c r="P15" s="288">
        <f t="shared" si="5"/>
        <v>5</v>
      </c>
      <c r="Q15" s="290">
        <f t="shared" si="5"/>
        <v>193</v>
      </c>
      <c r="R15" s="288">
        <f t="shared" si="5"/>
        <v>3</v>
      </c>
      <c r="S15" s="290">
        <f t="shared" si="5"/>
        <v>176</v>
      </c>
      <c r="T15" s="288">
        <f t="shared" si="5"/>
        <v>2</v>
      </c>
      <c r="U15" s="290">
        <f t="shared" si="5"/>
        <v>235</v>
      </c>
      <c r="V15" s="290">
        <v>0</v>
      </c>
    </row>
    <row r="16" spans="1:23" s="254" customFormat="1" ht="12" hidden="1" customHeight="1">
      <c r="B16" s="266"/>
      <c r="C16" s="286"/>
      <c r="D16" s="273" t="s">
        <v>224</v>
      </c>
      <c r="E16" s="274">
        <f t="shared" si="3"/>
        <v>6</v>
      </c>
      <c r="F16" s="275">
        <f t="shared" si="4"/>
        <v>78</v>
      </c>
      <c r="G16" s="276">
        <v>0</v>
      </c>
      <c r="H16" s="274">
        <v>3</v>
      </c>
      <c r="I16" s="277">
        <v>9</v>
      </c>
      <c r="J16" s="276">
        <v>2</v>
      </c>
      <c r="K16" s="278">
        <v>15</v>
      </c>
      <c r="L16" s="276">
        <v>0</v>
      </c>
      <c r="M16" s="278">
        <v>0</v>
      </c>
      <c r="N16" s="276">
        <v>0</v>
      </c>
      <c r="O16" s="278">
        <v>0</v>
      </c>
      <c r="P16" s="276">
        <v>0</v>
      </c>
      <c r="Q16" s="278">
        <v>0</v>
      </c>
      <c r="R16" s="276">
        <v>1</v>
      </c>
      <c r="S16" s="278">
        <v>54</v>
      </c>
      <c r="T16" s="276">
        <v>0</v>
      </c>
      <c r="U16" s="278">
        <v>0</v>
      </c>
      <c r="V16" s="278">
        <v>0</v>
      </c>
    </row>
    <row r="17" spans="2:22" s="254" customFormat="1" ht="12" hidden="1" customHeight="1">
      <c r="B17" s="266"/>
      <c r="C17" s="286"/>
      <c r="D17" s="279" t="s">
        <v>225</v>
      </c>
      <c r="E17" s="274">
        <f t="shared" si="3"/>
        <v>10</v>
      </c>
      <c r="F17" s="275">
        <f t="shared" si="4"/>
        <v>324</v>
      </c>
      <c r="G17" s="276">
        <v>0</v>
      </c>
      <c r="H17" s="274">
        <v>2</v>
      </c>
      <c r="I17" s="277">
        <v>3</v>
      </c>
      <c r="J17" s="276">
        <v>2</v>
      </c>
      <c r="K17" s="278">
        <v>15</v>
      </c>
      <c r="L17" s="276">
        <v>2</v>
      </c>
      <c r="M17" s="278">
        <v>35</v>
      </c>
      <c r="N17" s="276">
        <v>0</v>
      </c>
      <c r="O17" s="278">
        <v>0</v>
      </c>
      <c r="P17" s="276">
        <v>2</v>
      </c>
      <c r="Q17" s="278">
        <v>87</v>
      </c>
      <c r="R17" s="276">
        <v>1</v>
      </c>
      <c r="S17" s="278">
        <v>61</v>
      </c>
      <c r="T17" s="276">
        <v>1</v>
      </c>
      <c r="U17" s="278">
        <v>123</v>
      </c>
      <c r="V17" s="278">
        <v>0</v>
      </c>
    </row>
    <row r="18" spans="2:22" s="254" customFormat="1" ht="12" hidden="1" customHeight="1">
      <c r="B18" s="266"/>
      <c r="C18" s="286"/>
      <c r="D18" s="279" t="s">
        <v>226</v>
      </c>
      <c r="E18" s="274">
        <f t="shared" si="3"/>
        <v>57</v>
      </c>
      <c r="F18" s="275">
        <f t="shared" si="4"/>
        <v>625</v>
      </c>
      <c r="G18" s="276">
        <v>0</v>
      </c>
      <c r="H18" s="274">
        <v>30</v>
      </c>
      <c r="I18" s="277">
        <v>69</v>
      </c>
      <c r="J18" s="276">
        <v>8</v>
      </c>
      <c r="K18" s="278">
        <v>55</v>
      </c>
      <c r="L18" s="276">
        <v>11</v>
      </c>
      <c r="M18" s="278">
        <v>146</v>
      </c>
      <c r="N18" s="276">
        <v>3</v>
      </c>
      <c r="O18" s="278">
        <v>76</v>
      </c>
      <c r="P18" s="276">
        <v>3</v>
      </c>
      <c r="Q18" s="278">
        <v>106</v>
      </c>
      <c r="R18" s="276">
        <v>1</v>
      </c>
      <c r="S18" s="278">
        <v>61</v>
      </c>
      <c r="T18" s="276">
        <v>1</v>
      </c>
      <c r="U18" s="278">
        <v>112</v>
      </c>
      <c r="V18" s="278">
        <v>0</v>
      </c>
    </row>
    <row r="19" spans="2:22" s="254" customFormat="1" ht="12" hidden="1" customHeight="1">
      <c r="B19" s="266"/>
      <c r="C19" s="280"/>
      <c r="D19" s="281" t="s">
        <v>227</v>
      </c>
      <c r="E19" s="282">
        <f t="shared" si="3"/>
        <v>2</v>
      </c>
      <c r="F19" s="283">
        <f t="shared" si="4"/>
        <v>8</v>
      </c>
      <c r="G19" s="284">
        <v>0</v>
      </c>
      <c r="H19" s="284">
        <v>1</v>
      </c>
      <c r="I19" s="285">
        <v>1</v>
      </c>
      <c r="J19" s="284">
        <v>1</v>
      </c>
      <c r="K19" s="285">
        <v>7</v>
      </c>
      <c r="L19" s="284">
        <v>0</v>
      </c>
      <c r="M19" s="285">
        <v>0</v>
      </c>
      <c r="N19" s="284">
        <v>0</v>
      </c>
      <c r="O19" s="285">
        <v>0</v>
      </c>
      <c r="P19" s="284">
        <v>0</v>
      </c>
      <c r="Q19" s="285">
        <v>0</v>
      </c>
      <c r="R19" s="284">
        <v>0</v>
      </c>
      <c r="S19" s="285">
        <v>0</v>
      </c>
      <c r="T19" s="284">
        <v>0</v>
      </c>
      <c r="U19" s="285">
        <v>0</v>
      </c>
      <c r="V19" s="285">
        <v>0</v>
      </c>
    </row>
    <row r="20" spans="2:22" s="254" customFormat="1" ht="13.5" hidden="1" customHeight="1">
      <c r="B20" s="266"/>
      <c r="C20" s="286" t="s">
        <v>230</v>
      </c>
      <c r="D20" s="287"/>
      <c r="E20" s="288">
        <f t="shared" si="3"/>
        <v>44</v>
      </c>
      <c r="F20" s="289">
        <f t="shared" si="4"/>
        <v>671</v>
      </c>
      <c r="G20" s="288">
        <f t="shared" ref="G20:U20" si="6">SUM(G21:G24)</f>
        <v>0</v>
      </c>
      <c r="H20" s="288">
        <f t="shared" si="6"/>
        <v>18</v>
      </c>
      <c r="I20" s="290">
        <f t="shared" si="6"/>
        <v>42</v>
      </c>
      <c r="J20" s="288">
        <f t="shared" si="6"/>
        <v>8</v>
      </c>
      <c r="K20" s="290">
        <f t="shared" si="6"/>
        <v>52</v>
      </c>
      <c r="L20" s="288">
        <f t="shared" si="6"/>
        <v>8</v>
      </c>
      <c r="M20" s="290">
        <f t="shared" si="6"/>
        <v>96</v>
      </c>
      <c r="N20" s="288">
        <f t="shared" si="6"/>
        <v>3</v>
      </c>
      <c r="O20" s="290">
        <f t="shared" si="6"/>
        <v>72</v>
      </c>
      <c r="P20" s="288">
        <f t="shared" si="6"/>
        <v>4</v>
      </c>
      <c r="Q20" s="290">
        <f t="shared" si="6"/>
        <v>173</v>
      </c>
      <c r="R20" s="288">
        <f t="shared" si="6"/>
        <v>2</v>
      </c>
      <c r="S20" s="290">
        <f t="shared" si="6"/>
        <v>109</v>
      </c>
      <c r="T20" s="288">
        <f t="shared" si="6"/>
        <v>1</v>
      </c>
      <c r="U20" s="290">
        <f t="shared" si="6"/>
        <v>127</v>
      </c>
      <c r="V20" s="290">
        <v>0</v>
      </c>
    </row>
    <row r="21" spans="2:22" s="254" customFormat="1" ht="11.25" hidden="1" customHeight="1">
      <c r="B21" s="266"/>
      <c r="C21" s="286"/>
      <c r="D21" s="273" t="s">
        <v>224</v>
      </c>
      <c r="E21" s="274">
        <f t="shared" si="3"/>
        <v>4</v>
      </c>
      <c r="F21" s="275">
        <f t="shared" si="4"/>
        <v>52</v>
      </c>
      <c r="G21" s="276">
        <v>0</v>
      </c>
      <c r="H21" s="274">
        <v>2</v>
      </c>
      <c r="I21" s="277">
        <v>6</v>
      </c>
      <c r="J21" s="274">
        <v>1</v>
      </c>
      <c r="K21" s="277">
        <v>6</v>
      </c>
      <c r="L21" s="276">
        <v>0</v>
      </c>
      <c r="M21" s="278">
        <v>0</v>
      </c>
      <c r="N21" s="276">
        <v>0</v>
      </c>
      <c r="O21" s="278">
        <v>0</v>
      </c>
      <c r="P21" s="276">
        <v>1</v>
      </c>
      <c r="Q21" s="278">
        <v>40</v>
      </c>
      <c r="R21" s="276">
        <v>0</v>
      </c>
      <c r="S21" s="278">
        <v>0</v>
      </c>
      <c r="T21" s="276">
        <v>0</v>
      </c>
      <c r="U21" s="278">
        <v>0</v>
      </c>
      <c r="V21" s="278">
        <v>0</v>
      </c>
    </row>
    <row r="22" spans="2:22" s="254" customFormat="1" ht="11.25" hidden="1" customHeight="1">
      <c r="B22" s="266"/>
      <c r="C22" s="286"/>
      <c r="D22" s="279" t="s">
        <v>225</v>
      </c>
      <c r="E22" s="274">
        <f t="shared" si="3"/>
        <v>7</v>
      </c>
      <c r="F22" s="275">
        <f t="shared" si="4"/>
        <v>146</v>
      </c>
      <c r="G22" s="276">
        <v>0</v>
      </c>
      <c r="H22" s="274">
        <v>2</v>
      </c>
      <c r="I22" s="277">
        <v>2</v>
      </c>
      <c r="J22" s="274">
        <v>2</v>
      </c>
      <c r="K22" s="277">
        <v>13</v>
      </c>
      <c r="L22" s="276">
        <v>0</v>
      </c>
      <c r="M22" s="278">
        <v>0</v>
      </c>
      <c r="N22" s="276">
        <v>1</v>
      </c>
      <c r="O22" s="278">
        <v>25</v>
      </c>
      <c r="P22" s="276">
        <v>1</v>
      </c>
      <c r="Q22" s="278">
        <v>49</v>
      </c>
      <c r="R22" s="276">
        <v>1</v>
      </c>
      <c r="S22" s="278">
        <v>57</v>
      </c>
      <c r="T22" s="276">
        <v>0</v>
      </c>
      <c r="U22" s="278">
        <v>0</v>
      </c>
      <c r="V22" s="278">
        <v>0</v>
      </c>
    </row>
    <row r="23" spans="2:22" s="254" customFormat="1" ht="11.25" hidden="1" customHeight="1">
      <c r="B23" s="266"/>
      <c r="C23" s="286"/>
      <c r="D23" s="279" t="s">
        <v>226</v>
      </c>
      <c r="E23" s="274">
        <f t="shared" si="3"/>
        <v>31</v>
      </c>
      <c r="F23" s="275">
        <f t="shared" si="4"/>
        <v>395</v>
      </c>
      <c r="G23" s="276">
        <v>0</v>
      </c>
      <c r="H23" s="274">
        <v>14</v>
      </c>
      <c r="I23" s="277">
        <v>34</v>
      </c>
      <c r="J23" s="274">
        <v>5</v>
      </c>
      <c r="K23" s="277">
        <v>33</v>
      </c>
      <c r="L23" s="276">
        <v>8</v>
      </c>
      <c r="M23" s="278">
        <v>96</v>
      </c>
      <c r="N23" s="276">
        <v>1</v>
      </c>
      <c r="O23" s="278">
        <v>21</v>
      </c>
      <c r="P23" s="276">
        <v>2</v>
      </c>
      <c r="Q23" s="278">
        <v>84</v>
      </c>
      <c r="R23" s="276">
        <v>0</v>
      </c>
      <c r="S23" s="278">
        <v>0</v>
      </c>
      <c r="T23" s="276">
        <v>1</v>
      </c>
      <c r="U23" s="278">
        <v>127</v>
      </c>
      <c r="V23" s="278">
        <v>0</v>
      </c>
    </row>
    <row r="24" spans="2:22" s="254" customFormat="1" ht="11.25" hidden="1" customHeight="1">
      <c r="B24" s="266"/>
      <c r="C24" s="280"/>
      <c r="D24" s="281" t="s">
        <v>227</v>
      </c>
      <c r="E24" s="282">
        <f t="shared" si="3"/>
        <v>2</v>
      </c>
      <c r="F24" s="283">
        <f t="shared" si="4"/>
        <v>78</v>
      </c>
      <c r="G24" s="284">
        <v>0</v>
      </c>
      <c r="H24" s="284">
        <v>0</v>
      </c>
      <c r="I24" s="285">
        <v>0</v>
      </c>
      <c r="J24" s="284">
        <v>0</v>
      </c>
      <c r="K24" s="285">
        <v>0</v>
      </c>
      <c r="L24" s="284">
        <v>0</v>
      </c>
      <c r="M24" s="285">
        <v>0</v>
      </c>
      <c r="N24" s="284">
        <v>1</v>
      </c>
      <c r="O24" s="285">
        <v>26</v>
      </c>
      <c r="P24" s="284">
        <v>0</v>
      </c>
      <c r="Q24" s="285">
        <v>0</v>
      </c>
      <c r="R24" s="284">
        <v>1</v>
      </c>
      <c r="S24" s="285">
        <v>52</v>
      </c>
      <c r="T24" s="284">
        <v>0</v>
      </c>
      <c r="U24" s="285">
        <v>0</v>
      </c>
      <c r="V24" s="285">
        <v>0</v>
      </c>
    </row>
    <row r="25" spans="2:22" s="254" customFormat="1" ht="13.5" hidden="1" customHeight="1">
      <c r="B25" s="266"/>
      <c r="C25" s="286" t="s">
        <v>231</v>
      </c>
      <c r="D25" s="287"/>
      <c r="E25" s="288">
        <f t="shared" si="3"/>
        <v>46</v>
      </c>
      <c r="F25" s="289">
        <f t="shared" si="4"/>
        <v>479</v>
      </c>
      <c r="G25" s="288">
        <f t="shared" ref="G25:U25" si="7">SUM(G26:G29)</f>
        <v>0</v>
      </c>
      <c r="H25" s="288">
        <f t="shared" si="7"/>
        <v>25</v>
      </c>
      <c r="I25" s="290">
        <f t="shared" si="7"/>
        <v>51</v>
      </c>
      <c r="J25" s="288">
        <f t="shared" si="7"/>
        <v>9</v>
      </c>
      <c r="K25" s="290">
        <f t="shared" si="7"/>
        <v>65</v>
      </c>
      <c r="L25" s="288">
        <f t="shared" si="7"/>
        <v>4</v>
      </c>
      <c r="M25" s="290">
        <f t="shared" si="7"/>
        <v>55</v>
      </c>
      <c r="N25" s="288">
        <f t="shared" si="7"/>
        <v>4</v>
      </c>
      <c r="O25" s="290">
        <f t="shared" si="7"/>
        <v>93</v>
      </c>
      <c r="P25" s="288">
        <f t="shared" si="7"/>
        <v>2</v>
      </c>
      <c r="Q25" s="290">
        <f t="shared" si="7"/>
        <v>69</v>
      </c>
      <c r="R25" s="288">
        <f t="shared" si="7"/>
        <v>2</v>
      </c>
      <c r="S25" s="290">
        <f t="shared" si="7"/>
        <v>146</v>
      </c>
      <c r="T25" s="288">
        <f t="shared" si="7"/>
        <v>0</v>
      </c>
      <c r="U25" s="290">
        <f t="shared" si="7"/>
        <v>0</v>
      </c>
      <c r="V25" s="290">
        <v>0</v>
      </c>
    </row>
    <row r="26" spans="2:22" s="254" customFormat="1" ht="12" hidden="1" customHeight="1">
      <c r="B26" s="15"/>
      <c r="C26" s="286"/>
      <c r="D26" s="273" t="s">
        <v>224</v>
      </c>
      <c r="E26" s="274">
        <f t="shared" si="3"/>
        <v>6</v>
      </c>
      <c r="F26" s="275">
        <f t="shared" si="4"/>
        <v>63</v>
      </c>
      <c r="G26" s="276">
        <v>0</v>
      </c>
      <c r="H26" s="274">
        <v>3</v>
      </c>
      <c r="I26" s="277">
        <v>7</v>
      </c>
      <c r="J26" s="274">
        <v>1</v>
      </c>
      <c r="K26" s="277">
        <v>8</v>
      </c>
      <c r="L26" s="274">
        <v>0</v>
      </c>
      <c r="M26" s="277">
        <v>0</v>
      </c>
      <c r="N26" s="276">
        <v>2</v>
      </c>
      <c r="O26" s="278">
        <v>48</v>
      </c>
      <c r="P26" s="274">
        <v>0</v>
      </c>
      <c r="Q26" s="277">
        <v>0</v>
      </c>
      <c r="R26" s="276">
        <v>0</v>
      </c>
      <c r="S26" s="278">
        <v>0</v>
      </c>
      <c r="T26" s="274">
        <v>0</v>
      </c>
      <c r="U26" s="277">
        <v>0</v>
      </c>
      <c r="V26" s="277">
        <v>0</v>
      </c>
    </row>
    <row r="27" spans="2:22" s="254" customFormat="1" ht="12" hidden="1" customHeight="1">
      <c r="B27" s="15"/>
      <c r="C27" s="286"/>
      <c r="D27" s="279" t="s">
        <v>225</v>
      </c>
      <c r="E27" s="274">
        <f t="shared" si="3"/>
        <v>4</v>
      </c>
      <c r="F27" s="275">
        <f t="shared" si="4"/>
        <v>101</v>
      </c>
      <c r="G27" s="276">
        <v>0</v>
      </c>
      <c r="H27" s="274">
        <v>2</v>
      </c>
      <c r="I27" s="277">
        <v>3</v>
      </c>
      <c r="J27" s="274">
        <v>0</v>
      </c>
      <c r="K27" s="277">
        <v>0</v>
      </c>
      <c r="L27" s="274">
        <v>0</v>
      </c>
      <c r="M27" s="277">
        <v>0</v>
      </c>
      <c r="N27" s="276">
        <v>0</v>
      </c>
      <c r="O27" s="278">
        <v>0</v>
      </c>
      <c r="P27" s="274">
        <v>1</v>
      </c>
      <c r="Q27" s="277">
        <v>31</v>
      </c>
      <c r="R27" s="276">
        <v>1</v>
      </c>
      <c r="S27" s="278">
        <v>67</v>
      </c>
      <c r="T27" s="274">
        <v>0</v>
      </c>
      <c r="U27" s="277">
        <v>0</v>
      </c>
      <c r="V27" s="277">
        <v>0</v>
      </c>
    </row>
    <row r="28" spans="2:22" s="254" customFormat="1" ht="12" hidden="1" customHeight="1">
      <c r="B28" s="15"/>
      <c r="C28" s="286"/>
      <c r="D28" s="279" t="s">
        <v>226</v>
      </c>
      <c r="E28" s="274">
        <f t="shared" si="3"/>
        <v>35</v>
      </c>
      <c r="F28" s="275">
        <f t="shared" si="4"/>
        <v>302</v>
      </c>
      <c r="G28" s="276">
        <v>0</v>
      </c>
      <c r="H28" s="274">
        <v>20</v>
      </c>
      <c r="I28" s="277">
        <v>41</v>
      </c>
      <c r="J28" s="274">
        <v>8</v>
      </c>
      <c r="K28" s="277">
        <v>57</v>
      </c>
      <c r="L28" s="274">
        <v>3</v>
      </c>
      <c r="M28" s="277">
        <v>42</v>
      </c>
      <c r="N28" s="276">
        <v>2</v>
      </c>
      <c r="O28" s="278">
        <v>45</v>
      </c>
      <c r="P28" s="274">
        <v>1</v>
      </c>
      <c r="Q28" s="277">
        <v>38</v>
      </c>
      <c r="R28" s="276">
        <v>1</v>
      </c>
      <c r="S28" s="278">
        <v>79</v>
      </c>
      <c r="T28" s="274">
        <v>0</v>
      </c>
      <c r="U28" s="277">
        <v>0</v>
      </c>
      <c r="V28" s="277">
        <v>0</v>
      </c>
    </row>
    <row r="29" spans="2:22" s="254" customFormat="1" ht="12" hidden="1" customHeight="1">
      <c r="B29" s="36"/>
      <c r="C29" s="280"/>
      <c r="D29" s="281" t="s">
        <v>227</v>
      </c>
      <c r="E29" s="282">
        <f t="shared" si="3"/>
        <v>1</v>
      </c>
      <c r="F29" s="283">
        <f t="shared" si="4"/>
        <v>13</v>
      </c>
      <c r="G29" s="284">
        <v>0</v>
      </c>
      <c r="H29" s="284">
        <v>0</v>
      </c>
      <c r="I29" s="285">
        <v>0</v>
      </c>
      <c r="J29" s="284">
        <v>0</v>
      </c>
      <c r="K29" s="285">
        <v>0</v>
      </c>
      <c r="L29" s="284">
        <v>1</v>
      </c>
      <c r="M29" s="285">
        <v>13</v>
      </c>
      <c r="N29" s="284">
        <v>0</v>
      </c>
      <c r="O29" s="285">
        <v>0</v>
      </c>
      <c r="P29" s="284">
        <v>0</v>
      </c>
      <c r="Q29" s="285">
        <v>0</v>
      </c>
      <c r="R29" s="284">
        <v>0</v>
      </c>
      <c r="S29" s="285">
        <v>0</v>
      </c>
      <c r="T29" s="284">
        <v>0</v>
      </c>
      <c r="U29" s="285">
        <v>0</v>
      </c>
      <c r="V29" s="285">
        <v>0</v>
      </c>
    </row>
    <row r="30" spans="2:22" s="254" customFormat="1" ht="14.1" customHeight="1">
      <c r="B30" s="291" t="s">
        <v>232</v>
      </c>
      <c r="C30" s="255"/>
      <c r="D30" s="256"/>
      <c r="E30" s="257">
        <f t="shared" ref="E30:U34" si="8">+E35+E40+E45+E50</f>
        <v>246</v>
      </c>
      <c r="F30" s="258">
        <f t="shared" si="8"/>
        <v>3926</v>
      </c>
      <c r="G30" s="257">
        <f t="shared" si="8"/>
        <v>20</v>
      </c>
      <c r="H30" s="257">
        <f t="shared" si="8"/>
        <v>98</v>
      </c>
      <c r="I30" s="259">
        <f t="shared" si="8"/>
        <v>240</v>
      </c>
      <c r="J30" s="257">
        <f t="shared" si="8"/>
        <v>34</v>
      </c>
      <c r="K30" s="259">
        <f t="shared" si="8"/>
        <v>244</v>
      </c>
      <c r="L30" s="257">
        <f t="shared" si="8"/>
        <v>42</v>
      </c>
      <c r="M30" s="259">
        <f t="shared" si="8"/>
        <v>586</v>
      </c>
      <c r="N30" s="257">
        <f t="shared" si="8"/>
        <v>19</v>
      </c>
      <c r="O30" s="259">
        <f t="shared" si="8"/>
        <v>453</v>
      </c>
      <c r="P30" s="257">
        <f t="shared" si="8"/>
        <v>16</v>
      </c>
      <c r="Q30" s="259">
        <f t="shared" si="8"/>
        <v>636</v>
      </c>
      <c r="R30" s="257">
        <f t="shared" si="8"/>
        <v>11</v>
      </c>
      <c r="S30" s="259">
        <f t="shared" si="8"/>
        <v>694</v>
      </c>
      <c r="T30" s="257">
        <f t="shared" si="8"/>
        <v>6</v>
      </c>
      <c r="U30" s="259">
        <f t="shared" si="8"/>
        <v>1073</v>
      </c>
      <c r="V30" s="259">
        <v>0</v>
      </c>
    </row>
    <row r="31" spans="2:22" s="254" customFormat="1" ht="14.1" customHeight="1">
      <c r="B31" s="22"/>
      <c r="C31" s="260"/>
      <c r="D31" s="261" t="s">
        <v>224</v>
      </c>
      <c r="E31" s="262">
        <f t="shared" si="8"/>
        <v>27</v>
      </c>
      <c r="F31" s="27">
        <f t="shared" si="8"/>
        <v>397</v>
      </c>
      <c r="G31" s="262">
        <f t="shared" si="8"/>
        <v>0</v>
      </c>
      <c r="H31" s="262">
        <f t="shared" si="8"/>
        <v>13</v>
      </c>
      <c r="I31" s="28">
        <f t="shared" si="8"/>
        <v>44</v>
      </c>
      <c r="J31" s="262">
        <f t="shared" si="8"/>
        <v>4</v>
      </c>
      <c r="K31" s="28">
        <f t="shared" si="8"/>
        <v>26</v>
      </c>
      <c r="L31" s="262">
        <f t="shared" si="8"/>
        <v>3</v>
      </c>
      <c r="M31" s="28">
        <f t="shared" si="8"/>
        <v>53</v>
      </c>
      <c r="N31" s="262">
        <f t="shared" si="8"/>
        <v>3</v>
      </c>
      <c r="O31" s="28">
        <f t="shared" si="8"/>
        <v>78</v>
      </c>
      <c r="P31" s="262">
        <f t="shared" si="8"/>
        <v>2</v>
      </c>
      <c r="Q31" s="28">
        <f t="shared" si="8"/>
        <v>76</v>
      </c>
      <c r="R31" s="262">
        <f t="shared" si="8"/>
        <v>2</v>
      </c>
      <c r="S31" s="28">
        <f t="shared" si="8"/>
        <v>120</v>
      </c>
      <c r="T31" s="262">
        <f t="shared" si="8"/>
        <v>0</v>
      </c>
      <c r="U31" s="28">
        <f t="shared" si="8"/>
        <v>0</v>
      </c>
      <c r="V31" s="28">
        <v>0</v>
      </c>
    </row>
    <row r="32" spans="2:22" s="254" customFormat="1" ht="14.1" customHeight="1">
      <c r="B32" s="22"/>
      <c r="C32" s="260"/>
      <c r="D32" s="263" t="s">
        <v>225</v>
      </c>
      <c r="E32" s="262">
        <f t="shared" si="8"/>
        <v>41</v>
      </c>
      <c r="F32" s="27">
        <f t="shared" si="8"/>
        <v>928</v>
      </c>
      <c r="G32" s="262">
        <f t="shared" si="8"/>
        <v>5</v>
      </c>
      <c r="H32" s="262">
        <f t="shared" si="8"/>
        <v>11</v>
      </c>
      <c r="I32" s="28">
        <f t="shared" si="8"/>
        <v>15</v>
      </c>
      <c r="J32" s="262">
        <f t="shared" si="8"/>
        <v>6</v>
      </c>
      <c r="K32" s="28">
        <f t="shared" si="8"/>
        <v>41</v>
      </c>
      <c r="L32" s="262">
        <f t="shared" si="8"/>
        <v>3</v>
      </c>
      <c r="M32" s="28">
        <f t="shared" si="8"/>
        <v>41</v>
      </c>
      <c r="N32" s="262">
        <f t="shared" si="8"/>
        <v>4</v>
      </c>
      <c r="O32" s="28">
        <f t="shared" si="8"/>
        <v>107</v>
      </c>
      <c r="P32" s="262">
        <f t="shared" si="8"/>
        <v>6</v>
      </c>
      <c r="Q32" s="28">
        <f t="shared" si="8"/>
        <v>240</v>
      </c>
      <c r="R32" s="262">
        <f t="shared" si="8"/>
        <v>5</v>
      </c>
      <c r="S32" s="28">
        <f t="shared" si="8"/>
        <v>327</v>
      </c>
      <c r="T32" s="262">
        <f t="shared" si="8"/>
        <v>1</v>
      </c>
      <c r="U32" s="28">
        <f t="shared" si="8"/>
        <v>157</v>
      </c>
      <c r="V32" s="28">
        <v>0</v>
      </c>
    </row>
    <row r="33" spans="2:23" s="254" customFormat="1" ht="14.1" customHeight="1">
      <c r="B33" s="22"/>
      <c r="C33" s="260"/>
      <c r="D33" s="263" t="s">
        <v>226</v>
      </c>
      <c r="E33" s="262">
        <f t="shared" si="8"/>
        <v>170</v>
      </c>
      <c r="F33" s="27">
        <f t="shared" si="8"/>
        <v>2089</v>
      </c>
      <c r="G33" s="262">
        <f t="shared" si="8"/>
        <v>14</v>
      </c>
      <c r="H33" s="262">
        <f t="shared" si="8"/>
        <v>73</v>
      </c>
      <c r="I33" s="28">
        <f t="shared" si="8"/>
        <v>177</v>
      </c>
      <c r="J33" s="262">
        <f t="shared" si="8"/>
        <v>22</v>
      </c>
      <c r="K33" s="28">
        <f t="shared" si="8"/>
        <v>143</v>
      </c>
      <c r="L33" s="262">
        <f t="shared" si="8"/>
        <v>34</v>
      </c>
      <c r="M33" s="28">
        <f t="shared" si="8"/>
        <v>466</v>
      </c>
      <c r="N33" s="262">
        <f t="shared" si="8"/>
        <v>12</v>
      </c>
      <c r="O33" s="28">
        <f t="shared" si="8"/>
        <v>268</v>
      </c>
      <c r="P33" s="262">
        <f t="shared" si="8"/>
        <v>8</v>
      </c>
      <c r="Q33" s="28">
        <f t="shared" si="8"/>
        <v>320</v>
      </c>
      <c r="R33" s="262">
        <f t="shared" si="8"/>
        <v>3</v>
      </c>
      <c r="S33" s="28">
        <f t="shared" si="8"/>
        <v>194</v>
      </c>
      <c r="T33" s="262">
        <f t="shared" si="8"/>
        <v>4</v>
      </c>
      <c r="U33" s="28">
        <f t="shared" si="8"/>
        <v>521</v>
      </c>
      <c r="V33" s="28">
        <v>0</v>
      </c>
    </row>
    <row r="34" spans="2:23" s="254" customFormat="1" ht="14.1" customHeight="1">
      <c r="B34" s="22"/>
      <c r="C34" s="260"/>
      <c r="D34" s="264" t="s">
        <v>227</v>
      </c>
      <c r="E34" s="265">
        <f t="shared" si="8"/>
        <v>8</v>
      </c>
      <c r="F34" s="43">
        <f t="shared" si="8"/>
        <v>512</v>
      </c>
      <c r="G34" s="265">
        <f t="shared" si="8"/>
        <v>1</v>
      </c>
      <c r="H34" s="265">
        <f t="shared" si="8"/>
        <v>1</v>
      </c>
      <c r="I34" s="44">
        <f t="shared" si="8"/>
        <v>4</v>
      </c>
      <c r="J34" s="265">
        <f t="shared" si="8"/>
        <v>2</v>
      </c>
      <c r="K34" s="44">
        <f t="shared" si="8"/>
        <v>34</v>
      </c>
      <c r="L34" s="265">
        <f t="shared" si="8"/>
        <v>2</v>
      </c>
      <c r="M34" s="44">
        <f t="shared" si="8"/>
        <v>26</v>
      </c>
      <c r="N34" s="265">
        <f t="shared" si="8"/>
        <v>0</v>
      </c>
      <c r="O34" s="44">
        <f t="shared" si="8"/>
        <v>0</v>
      </c>
      <c r="P34" s="265">
        <f t="shared" si="8"/>
        <v>0</v>
      </c>
      <c r="Q34" s="44">
        <f t="shared" si="8"/>
        <v>0</v>
      </c>
      <c r="R34" s="265">
        <f t="shared" si="8"/>
        <v>1</v>
      </c>
      <c r="S34" s="44">
        <f t="shared" si="8"/>
        <v>53</v>
      </c>
      <c r="T34" s="265">
        <f t="shared" si="8"/>
        <v>1</v>
      </c>
      <c r="U34" s="44">
        <f t="shared" si="8"/>
        <v>395</v>
      </c>
      <c r="V34" s="44">
        <v>0</v>
      </c>
    </row>
    <row r="35" spans="2:23" s="254" customFormat="1" ht="14.1" customHeight="1">
      <c r="B35" s="266"/>
      <c r="C35" s="267" t="s">
        <v>228</v>
      </c>
      <c r="D35" s="268"/>
      <c r="E35" s="269">
        <f t="shared" ref="E35:Q35" si="9">SUM(E36:E39)</f>
        <v>81</v>
      </c>
      <c r="F35" s="270">
        <f t="shared" si="9"/>
        <v>1628</v>
      </c>
      <c r="G35" s="269">
        <f t="shared" si="9"/>
        <v>5</v>
      </c>
      <c r="H35" s="269">
        <f t="shared" si="9"/>
        <v>30</v>
      </c>
      <c r="I35" s="271">
        <f t="shared" si="9"/>
        <v>79</v>
      </c>
      <c r="J35" s="269">
        <f t="shared" si="9"/>
        <v>14</v>
      </c>
      <c r="K35" s="271">
        <f t="shared" si="9"/>
        <v>89</v>
      </c>
      <c r="L35" s="269">
        <f t="shared" si="9"/>
        <v>14</v>
      </c>
      <c r="M35" s="271">
        <f t="shared" si="9"/>
        <v>205</v>
      </c>
      <c r="N35" s="269">
        <f t="shared" si="9"/>
        <v>5</v>
      </c>
      <c r="O35" s="271">
        <f t="shared" si="9"/>
        <v>115</v>
      </c>
      <c r="P35" s="269">
        <f t="shared" si="9"/>
        <v>6</v>
      </c>
      <c r="Q35" s="271">
        <f t="shared" si="9"/>
        <v>224</v>
      </c>
      <c r="R35" s="269">
        <f>SUM(R36:R39)</f>
        <v>4</v>
      </c>
      <c r="S35" s="271">
        <f>SUM(S36:S39)</f>
        <v>252</v>
      </c>
      <c r="T35" s="269">
        <f>SUM(T36:T39)</f>
        <v>3</v>
      </c>
      <c r="U35" s="271">
        <f>SUM(U36:U39)</f>
        <v>664</v>
      </c>
      <c r="V35" s="271">
        <v>0</v>
      </c>
    </row>
    <row r="36" spans="2:23" s="254" customFormat="1" ht="14.1" customHeight="1">
      <c r="B36" s="266"/>
      <c r="C36" s="272"/>
      <c r="D36" s="273" t="s">
        <v>224</v>
      </c>
      <c r="E36" s="274">
        <f t="shared" ref="E36:E54" si="10">+G36+H36+J36+L36+N36+P36+R36+T36</f>
        <v>11</v>
      </c>
      <c r="F36" s="275">
        <f t="shared" ref="F36:F54" si="11">+I36+K36+M36+O36+Q36+S36+U36</f>
        <v>181</v>
      </c>
      <c r="G36" s="276">
        <v>0</v>
      </c>
      <c r="H36" s="274">
        <v>5</v>
      </c>
      <c r="I36" s="277">
        <v>18</v>
      </c>
      <c r="J36" s="274">
        <v>1</v>
      </c>
      <c r="K36" s="277">
        <v>5</v>
      </c>
      <c r="L36" s="274">
        <v>2</v>
      </c>
      <c r="M36" s="277">
        <v>34</v>
      </c>
      <c r="N36" s="274">
        <v>1</v>
      </c>
      <c r="O36" s="277">
        <v>25</v>
      </c>
      <c r="P36" s="276">
        <v>1</v>
      </c>
      <c r="Q36" s="278">
        <v>39</v>
      </c>
      <c r="R36" s="276">
        <v>1</v>
      </c>
      <c r="S36" s="278">
        <v>60</v>
      </c>
      <c r="T36" s="276">
        <v>0</v>
      </c>
      <c r="U36" s="278">
        <v>0</v>
      </c>
      <c r="V36" s="278">
        <v>0</v>
      </c>
    </row>
    <row r="37" spans="2:23" s="254" customFormat="1" ht="14.1" customHeight="1">
      <c r="B37" s="266"/>
      <c r="C37" s="272"/>
      <c r="D37" s="279" t="s">
        <v>225</v>
      </c>
      <c r="E37" s="274">
        <f t="shared" si="10"/>
        <v>17</v>
      </c>
      <c r="F37" s="275">
        <f t="shared" si="11"/>
        <v>321</v>
      </c>
      <c r="G37" s="276">
        <v>3</v>
      </c>
      <c r="H37" s="274">
        <v>4</v>
      </c>
      <c r="I37" s="277">
        <v>4</v>
      </c>
      <c r="J37" s="274">
        <v>2</v>
      </c>
      <c r="K37" s="277">
        <v>13</v>
      </c>
      <c r="L37" s="274">
        <v>2</v>
      </c>
      <c r="M37" s="277">
        <v>28</v>
      </c>
      <c r="N37" s="274">
        <v>1</v>
      </c>
      <c r="O37" s="277">
        <v>27</v>
      </c>
      <c r="P37" s="276">
        <v>3</v>
      </c>
      <c r="Q37" s="278">
        <v>108</v>
      </c>
      <c r="R37" s="276">
        <v>2</v>
      </c>
      <c r="S37" s="278">
        <v>141</v>
      </c>
      <c r="T37" s="276">
        <v>0</v>
      </c>
      <c r="U37" s="278">
        <v>0</v>
      </c>
      <c r="V37" s="278">
        <v>0</v>
      </c>
    </row>
    <row r="38" spans="2:23" s="254" customFormat="1" ht="14.1" customHeight="1">
      <c r="B38" s="266"/>
      <c r="C38" s="272"/>
      <c r="D38" s="279" t="s">
        <v>226</v>
      </c>
      <c r="E38" s="274">
        <f t="shared" si="10"/>
        <v>51</v>
      </c>
      <c r="F38" s="275">
        <f t="shared" si="11"/>
        <v>727</v>
      </c>
      <c r="G38" s="276">
        <v>2</v>
      </c>
      <c r="H38" s="274">
        <v>20</v>
      </c>
      <c r="I38" s="277">
        <v>53</v>
      </c>
      <c r="J38" s="274">
        <v>11</v>
      </c>
      <c r="K38" s="277">
        <v>71</v>
      </c>
      <c r="L38" s="274">
        <v>10</v>
      </c>
      <c r="M38" s="277">
        <v>143</v>
      </c>
      <c r="N38" s="274">
        <v>3</v>
      </c>
      <c r="O38" s="277">
        <v>63</v>
      </c>
      <c r="P38" s="276">
        <v>2</v>
      </c>
      <c r="Q38" s="278">
        <v>77</v>
      </c>
      <c r="R38" s="276">
        <v>1</v>
      </c>
      <c r="S38" s="278">
        <v>51</v>
      </c>
      <c r="T38" s="276">
        <v>2</v>
      </c>
      <c r="U38" s="278">
        <v>269</v>
      </c>
      <c r="V38" s="278">
        <v>0</v>
      </c>
      <c r="W38" s="292"/>
    </row>
    <row r="39" spans="2:23" s="254" customFormat="1" ht="14.1" customHeight="1">
      <c r="B39" s="266"/>
      <c r="C39" s="280"/>
      <c r="D39" s="281" t="s">
        <v>227</v>
      </c>
      <c r="E39" s="282">
        <f t="shared" si="10"/>
        <v>2</v>
      </c>
      <c r="F39" s="283">
        <f t="shared" si="11"/>
        <v>399</v>
      </c>
      <c r="G39" s="284">
        <v>0</v>
      </c>
      <c r="H39" s="284">
        <v>1</v>
      </c>
      <c r="I39" s="285">
        <v>4</v>
      </c>
      <c r="J39" s="284">
        <v>0</v>
      </c>
      <c r="K39" s="285">
        <v>0</v>
      </c>
      <c r="L39" s="284">
        <v>0</v>
      </c>
      <c r="M39" s="285">
        <v>0</v>
      </c>
      <c r="N39" s="284">
        <v>0</v>
      </c>
      <c r="O39" s="285">
        <v>0</v>
      </c>
      <c r="P39" s="284">
        <v>0</v>
      </c>
      <c r="Q39" s="285">
        <v>0</v>
      </c>
      <c r="R39" s="284">
        <v>0</v>
      </c>
      <c r="S39" s="285">
        <v>0</v>
      </c>
      <c r="T39" s="284">
        <v>1</v>
      </c>
      <c r="U39" s="285">
        <v>395</v>
      </c>
      <c r="V39" s="285">
        <v>0</v>
      </c>
    </row>
    <row r="40" spans="2:23" s="254" customFormat="1" ht="14.1" customHeight="1">
      <c r="B40" s="266"/>
      <c r="C40" s="286" t="s">
        <v>229</v>
      </c>
      <c r="D40" s="287"/>
      <c r="E40" s="288">
        <f t="shared" si="10"/>
        <v>74</v>
      </c>
      <c r="F40" s="289">
        <f t="shared" si="11"/>
        <v>1116</v>
      </c>
      <c r="G40" s="288">
        <f t="shared" ref="G40:Q40" si="12">SUM(G41:G44)</f>
        <v>6</v>
      </c>
      <c r="H40" s="288">
        <f t="shared" si="12"/>
        <v>30</v>
      </c>
      <c r="I40" s="290">
        <f t="shared" si="12"/>
        <v>65</v>
      </c>
      <c r="J40" s="288">
        <f t="shared" si="12"/>
        <v>10</v>
      </c>
      <c r="K40" s="290">
        <f t="shared" si="12"/>
        <v>72</v>
      </c>
      <c r="L40" s="288">
        <f t="shared" si="12"/>
        <v>11</v>
      </c>
      <c r="M40" s="290">
        <f t="shared" si="12"/>
        <v>145</v>
      </c>
      <c r="N40" s="288">
        <f t="shared" si="12"/>
        <v>7</v>
      </c>
      <c r="O40" s="290">
        <f t="shared" si="12"/>
        <v>171</v>
      </c>
      <c r="P40" s="288">
        <f t="shared" si="12"/>
        <v>5</v>
      </c>
      <c r="Q40" s="290">
        <f t="shared" si="12"/>
        <v>202</v>
      </c>
      <c r="R40" s="288">
        <f>SUM(R41:R44)</f>
        <v>3</v>
      </c>
      <c r="S40" s="290">
        <f>SUM(S41:S44)</f>
        <v>190</v>
      </c>
      <c r="T40" s="288">
        <f>SUM(T41:T44)</f>
        <v>2</v>
      </c>
      <c r="U40" s="290">
        <f>SUM(U41:U44)</f>
        <v>271</v>
      </c>
      <c r="V40" s="290">
        <v>0</v>
      </c>
    </row>
    <row r="41" spans="2:23" s="254" customFormat="1" ht="14.1" customHeight="1">
      <c r="B41" s="266"/>
      <c r="C41" s="286"/>
      <c r="D41" s="273" t="s">
        <v>224</v>
      </c>
      <c r="E41" s="274">
        <f t="shared" si="10"/>
        <v>5</v>
      </c>
      <c r="F41" s="275">
        <f t="shared" si="11"/>
        <v>101</v>
      </c>
      <c r="G41" s="276">
        <v>0</v>
      </c>
      <c r="H41" s="274">
        <v>2</v>
      </c>
      <c r="I41" s="277">
        <v>6</v>
      </c>
      <c r="J41" s="276">
        <v>1</v>
      </c>
      <c r="K41" s="278">
        <v>7</v>
      </c>
      <c r="L41" s="276">
        <v>0</v>
      </c>
      <c r="M41" s="278">
        <v>0</v>
      </c>
      <c r="N41" s="276">
        <v>1</v>
      </c>
      <c r="O41" s="278">
        <v>28</v>
      </c>
      <c r="P41" s="276">
        <v>0</v>
      </c>
      <c r="Q41" s="278">
        <v>0</v>
      </c>
      <c r="R41" s="276">
        <v>1</v>
      </c>
      <c r="S41" s="278">
        <v>60</v>
      </c>
      <c r="T41" s="276">
        <v>0</v>
      </c>
      <c r="U41" s="278">
        <v>0</v>
      </c>
      <c r="V41" s="278">
        <v>0</v>
      </c>
    </row>
    <row r="42" spans="2:23" s="254" customFormat="1" ht="14.1" customHeight="1">
      <c r="B42" s="266"/>
      <c r="C42" s="286"/>
      <c r="D42" s="279" t="s">
        <v>225</v>
      </c>
      <c r="E42" s="274">
        <f t="shared" si="10"/>
        <v>11</v>
      </c>
      <c r="F42" s="275">
        <f t="shared" si="11"/>
        <v>365</v>
      </c>
      <c r="G42" s="276">
        <v>1</v>
      </c>
      <c r="H42" s="274">
        <v>2</v>
      </c>
      <c r="I42" s="277">
        <v>3</v>
      </c>
      <c r="J42" s="276">
        <v>2</v>
      </c>
      <c r="K42" s="278">
        <v>16</v>
      </c>
      <c r="L42" s="276">
        <v>1</v>
      </c>
      <c r="M42" s="278">
        <v>13</v>
      </c>
      <c r="N42" s="276">
        <v>1</v>
      </c>
      <c r="O42" s="278">
        <v>23</v>
      </c>
      <c r="P42" s="276">
        <v>2</v>
      </c>
      <c r="Q42" s="278">
        <v>87</v>
      </c>
      <c r="R42" s="276">
        <v>1</v>
      </c>
      <c r="S42" s="278">
        <v>66</v>
      </c>
      <c r="T42" s="276">
        <v>1</v>
      </c>
      <c r="U42" s="278">
        <v>157</v>
      </c>
      <c r="V42" s="278">
        <v>0</v>
      </c>
    </row>
    <row r="43" spans="2:23" s="254" customFormat="1" ht="14.1" customHeight="1">
      <c r="B43" s="266"/>
      <c r="C43" s="286"/>
      <c r="D43" s="279" t="s">
        <v>226</v>
      </c>
      <c r="E43" s="274">
        <f t="shared" si="10"/>
        <v>56</v>
      </c>
      <c r="F43" s="275">
        <f t="shared" si="11"/>
        <v>643</v>
      </c>
      <c r="G43" s="276">
        <v>4</v>
      </c>
      <c r="H43" s="274">
        <v>26</v>
      </c>
      <c r="I43" s="277">
        <v>56</v>
      </c>
      <c r="J43" s="276">
        <v>6</v>
      </c>
      <c r="K43" s="278">
        <v>42</v>
      </c>
      <c r="L43" s="276">
        <v>10</v>
      </c>
      <c r="M43" s="278">
        <v>132</v>
      </c>
      <c r="N43" s="276">
        <v>5</v>
      </c>
      <c r="O43" s="278">
        <v>120</v>
      </c>
      <c r="P43" s="276">
        <v>3</v>
      </c>
      <c r="Q43" s="278">
        <v>115</v>
      </c>
      <c r="R43" s="276">
        <v>1</v>
      </c>
      <c r="S43" s="278">
        <v>64</v>
      </c>
      <c r="T43" s="276">
        <v>1</v>
      </c>
      <c r="U43" s="278">
        <v>114</v>
      </c>
      <c r="V43" s="278">
        <v>0</v>
      </c>
    </row>
    <row r="44" spans="2:23" s="254" customFormat="1" ht="14.1" customHeight="1">
      <c r="B44" s="266"/>
      <c r="C44" s="280"/>
      <c r="D44" s="281" t="s">
        <v>227</v>
      </c>
      <c r="E44" s="282">
        <f t="shared" si="10"/>
        <v>2</v>
      </c>
      <c r="F44" s="283">
        <f t="shared" si="11"/>
        <v>7</v>
      </c>
      <c r="G44" s="284">
        <v>1</v>
      </c>
      <c r="H44" s="284">
        <v>0</v>
      </c>
      <c r="I44" s="285">
        <v>0</v>
      </c>
      <c r="J44" s="284">
        <v>1</v>
      </c>
      <c r="K44" s="285">
        <v>7</v>
      </c>
      <c r="L44" s="284">
        <v>0</v>
      </c>
      <c r="M44" s="285">
        <v>0</v>
      </c>
      <c r="N44" s="284">
        <v>0</v>
      </c>
      <c r="O44" s="285">
        <v>0</v>
      </c>
      <c r="P44" s="284">
        <v>0</v>
      </c>
      <c r="Q44" s="285">
        <v>0</v>
      </c>
      <c r="R44" s="284">
        <v>0</v>
      </c>
      <c r="S44" s="285">
        <v>0</v>
      </c>
      <c r="T44" s="284">
        <v>0</v>
      </c>
      <c r="U44" s="285">
        <v>0</v>
      </c>
      <c r="V44" s="285">
        <v>0</v>
      </c>
    </row>
    <row r="45" spans="2:23" s="254" customFormat="1" ht="14.1" customHeight="1">
      <c r="B45" s="266"/>
      <c r="C45" s="286" t="s">
        <v>230</v>
      </c>
      <c r="D45" s="287"/>
      <c r="E45" s="288">
        <f t="shared" si="10"/>
        <v>49</v>
      </c>
      <c r="F45" s="289">
        <f t="shared" si="11"/>
        <v>734</v>
      </c>
      <c r="G45" s="288">
        <f t="shared" ref="G45:Q45" si="13">SUM(G46:G49)</f>
        <v>1</v>
      </c>
      <c r="H45" s="288">
        <f t="shared" si="13"/>
        <v>22</v>
      </c>
      <c r="I45" s="290">
        <f t="shared" si="13"/>
        <v>59</v>
      </c>
      <c r="J45" s="288">
        <f t="shared" si="13"/>
        <v>8</v>
      </c>
      <c r="K45" s="290">
        <f t="shared" si="13"/>
        <v>68</v>
      </c>
      <c r="L45" s="288">
        <f t="shared" si="13"/>
        <v>8</v>
      </c>
      <c r="M45" s="290">
        <f t="shared" si="13"/>
        <v>109</v>
      </c>
      <c r="N45" s="288">
        <f t="shared" si="13"/>
        <v>3</v>
      </c>
      <c r="O45" s="290">
        <f t="shared" si="13"/>
        <v>71</v>
      </c>
      <c r="P45" s="288">
        <f t="shared" si="13"/>
        <v>4</v>
      </c>
      <c r="Q45" s="290">
        <f t="shared" si="13"/>
        <v>176</v>
      </c>
      <c r="R45" s="288">
        <f>SUM(R46:R49)</f>
        <v>2</v>
      </c>
      <c r="S45" s="290">
        <f>SUM(S46:S49)</f>
        <v>113</v>
      </c>
      <c r="T45" s="288">
        <f>SUM(T46:T49)</f>
        <v>1</v>
      </c>
      <c r="U45" s="290">
        <f>SUM(U46:U49)</f>
        <v>138</v>
      </c>
      <c r="V45" s="290">
        <v>0</v>
      </c>
    </row>
    <row r="46" spans="2:23" s="254" customFormat="1" ht="14.1" customHeight="1">
      <c r="B46" s="266"/>
      <c r="C46" s="286"/>
      <c r="D46" s="273" t="s">
        <v>224</v>
      </c>
      <c r="E46" s="274">
        <f t="shared" si="10"/>
        <v>5</v>
      </c>
      <c r="F46" s="275">
        <f t="shared" si="11"/>
        <v>53</v>
      </c>
      <c r="G46" s="276">
        <v>0</v>
      </c>
      <c r="H46" s="274">
        <v>3</v>
      </c>
      <c r="I46" s="277">
        <v>10</v>
      </c>
      <c r="J46" s="274">
        <v>1</v>
      </c>
      <c r="K46" s="277">
        <v>6</v>
      </c>
      <c r="L46" s="276">
        <v>0</v>
      </c>
      <c r="M46" s="278">
        <v>0</v>
      </c>
      <c r="N46" s="276">
        <v>0</v>
      </c>
      <c r="O46" s="278">
        <v>0</v>
      </c>
      <c r="P46" s="276">
        <v>1</v>
      </c>
      <c r="Q46" s="278">
        <v>37</v>
      </c>
      <c r="R46" s="276">
        <v>0</v>
      </c>
      <c r="S46" s="278">
        <v>0</v>
      </c>
      <c r="T46" s="276">
        <v>0</v>
      </c>
      <c r="U46" s="278">
        <v>0</v>
      </c>
      <c r="V46" s="278">
        <v>0</v>
      </c>
    </row>
    <row r="47" spans="2:23" s="254" customFormat="1" ht="14.1" customHeight="1">
      <c r="B47" s="266"/>
      <c r="C47" s="286"/>
      <c r="D47" s="279" t="s">
        <v>225</v>
      </c>
      <c r="E47" s="274">
        <f t="shared" si="10"/>
        <v>9</v>
      </c>
      <c r="F47" s="275">
        <f t="shared" si="11"/>
        <v>151</v>
      </c>
      <c r="G47" s="276">
        <v>1</v>
      </c>
      <c r="H47" s="274">
        <v>3</v>
      </c>
      <c r="I47" s="277">
        <v>5</v>
      </c>
      <c r="J47" s="274">
        <v>2</v>
      </c>
      <c r="K47" s="277">
        <v>12</v>
      </c>
      <c r="L47" s="276">
        <v>0</v>
      </c>
      <c r="M47" s="278">
        <v>0</v>
      </c>
      <c r="N47" s="276">
        <v>1</v>
      </c>
      <c r="O47" s="278">
        <v>29</v>
      </c>
      <c r="P47" s="276">
        <v>1</v>
      </c>
      <c r="Q47" s="278">
        <v>45</v>
      </c>
      <c r="R47" s="276">
        <v>1</v>
      </c>
      <c r="S47" s="278">
        <v>60</v>
      </c>
      <c r="T47" s="276">
        <v>0</v>
      </c>
      <c r="U47" s="278">
        <v>0</v>
      </c>
      <c r="V47" s="278">
        <v>0</v>
      </c>
    </row>
    <row r="48" spans="2:23" s="254" customFormat="1" ht="14.1" customHeight="1">
      <c r="B48" s="266"/>
      <c r="C48" s="286"/>
      <c r="D48" s="279" t="s">
        <v>226</v>
      </c>
      <c r="E48" s="274">
        <f t="shared" si="10"/>
        <v>33</v>
      </c>
      <c r="F48" s="275">
        <f t="shared" si="11"/>
        <v>450</v>
      </c>
      <c r="G48" s="276">
        <v>0</v>
      </c>
      <c r="H48" s="274">
        <v>16</v>
      </c>
      <c r="I48" s="277">
        <v>44</v>
      </c>
      <c r="J48" s="274">
        <v>4</v>
      </c>
      <c r="K48" s="277">
        <v>23</v>
      </c>
      <c r="L48" s="276">
        <v>8</v>
      </c>
      <c r="M48" s="278">
        <v>109</v>
      </c>
      <c r="N48" s="276">
        <v>2</v>
      </c>
      <c r="O48" s="278">
        <v>42</v>
      </c>
      <c r="P48" s="276">
        <v>2</v>
      </c>
      <c r="Q48" s="278">
        <v>94</v>
      </c>
      <c r="R48" s="276">
        <v>0</v>
      </c>
      <c r="S48" s="278">
        <v>0</v>
      </c>
      <c r="T48" s="276">
        <v>1</v>
      </c>
      <c r="U48" s="278">
        <v>138</v>
      </c>
      <c r="V48" s="278">
        <v>0</v>
      </c>
    </row>
    <row r="49" spans="2:22" s="254" customFormat="1" ht="14.1" customHeight="1">
      <c r="B49" s="266"/>
      <c r="C49" s="280"/>
      <c r="D49" s="281" t="s">
        <v>227</v>
      </c>
      <c r="E49" s="282">
        <f t="shared" si="10"/>
        <v>2</v>
      </c>
      <c r="F49" s="283">
        <f t="shared" si="11"/>
        <v>80</v>
      </c>
      <c r="G49" s="284">
        <v>0</v>
      </c>
      <c r="H49" s="284">
        <v>0</v>
      </c>
      <c r="I49" s="285">
        <v>0</v>
      </c>
      <c r="J49" s="284">
        <v>1</v>
      </c>
      <c r="K49" s="285">
        <v>27</v>
      </c>
      <c r="L49" s="284">
        <v>0</v>
      </c>
      <c r="M49" s="285">
        <v>0</v>
      </c>
      <c r="N49" s="284">
        <v>0</v>
      </c>
      <c r="O49" s="285">
        <v>0</v>
      </c>
      <c r="P49" s="284">
        <v>0</v>
      </c>
      <c r="Q49" s="285">
        <v>0</v>
      </c>
      <c r="R49" s="284">
        <v>1</v>
      </c>
      <c r="S49" s="285">
        <v>53</v>
      </c>
      <c r="T49" s="284">
        <v>0</v>
      </c>
      <c r="U49" s="285">
        <v>0</v>
      </c>
      <c r="V49" s="285">
        <v>0</v>
      </c>
    </row>
    <row r="50" spans="2:22" s="254" customFormat="1" ht="14.1" customHeight="1">
      <c r="B50" s="266"/>
      <c r="C50" s="286" t="s">
        <v>231</v>
      </c>
      <c r="D50" s="287"/>
      <c r="E50" s="288">
        <f t="shared" si="10"/>
        <v>42</v>
      </c>
      <c r="F50" s="289">
        <f t="shared" si="11"/>
        <v>448</v>
      </c>
      <c r="G50" s="288">
        <f t="shared" ref="G50:Q50" si="14">SUM(G51:G54)</f>
        <v>8</v>
      </c>
      <c r="H50" s="288">
        <f t="shared" si="14"/>
        <v>16</v>
      </c>
      <c r="I50" s="290">
        <f t="shared" si="14"/>
        <v>37</v>
      </c>
      <c r="J50" s="288">
        <f t="shared" si="14"/>
        <v>2</v>
      </c>
      <c r="K50" s="290">
        <f t="shared" si="14"/>
        <v>15</v>
      </c>
      <c r="L50" s="288">
        <f t="shared" si="14"/>
        <v>9</v>
      </c>
      <c r="M50" s="290">
        <f t="shared" si="14"/>
        <v>127</v>
      </c>
      <c r="N50" s="288">
        <f t="shared" si="14"/>
        <v>4</v>
      </c>
      <c r="O50" s="290">
        <f t="shared" si="14"/>
        <v>96</v>
      </c>
      <c r="P50" s="288">
        <f t="shared" si="14"/>
        <v>1</v>
      </c>
      <c r="Q50" s="290">
        <f t="shared" si="14"/>
        <v>34</v>
      </c>
      <c r="R50" s="288">
        <f>SUM(R51:R54)</f>
        <v>2</v>
      </c>
      <c r="S50" s="290">
        <f>SUM(S51:S54)</f>
        <v>139</v>
      </c>
      <c r="T50" s="288">
        <f>SUM(T51:T54)</f>
        <v>0</v>
      </c>
      <c r="U50" s="290">
        <f>SUM(U51:U54)</f>
        <v>0</v>
      </c>
      <c r="V50" s="290">
        <v>0</v>
      </c>
    </row>
    <row r="51" spans="2:22" s="254" customFormat="1" ht="14.1" customHeight="1">
      <c r="B51" s="15"/>
      <c r="C51" s="286"/>
      <c r="D51" s="273" t="s">
        <v>224</v>
      </c>
      <c r="E51" s="274">
        <f t="shared" si="10"/>
        <v>6</v>
      </c>
      <c r="F51" s="275">
        <f t="shared" si="11"/>
        <v>62</v>
      </c>
      <c r="G51" s="276">
        <v>0</v>
      </c>
      <c r="H51" s="274">
        <v>3</v>
      </c>
      <c r="I51" s="277">
        <v>10</v>
      </c>
      <c r="J51" s="274">
        <v>1</v>
      </c>
      <c r="K51" s="277">
        <v>8</v>
      </c>
      <c r="L51" s="274">
        <v>1</v>
      </c>
      <c r="M51" s="277">
        <v>19</v>
      </c>
      <c r="N51" s="276">
        <v>1</v>
      </c>
      <c r="O51" s="278">
        <v>25</v>
      </c>
      <c r="P51" s="274">
        <v>0</v>
      </c>
      <c r="Q51" s="277">
        <v>0</v>
      </c>
      <c r="R51" s="274">
        <v>0</v>
      </c>
      <c r="S51" s="277">
        <v>0</v>
      </c>
      <c r="T51" s="274">
        <v>0</v>
      </c>
      <c r="U51" s="277">
        <v>0</v>
      </c>
      <c r="V51" s="277">
        <v>0</v>
      </c>
    </row>
    <row r="52" spans="2:22" s="254" customFormat="1" ht="14.1" customHeight="1">
      <c r="B52" s="15"/>
      <c r="C52" s="286"/>
      <c r="D52" s="279" t="s">
        <v>225</v>
      </c>
      <c r="E52" s="274">
        <f t="shared" si="10"/>
        <v>4</v>
      </c>
      <c r="F52" s="275">
        <f t="shared" si="11"/>
        <v>91</v>
      </c>
      <c r="G52" s="276">
        <v>0</v>
      </c>
      <c r="H52" s="274">
        <v>2</v>
      </c>
      <c r="I52" s="277">
        <v>3</v>
      </c>
      <c r="J52" s="274">
        <v>0</v>
      </c>
      <c r="K52" s="277">
        <v>0</v>
      </c>
      <c r="L52" s="274">
        <v>0</v>
      </c>
      <c r="M52" s="277">
        <v>0</v>
      </c>
      <c r="N52" s="276">
        <v>1</v>
      </c>
      <c r="O52" s="278">
        <v>28</v>
      </c>
      <c r="P52" s="274">
        <v>0</v>
      </c>
      <c r="Q52" s="277">
        <v>0</v>
      </c>
      <c r="R52" s="274">
        <v>1</v>
      </c>
      <c r="S52" s="277">
        <v>60</v>
      </c>
      <c r="T52" s="274">
        <v>0</v>
      </c>
      <c r="U52" s="277">
        <v>0</v>
      </c>
      <c r="V52" s="277">
        <v>0</v>
      </c>
    </row>
    <row r="53" spans="2:22" s="254" customFormat="1" ht="14.1" customHeight="1">
      <c r="B53" s="15"/>
      <c r="C53" s="286"/>
      <c r="D53" s="279" t="s">
        <v>226</v>
      </c>
      <c r="E53" s="274">
        <f t="shared" si="10"/>
        <v>30</v>
      </c>
      <c r="F53" s="275">
        <f t="shared" si="11"/>
        <v>269</v>
      </c>
      <c r="G53" s="276">
        <v>8</v>
      </c>
      <c r="H53" s="274">
        <v>11</v>
      </c>
      <c r="I53" s="277">
        <v>24</v>
      </c>
      <c r="J53" s="274">
        <v>1</v>
      </c>
      <c r="K53" s="277">
        <v>7</v>
      </c>
      <c r="L53" s="274">
        <v>6</v>
      </c>
      <c r="M53" s="277">
        <v>82</v>
      </c>
      <c r="N53" s="276">
        <v>2</v>
      </c>
      <c r="O53" s="278">
        <v>43</v>
      </c>
      <c r="P53" s="274">
        <v>1</v>
      </c>
      <c r="Q53" s="277">
        <v>34</v>
      </c>
      <c r="R53" s="274">
        <v>1</v>
      </c>
      <c r="S53" s="277">
        <v>79</v>
      </c>
      <c r="T53" s="274">
        <v>0</v>
      </c>
      <c r="U53" s="277">
        <v>0</v>
      </c>
      <c r="V53" s="277">
        <v>0</v>
      </c>
    </row>
    <row r="54" spans="2:22" s="254" customFormat="1" ht="14.1" customHeight="1">
      <c r="B54" s="36"/>
      <c r="C54" s="280"/>
      <c r="D54" s="281" t="s">
        <v>227</v>
      </c>
      <c r="E54" s="282">
        <f t="shared" si="10"/>
        <v>2</v>
      </c>
      <c r="F54" s="283">
        <f t="shared" si="11"/>
        <v>26</v>
      </c>
      <c r="G54" s="284">
        <v>0</v>
      </c>
      <c r="H54" s="284">
        <v>0</v>
      </c>
      <c r="I54" s="285">
        <v>0</v>
      </c>
      <c r="J54" s="284">
        <v>0</v>
      </c>
      <c r="K54" s="285">
        <v>0</v>
      </c>
      <c r="L54" s="284">
        <v>2</v>
      </c>
      <c r="M54" s="285">
        <v>26</v>
      </c>
      <c r="N54" s="284">
        <v>0</v>
      </c>
      <c r="O54" s="285">
        <v>0</v>
      </c>
      <c r="P54" s="284">
        <v>0</v>
      </c>
      <c r="Q54" s="285">
        <v>0</v>
      </c>
      <c r="R54" s="284">
        <v>0</v>
      </c>
      <c r="S54" s="285">
        <v>0</v>
      </c>
      <c r="T54" s="284">
        <v>0</v>
      </c>
      <c r="U54" s="285">
        <v>0</v>
      </c>
      <c r="V54" s="285">
        <v>0</v>
      </c>
    </row>
    <row r="55" spans="2:22" s="254" customFormat="1" ht="14.1" customHeight="1">
      <c r="B55" s="291" t="s">
        <v>233</v>
      </c>
      <c r="C55" s="255"/>
      <c r="D55" s="256"/>
      <c r="E55" s="257">
        <f>SUM(E56:E59)</f>
        <v>200</v>
      </c>
      <c r="F55" s="258">
        <f>SUM(F56:F59)</f>
        <v>3491</v>
      </c>
      <c r="G55" s="257">
        <f t="shared" ref="G55:V55" si="15">SUM(G56:G59)</f>
        <v>0</v>
      </c>
      <c r="H55" s="257">
        <f t="shared" si="15"/>
        <v>81</v>
      </c>
      <c r="I55" s="259">
        <f t="shared" si="15"/>
        <v>178</v>
      </c>
      <c r="J55" s="257">
        <f t="shared" si="15"/>
        <v>36</v>
      </c>
      <c r="K55" s="259">
        <f t="shared" si="15"/>
        <v>243</v>
      </c>
      <c r="L55" s="257">
        <f t="shared" si="15"/>
        <v>30</v>
      </c>
      <c r="M55" s="259">
        <f t="shared" si="15"/>
        <v>431</v>
      </c>
      <c r="N55" s="257">
        <f t="shared" si="15"/>
        <v>23</v>
      </c>
      <c r="O55" s="259">
        <f t="shared" si="15"/>
        <v>535</v>
      </c>
      <c r="P55" s="257">
        <f t="shared" si="15"/>
        <v>13</v>
      </c>
      <c r="Q55" s="259">
        <f t="shared" si="15"/>
        <v>494</v>
      </c>
      <c r="R55" s="257">
        <f t="shared" si="15"/>
        <v>13</v>
      </c>
      <c r="S55" s="259">
        <f t="shared" si="15"/>
        <v>813</v>
      </c>
      <c r="T55" s="257">
        <f t="shared" si="15"/>
        <v>4</v>
      </c>
      <c r="U55" s="259">
        <f t="shared" si="15"/>
        <v>716</v>
      </c>
      <c r="V55" s="259">
        <f t="shared" si="15"/>
        <v>12</v>
      </c>
    </row>
    <row r="56" spans="2:22" s="254" customFormat="1" ht="14.1" customHeight="1">
      <c r="B56" s="22"/>
      <c r="C56" s="260"/>
      <c r="D56" s="261" t="s">
        <v>224</v>
      </c>
      <c r="E56" s="262">
        <f>+G56+H56+J56+L56+N56+P56+R56+T56</f>
        <v>7</v>
      </c>
      <c r="F56" s="27">
        <f>+H56+I56+K56+M56+O56+Q56+S56+U56</f>
        <v>163</v>
      </c>
      <c r="G56" s="262">
        <v>0</v>
      </c>
      <c r="H56" s="262">
        <v>2</v>
      </c>
      <c r="I56" s="28">
        <v>4</v>
      </c>
      <c r="J56" s="262">
        <v>0</v>
      </c>
      <c r="K56" s="28">
        <v>0</v>
      </c>
      <c r="L56" s="262">
        <v>1</v>
      </c>
      <c r="M56" s="28">
        <v>15</v>
      </c>
      <c r="N56" s="262">
        <v>2</v>
      </c>
      <c r="O56" s="28">
        <v>43</v>
      </c>
      <c r="P56" s="262">
        <v>1</v>
      </c>
      <c r="Q56" s="28">
        <v>33</v>
      </c>
      <c r="R56" s="262">
        <v>1</v>
      </c>
      <c r="S56" s="28">
        <v>66</v>
      </c>
      <c r="T56" s="262">
        <v>0</v>
      </c>
      <c r="U56" s="28">
        <v>0</v>
      </c>
      <c r="V56" s="28">
        <v>0</v>
      </c>
    </row>
    <row r="57" spans="2:22" s="254" customFormat="1" ht="14.1" customHeight="1">
      <c r="B57" s="22"/>
      <c r="C57" s="260"/>
      <c r="D57" s="263" t="s">
        <v>225</v>
      </c>
      <c r="E57" s="262">
        <f t="shared" ref="E57:F59" si="16">+G57+H57+J57+L57+N57+P57+R57+T57</f>
        <v>34</v>
      </c>
      <c r="F57" s="27">
        <f t="shared" si="16"/>
        <v>886</v>
      </c>
      <c r="G57" s="262">
        <v>0</v>
      </c>
      <c r="H57" s="262">
        <v>10</v>
      </c>
      <c r="I57" s="28">
        <v>12</v>
      </c>
      <c r="J57" s="262">
        <v>6</v>
      </c>
      <c r="K57" s="28">
        <v>41</v>
      </c>
      <c r="L57" s="262">
        <v>3</v>
      </c>
      <c r="M57" s="28">
        <v>44</v>
      </c>
      <c r="N57" s="262">
        <v>4</v>
      </c>
      <c r="O57" s="28">
        <v>92</v>
      </c>
      <c r="P57" s="262">
        <v>4</v>
      </c>
      <c r="Q57" s="28">
        <v>148</v>
      </c>
      <c r="R57" s="262">
        <v>6</v>
      </c>
      <c r="S57" s="28">
        <v>369</v>
      </c>
      <c r="T57" s="262">
        <v>1</v>
      </c>
      <c r="U57" s="28">
        <v>170</v>
      </c>
      <c r="V57" s="28">
        <v>5</v>
      </c>
    </row>
    <row r="58" spans="2:22" s="254" customFormat="1" ht="14.1" customHeight="1">
      <c r="B58" s="22"/>
      <c r="C58" s="260"/>
      <c r="D58" s="263" t="s">
        <v>226</v>
      </c>
      <c r="E58" s="262">
        <f t="shared" si="16"/>
        <v>152</v>
      </c>
      <c r="F58" s="27">
        <f t="shared" si="16"/>
        <v>2082</v>
      </c>
      <c r="G58" s="262">
        <v>0</v>
      </c>
      <c r="H58" s="262">
        <v>69</v>
      </c>
      <c r="I58" s="28">
        <v>162</v>
      </c>
      <c r="J58" s="262">
        <v>28</v>
      </c>
      <c r="K58" s="28">
        <v>188</v>
      </c>
      <c r="L58" s="262">
        <v>26</v>
      </c>
      <c r="M58" s="28">
        <v>372</v>
      </c>
      <c r="N58" s="262">
        <v>16</v>
      </c>
      <c r="O58" s="28">
        <v>377</v>
      </c>
      <c r="P58" s="262">
        <v>6</v>
      </c>
      <c r="Q58" s="28">
        <v>243</v>
      </c>
      <c r="R58" s="262">
        <v>5</v>
      </c>
      <c r="S58" s="28">
        <v>313</v>
      </c>
      <c r="T58" s="262">
        <v>2</v>
      </c>
      <c r="U58" s="28">
        <v>358</v>
      </c>
      <c r="V58" s="28">
        <v>7</v>
      </c>
    </row>
    <row r="59" spans="2:22" s="254" customFormat="1" ht="14.1" customHeight="1">
      <c r="B59" s="29"/>
      <c r="C59" s="293"/>
      <c r="D59" s="294" t="s">
        <v>227</v>
      </c>
      <c r="E59" s="295">
        <f t="shared" si="16"/>
        <v>7</v>
      </c>
      <c r="F59" s="34">
        <f t="shared" si="16"/>
        <v>360</v>
      </c>
      <c r="G59" s="295">
        <v>0</v>
      </c>
      <c r="H59" s="295">
        <v>0</v>
      </c>
      <c r="I59" s="35">
        <v>0</v>
      </c>
      <c r="J59" s="295">
        <v>2</v>
      </c>
      <c r="K59" s="35">
        <v>14</v>
      </c>
      <c r="L59" s="295">
        <v>0</v>
      </c>
      <c r="M59" s="35">
        <v>0</v>
      </c>
      <c r="N59" s="295">
        <v>1</v>
      </c>
      <c r="O59" s="35">
        <v>23</v>
      </c>
      <c r="P59" s="295">
        <v>2</v>
      </c>
      <c r="Q59" s="35">
        <v>70</v>
      </c>
      <c r="R59" s="295">
        <v>1</v>
      </c>
      <c r="S59" s="35">
        <v>65</v>
      </c>
      <c r="T59" s="295">
        <v>1</v>
      </c>
      <c r="U59" s="35">
        <v>188</v>
      </c>
      <c r="V59" s="35">
        <v>0</v>
      </c>
    </row>
    <row r="60" spans="2:22" s="254" customFormat="1" ht="14.1" customHeight="1">
      <c r="B60" s="9" t="s">
        <v>234</v>
      </c>
      <c r="C60" s="255"/>
      <c r="D60" s="256"/>
      <c r="E60" s="257">
        <f>SUM(E61:E64)</f>
        <v>172</v>
      </c>
      <c r="F60" s="258">
        <f>SUM(F61:F64)</f>
        <v>3153</v>
      </c>
      <c r="G60" s="257">
        <f t="shared" ref="G60:V60" si="17">SUM(G61:G64)</f>
        <v>0</v>
      </c>
      <c r="H60" s="257">
        <f t="shared" si="17"/>
        <v>69</v>
      </c>
      <c r="I60" s="259">
        <f t="shared" si="17"/>
        <v>136</v>
      </c>
      <c r="J60" s="257">
        <f t="shared" si="17"/>
        <v>19</v>
      </c>
      <c r="K60" s="259">
        <f t="shared" si="17"/>
        <v>123</v>
      </c>
      <c r="L60" s="257">
        <f t="shared" si="17"/>
        <v>32</v>
      </c>
      <c r="M60" s="259">
        <f t="shared" si="17"/>
        <v>460</v>
      </c>
      <c r="N60" s="257">
        <f t="shared" si="17"/>
        <v>23</v>
      </c>
      <c r="O60" s="259">
        <f t="shared" si="17"/>
        <v>549</v>
      </c>
      <c r="P60" s="257">
        <f t="shared" si="17"/>
        <v>13</v>
      </c>
      <c r="Q60" s="259">
        <f t="shared" si="17"/>
        <v>469</v>
      </c>
      <c r="R60" s="257">
        <f t="shared" si="17"/>
        <v>13</v>
      </c>
      <c r="S60" s="259">
        <f t="shared" si="17"/>
        <v>801</v>
      </c>
      <c r="T60" s="257">
        <f t="shared" si="17"/>
        <v>3</v>
      </c>
      <c r="U60" s="259">
        <f t="shared" si="17"/>
        <v>615</v>
      </c>
      <c r="V60" s="259">
        <f t="shared" si="17"/>
        <v>0</v>
      </c>
    </row>
    <row r="61" spans="2:22" s="254" customFormat="1" ht="14.1" customHeight="1">
      <c r="B61" s="22"/>
      <c r="C61" s="260"/>
      <c r="D61" s="261" t="s">
        <v>224</v>
      </c>
      <c r="E61" s="262">
        <f>SUM(G61,H61,J61,L61,N61,P61,R61,T61,V61)</f>
        <v>5</v>
      </c>
      <c r="F61" s="27">
        <f>SUM(I61,K61,M61,O61,Q61,,S61,U61,)</f>
        <v>171</v>
      </c>
      <c r="G61" s="262">
        <v>0</v>
      </c>
      <c r="H61" s="262">
        <v>0</v>
      </c>
      <c r="I61" s="28">
        <v>0</v>
      </c>
      <c r="J61" s="262">
        <v>0</v>
      </c>
      <c r="K61" s="28">
        <v>0</v>
      </c>
      <c r="L61" s="262">
        <v>1</v>
      </c>
      <c r="M61" s="28">
        <v>14</v>
      </c>
      <c r="N61" s="262">
        <v>2</v>
      </c>
      <c r="O61" s="28">
        <v>50</v>
      </c>
      <c r="P61" s="262">
        <v>1</v>
      </c>
      <c r="Q61" s="28">
        <v>36</v>
      </c>
      <c r="R61" s="262">
        <v>1</v>
      </c>
      <c r="S61" s="28">
        <v>71</v>
      </c>
      <c r="T61" s="262">
        <v>0</v>
      </c>
      <c r="U61" s="28">
        <v>0</v>
      </c>
      <c r="V61" s="28">
        <v>0</v>
      </c>
    </row>
    <row r="62" spans="2:22" s="254" customFormat="1" ht="14.1" customHeight="1">
      <c r="B62" s="22"/>
      <c r="C62" s="260"/>
      <c r="D62" s="263" t="s">
        <v>225</v>
      </c>
      <c r="E62" s="262">
        <f>SUM(G62,H62,J62,L62,N62,P62,R62,T62,V62)</f>
        <v>33</v>
      </c>
      <c r="F62" s="27">
        <f>SUM(I62,K62,M62,O62,Q62,,S62,U62,)</f>
        <v>869</v>
      </c>
      <c r="G62" s="262">
        <v>0</v>
      </c>
      <c r="H62" s="262">
        <v>9</v>
      </c>
      <c r="I62" s="28">
        <v>9</v>
      </c>
      <c r="J62" s="262">
        <v>4</v>
      </c>
      <c r="K62" s="28">
        <v>25</v>
      </c>
      <c r="L62" s="262">
        <v>7</v>
      </c>
      <c r="M62" s="28">
        <v>86</v>
      </c>
      <c r="N62" s="262">
        <v>3</v>
      </c>
      <c r="O62" s="28">
        <v>75</v>
      </c>
      <c r="P62" s="262">
        <v>2</v>
      </c>
      <c r="Q62" s="28">
        <v>71</v>
      </c>
      <c r="R62" s="262">
        <v>7</v>
      </c>
      <c r="S62" s="28">
        <v>424</v>
      </c>
      <c r="T62" s="262">
        <v>1</v>
      </c>
      <c r="U62" s="28">
        <v>179</v>
      </c>
      <c r="V62" s="28">
        <v>0</v>
      </c>
    </row>
    <row r="63" spans="2:22" s="254" customFormat="1" ht="14.1" customHeight="1">
      <c r="B63" s="22"/>
      <c r="C63" s="260"/>
      <c r="D63" s="263" t="s">
        <v>226</v>
      </c>
      <c r="E63" s="262">
        <f>SUM(G63,H63,J63,L63,N63,P63,R63,T63,V63)</f>
        <v>127</v>
      </c>
      <c r="F63" s="27">
        <f>SUM(I63,K63,M63,O63,Q63,,S63,U63,)</f>
        <v>1916</v>
      </c>
      <c r="G63" s="262">
        <v>0</v>
      </c>
      <c r="H63" s="262">
        <v>60</v>
      </c>
      <c r="I63" s="28">
        <v>127</v>
      </c>
      <c r="J63" s="262">
        <v>13</v>
      </c>
      <c r="K63" s="28">
        <v>86</v>
      </c>
      <c r="L63" s="262">
        <v>24</v>
      </c>
      <c r="M63" s="28">
        <v>360</v>
      </c>
      <c r="N63" s="262">
        <v>16</v>
      </c>
      <c r="O63" s="28">
        <v>378</v>
      </c>
      <c r="P63" s="262">
        <v>8</v>
      </c>
      <c r="Q63" s="28">
        <v>297</v>
      </c>
      <c r="R63" s="262">
        <v>4</v>
      </c>
      <c r="S63" s="28">
        <v>232</v>
      </c>
      <c r="T63" s="262">
        <v>2</v>
      </c>
      <c r="U63" s="28">
        <v>436</v>
      </c>
      <c r="V63" s="28">
        <v>0</v>
      </c>
    </row>
    <row r="64" spans="2:22" s="254" customFormat="1" ht="14.1" customHeight="1">
      <c r="B64" s="29"/>
      <c r="C64" s="293"/>
      <c r="D64" s="294" t="s">
        <v>227</v>
      </c>
      <c r="E64" s="295">
        <f>SUM(G64,H64,J64,L64,N64,P64,R64,T64,V64)</f>
        <v>7</v>
      </c>
      <c r="F64" s="35">
        <f>SUM(I64,K64,M64,O64,Q64,,S64,U64,)</f>
        <v>197</v>
      </c>
      <c r="G64" s="295">
        <v>0</v>
      </c>
      <c r="H64" s="295">
        <v>0</v>
      </c>
      <c r="I64" s="35">
        <v>0</v>
      </c>
      <c r="J64" s="295">
        <v>2</v>
      </c>
      <c r="K64" s="35">
        <v>12</v>
      </c>
      <c r="L64" s="295">
        <v>0</v>
      </c>
      <c r="M64" s="35">
        <v>0</v>
      </c>
      <c r="N64" s="295">
        <v>2</v>
      </c>
      <c r="O64" s="35">
        <v>46</v>
      </c>
      <c r="P64" s="295">
        <v>2</v>
      </c>
      <c r="Q64" s="35">
        <v>65</v>
      </c>
      <c r="R64" s="295">
        <v>1</v>
      </c>
      <c r="S64" s="35">
        <v>74</v>
      </c>
      <c r="T64" s="295">
        <v>0</v>
      </c>
      <c r="U64" s="35">
        <v>0</v>
      </c>
      <c r="V64" s="35">
        <v>0</v>
      </c>
    </row>
    <row r="65" spans="2:23" s="254" customFormat="1" ht="14.1" customHeight="1">
      <c r="B65" s="296"/>
      <c r="C65" s="296"/>
      <c r="D65" s="297"/>
      <c r="E65" s="298"/>
      <c r="F65" s="298"/>
      <c r="G65" s="298"/>
      <c r="H65" s="298"/>
      <c r="I65" s="298"/>
      <c r="J65" s="298"/>
      <c r="K65" s="298"/>
      <c r="L65" s="298"/>
      <c r="M65" s="298"/>
      <c r="N65" s="298"/>
      <c r="O65" s="298"/>
      <c r="P65" s="298"/>
      <c r="Q65" s="298"/>
      <c r="R65" s="298"/>
      <c r="S65" s="298"/>
      <c r="T65" s="298"/>
      <c r="U65" s="298"/>
      <c r="V65" s="298"/>
    </row>
    <row r="66" spans="2:23" s="254" customFormat="1" ht="14.1" customHeight="1">
      <c r="B66" s="299"/>
      <c r="C66" s="299"/>
      <c r="D66" s="299"/>
      <c r="E66" s="298"/>
      <c r="F66" s="298"/>
      <c r="G66" s="298"/>
      <c r="H66" s="298"/>
      <c r="I66" s="298"/>
      <c r="J66" s="298"/>
      <c r="K66" s="298"/>
      <c r="L66" s="298"/>
      <c r="M66" s="298"/>
      <c r="N66" s="298"/>
      <c r="O66" s="298"/>
      <c r="P66" s="298"/>
      <c r="Q66" s="298"/>
      <c r="R66" s="298"/>
      <c r="S66" s="298"/>
      <c r="T66" s="298"/>
      <c r="U66" s="298"/>
      <c r="V66" s="298"/>
      <c r="W66" s="300"/>
    </row>
    <row r="67" spans="2:23" s="254" customFormat="1" ht="18">
      <c r="B67" s="409" t="s">
        <v>218</v>
      </c>
      <c r="C67" s="410"/>
      <c r="D67" s="410"/>
      <c r="E67" s="410"/>
      <c r="F67" s="411"/>
      <c r="G67" s="301" t="s">
        <v>4</v>
      </c>
      <c r="H67" s="302"/>
      <c r="I67" s="303" t="s">
        <v>81</v>
      </c>
      <c r="J67" s="304"/>
      <c r="K67" s="305" t="s">
        <v>82</v>
      </c>
      <c r="L67" s="306"/>
      <c r="M67" s="307" t="s">
        <v>235</v>
      </c>
      <c r="N67" s="308"/>
      <c r="O67" s="305" t="s">
        <v>220</v>
      </c>
      <c r="P67" s="306"/>
      <c r="Q67" s="305" t="s">
        <v>221</v>
      </c>
      <c r="R67" s="306"/>
      <c r="S67" s="303" t="s">
        <v>236</v>
      </c>
      <c r="T67" s="304"/>
      <c r="U67" s="309" t="s">
        <v>237</v>
      </c>
      <c r="V67" s="310"/>
      <c r="W67" s="311" t="s">
        <v>238</v>
      </c>
    </row>
    <row r="68" spans="2:23" s="254" customFormat="1" ht="14.1" customHeight="1">
      <c r="B68" s="412"/>
      <c r="C68" s="413"/>
      <c r="D68" s="413"/>
      <c r="E68" s="413"/>
      <c r="F68" s="414"/>
      <c r="G68" s="90" t="s">
        <v>2</v>
      </c>
      <c r="H68" s="84" t="s">
        <v>87</v>
      </c>
      <c r="I68" s="85" t="s">
        <v>88</v>
      </c>
      <c r="J68" s="86" t="s">
        <v>89</v>
      </c>
      <c r="K68" s="90" t="s">
        <v>2</v>
      </c>
      <c r="L68" s="87" t="s">
        <v>87</v>
      </c>
      <c r="M68" s="88" t="s">
        <v>2</v>
      </c>
      <c r="N68" s="89" t="s">
        <v>87</v>
      </c>
      <c r="O68" s="90" t="s">
        <v>2</v>
      </c>
      <c r="P68" s="87" t="s">
        <v>87</v>
      </c>
      <c r="Q68" s="83" t="s">
        <v>2</v>
      </c>
      <c r="R68" s="84" t="s">
        <v>87</v>
      </c>
      <c r="S68" s="90" t="s">
        <v>2</v>
      </c>
      <c r="T68" s="87" t="s">
        <v>87</v>
      </c>
      <c r="U68" s="90" t="s">
        <v>2</v>
      </c>
      <c r="V68" s="87" t="s">
        <v>87</v>
      </c>
      <c r="W68" s="91" t="s">
        <v>2</v>
      </c>
    </row>
    <row r="69" spans="2:23" s="254" customFormat="1" ht="14.1" customHeight="1">
      <c r="B69" s="9" t="s">
        <v>239</v>
      </c>
      <c r="C69" s="255"/>
      <c r="D69" s="255"/>
      <c r="E69" s="312"/>
      <c r="F69" s="313"/>
      <c r="G69" s="257">
        <f t="shared" ref="G69:W69" si="18">SUM(G70:G88)</f>
        <v>191</v>
      </c>
      <c r="H69" s="258">
        <f t="shared" si="18"/>
        <v>3069</v>
      </c>
      <c r="I69" s="257">
        <f t="shared" si="18"/>
        <v>86</v>
      </c>
      <c r="J69" s="257">
        <f t="shared" si="18"/>
        <v>173</v>
      </c>
      <c r="K69" s="259">
        <f t="shared" si="18"/>
        <v>28</v>
      </c>
      <c r="L69" s="257">
        <f t="shared" si="18"/>
        <v>184</v>
      </c>
      <c r="M69" s="259">
        <f t="shared" si="18"/>
        <v>45</v>
      </c>
      <c r="N69" s="257">
        <f t="shared" si="18"/>
        <v>898</v>
      </c>
      <c r="O69" s="259">
        <f t="shared" si="18"/>
        <v>23</v>
      </c>
      <c r="P69" s="257">
        <f t="shared" si="18"/>
        <v>861</v>
      </c>
      <c r="Q69" s="259">
        <f t="shared" si="18"/>
        <v>6</v>
      </c>
      <c r="R69" s="257">
        <f t="shared" si="18"/>
        <v>336</v>
      </c>
      <c r="S69" s="259">
        <f t="shared" si="18"/>
        <v>3</v>
      </c>
      <c r="T69" s="257">
        <f t="shared" si="18"/>
        <v>450</v>
      </c>
      <c r="U69" s="259">
        <f t="shared" si="18"/>
        <v>1</v>
      </c>
      <c r="V69" s="257">
        <f t="shared" si="18"/>
        <v>312</v>
      </c>
      <c r="W69" s="259">
        <f t="shared" si="18"/>
        <v>0</v>
      </c>
    </row>
    <row r="70" spans="2:23" s="254" customFormat="1" ht="14.1" customHeight="1">
      <c r="B70" s="22"/>
      <c r="C70" s="260"/>
      <c r="D70" s="403" t="s">
        <v>240</v>
      </c>
      <c r="E70" s="404"/>
      <c r="F70" s="405"/>
      <c r="G70" s="314" t="s">
        <v>241</v>
      </c>
      <c r="H70" s="52" t="s">
        <v>241</v>
      </c>
      <c r="I70" s="314" t="s">
        <v>241</v>
      </c>
      <c r="J70" s="314" t="s">
        <v>241</v>
      </c>
      <c r="K70" s="49" t="s">
        <v>241</v>
      </c>
      <c r="L70" s="314" t="s">
        <v>241</v>
      </c>
      <c r="M70" s="49" t="s">
        <v>241</v>
      </c>
      <c r="N70" s="314" t="s">
        <v>241</v>
      </c>
      <c r="O70" s="49" t="s">
        <v>241</v>
      </c>
      <c r="P70" s="314" t="s">
        <v>241</v>
      </c>
      <c r="Q70" s="49" t="s">
        <v>241</v>
      </c>
      <c r="R70" s="314" t="s">
        <v>241</v>
      </c>
      <c r="S70" s="49" t="s">
        <v>241</v>
      </c>
      <c r="T70" s="314" t="s">
        <v>241</v>
      </c>
      <c r="U70" s="49" t="s">
        <v>241</v>
      </c>
      <c r="V70" s="314" t="s">
        <v>241</v>
      </c>
      <c r="W70" s="49" t="s">
        <v>241</v>
      </c>
    </row>
    <row r="71" spans="2:23" s="254" customFormat="1" ht="14.1" customHeight="1">
      <c r="B71" s="22"/>
      <c r="C71" s="260"/>
      <c r="D71" s="403" t="s">
        <v>55</v>
      </c>
      <c r="E71" s="404"/>
      <c r="F71" s="405"/>
      <c r="G71" s="314" t="s">
        <v>241</v>
      </c>
      <c r="H71" s="52" t="s">
        <v>241</v>
      </c>
      <c r="I71" s="314" t="s">
        <v>241</v>
      </c>
      <c r="J71" s="314" t="s">
        <v>241</v>
      </c>
      <c r="K71" s="49" t="s">
        <v>241</v>
      </c>
      <c r="L71" s="314" t="s">
        <v>241</v>
      </c>
      <c r="M71" s="49" t="s">
        <v>241</v>
      </c>
      <c r="N71" s="314" t="s">
        <v>241</v>
      </c>
      <c r="O71" s="49" t="s">
        <v>241</v>
      </c>
      <c r="P71" s="314" t="s">
        <v>241</v>
      </c>
      <c r="Q71" s="49" t="s">
        <v>241</v>
      </c>
      <c r="R71" s="314" t="s">
        <v>241</v>
      </c>
      <c r="S71" s="49" t="s">
        <v>241</v>
      </c>
      <c r="T71" s="314" t="s">
        <v>241</v>
      </c>
      <c r="U71" s="49" t="s">
        <v>241</v>
      </c>
      <c r="V71" s="314" t="s">
        <v>241</v>
      </c>
      <c r="W71" s="49" t="s">
        <v>241</v>
      </c>
    </row>
    <row r="72" spans="2:23" ht="14.1" customHeight="1">
      <c r="B72" s="22"/>
      <c r="C72" s="260"/>
      <c r="D72" s="403" t="s">
        <v>242</v>
      </c>
      <c r="E72" s="404"/>
      <c r="F72" s="405"/>
      <c r="G72" s="314" t="s">
        <v>241</v>
      </c>
      <c r="H72" s="52" t="s">
        <v>241</v>
      </c>
      <c r="I72" s="314" t="s">
        <v>241</v>
      </c>
      <c r="J72" s="314" t="s">
        <v>241</v>
      </c>
      <c r="K72" s="49" t="s">
        <v>241</v>
      </c>
      <c r="L72" s="314" t="s">
        <v>241</v>
      </c>
      <c r="M72" s="49" t="s">
        <v>241</v>
      </c>
      <c r="N72" s="314" t="s">
        <v>241</v>
      </c>
      <c r="O72" s="49" t="s">
        <v>241</v>
      </c>
      <c r="P72" s="314" t="s">
        <v>241</v>
      </c>
      <c r="Q72" s="49" t="s">
        <v>241</v>
      </c>
      <c r="R72" s="314" t="s">
        <v>241</v>
      </c>
      <c r="S72" s="49" t="s">
        <v>241</v>
      </c>
      <c r="T72" s="314" t="s">
        <v>241</v>
      </c>
      <c r="U72" s="49" t="s">
        <v>241</v>
      </c>
      <c r="V72" s="314" t="s">
        <v>241</v>
      </c>
      <c r="W72" s="49" t="s">
        <v>241</v>
      </c>
    </row>
    <row r="73" spans="2:23" ht="14.1" customHeight="1">
      <c r="B73" s="22"/>
      <c r="C73" s="260"/>
      <c r="D73" s="403" t="s">
        <v>243</v>
      </c>
      <c r="E73" s="404"/>
      <c r="F73" s="405"/>
      <c r="G73" s="315" t="s">
        <v>241</v>
      </c>
      <c r="H73" s="316" t="s">
        <v>241</v>
      </c>
      <c r="I73" s="315" t="s">
        <v>241</v>
      </c>
      <c r="J73" s="315" t="s">
        <v>241</v>
      </c>
      <c r="K73" s="317" t="s">
        <v>241</v>
      </c>
      <c r="L73" s="315" t="s">
        <v>241</v>
      </c>
      <c r="M73" s="317" t="s">
        <v>241</v>
      </c>
      <c r="N73" s="315" t="s">
        <v>241</v>
      </c>
      <c r="O73" s="317" t="s">
        <v>241</v>
      </c>
      <c r="P73" s="315" t="s">
        <v>241</v>
      </c>
      <c r="Q73" s="317" t="s">
        <v>241</v>
      </c>
      <c r="R73" s="315" t="s">
        <v>241</v>
      </c>
      <c r="S73" s="317" t="s">
        <v>241</v>
      </c>
      <c r="T73" s="315" t="s">
        <v>241</v>
      </c>
      <c r="U73" s="317" t="s">
        <v>241</v>
      </c>
      <c r="V73" s="315" t="s">
        <v>241</v>
      </c>
      <c r="W73" s="317" t="s">
        <v>241</v>
      </c>
    </row>
    <row r="74" spans="2:23" ht="14.1" customHeight="1">
      <c r="B74" s="22"/>
      <c r="C74" s="260"/>
      <c r="D74" s="403" t="s">
        <v>59</v>
      </c>
      <c r="E74" s="404"/>
      <c r="F74" s="405"/>
      <c r="G74" s="315" t="s">
        <v>241</v>
      </c>
      <c r="H74" s="316" t="s">
        <v>241</v>
      </c>
      <c r="I74" s="315" t="s">
        <v>241</v>
      </c>
      <c r="J74" s="315" t="s">
        <v>241</v>
      </c>
      <c r="K74" s="317" t="s">
        <v>241</v>
      </c>
      <c r="L74" s="315" t="s">
        <v>241</v>
      </c>
      <c r="M74" s="317" t="s">
        <v>241</v>
      </c>
      <c r="N74" s="315" t="s">
        <v>241</v>
      </c>
      <c r="O74" s="317" t="s">
        <v>241</v>
      </c>
      <c r="P74" s="315" t="s">
        <v>241</v>
      </c>
      <c r="Q74" s="317" t="s">
        <v>241</v>
      </c>
      <c r="R74" s="315" t="s">
        <v>241</v>
      </c>
      <c r="S74" s="317" t="s">
        <v>241</v>
      </c>
      <c r="T74" s="315" t="s">
        <v>241</v>
      </c>
      <c r="U74" s="317" t="s">
        <v>241</v>
      </c>
      <c r="V74" s="315" t="s">
        <v>241</v>
      </c>
      <c r="W74" s="317" t="s">
        <v>241</v>
      </c>
    </row>
    <row r="75" spans="2:23" ht="14.1" customHeight="1">
      <c r="B75" s="22"/>
      <c r="C75" s="260"/>
      <c r="D75" s="403" t="s">
        <v>244</v>
      </c>
      <c r="E75" s="404"/>
      <c r="F75" s="405"/>
      <c r="G75" s="265">
        <f>K75</f>
        <v>4</v>
      </c>
      <c r="H75" s="43">
        <f>L75</f>
        <v>22</v>
      </c>
      <c r="I75" s="315" t="s">
        <v>213</v>
      </c>
      <c r="J75" s="315" t="s">
        <v>213</v>
      </c>
      <c r="K75" s="44">
        <v>4</v>
      </c>
      <c r="L75" s="265">
        <v>22</v>
      </c>
      <c r="M75" s="317" t="s">
        <v>213</v>
      </c>
      <c r="N75" s="315" t="s">
        <v>213</v>
      </c>
      <c r="O75" s="317" t="s">
        <v>213</v>
      </c>
      <c r="P75" s="315" t="s">
        <v>213</v>
      </c>
      <c r="Q75" s="317" t="s">
        <v>213</v>
      </c>
      <c r="R75" s="315" t="s">
        <v>213</v>
      </c>
      <c r="S75" s="317" t="s">
        <v>213</v>
      </c>
      <c r="T75" s="315" t="s">
        <v>213</v>
      </c>
      <c r="U75" s="317" t="s">
        <v>213</v>
      </c>
      <c r="V75" s="315" t="s">
        <v>213</v>
      </c>
      <c r="W75" s="317" t="s">
        <v>213</v>
      </c>
    </row>
    <row r="76" spans="2:23" ht="14.1" customHeight="1">
      <c r="B76" s="22"/>
      <c r="C76" s="260"/>
      <c r="D76" s="403" t="s">
        <v>176</v>
      </c>
      <c r="E76" s="404"/>
      <c r="F76" s="405"/>
      <c r="G76" s="315" t="s">
        <v>213</v>
      </c>
      <c r="H76" s="316" t="s">
        <v>213</v>
      </c>
      <c r="I76" s="315" t="s">
        <v>213</v>
      </c>
      <c r="J76" s="315" t="s">
        <v>213</v>
      </c>
      <c r="K76" s="317" t="s">
        <v>213</v>
      </c>
      <c r="L76" s="315" t="s">
        <v>213</v>
      </c>
      <c r="M76" s="317" t="s">
        <v>213</v>
      </c>
      <c r="N76" s="315" t="s">
        <v>213</v>
      </c>
      <c r="O76" s="317" t="s">
        <v>213</v>
      </c>
      <c r="P76" s="315" t="s">
        <v>213</v>
      </c>
      <c r="Q76" s="317" t="s">
        <v>213</v>
      </c>
      <c r="R76" s="315" t="s">
        <v>213</v>
      </c>
      <c r="S76" s="317" t="s">
        <v>213</v>
      </c>
      <c r="T76" s="315" t="s">
        <v>213</v>
      </c>
      <c r="U76" s="317" t="s">
        <v>213</v>
      </c>
      <c r="V76" s="315" t="s">
        <v>213</v>
      </c>
      <c r="W76" s="317" t="s">
        <v>213</v>
      </c>
    </row>
    <row r="77" spans="2:23" ht="14.1" customHeight="1">
      <c r="B77" s="22"/>
      <c r="C77" s="260"/>
      <c r="D77" s="403" t="s">
        <v>245</v>
      </c>
      <c r="E77" s="404"/>
      <c r="F77" s="405"/>
      <c r="G77" s="265">
        <f>I77+K77</f>
        <v>3</v>
      </c>
      <c r="H77" s="43">
        <f>J77+L77</f>
        <v>21</v>
      </c>
      <c r="I77" s="265">
        <v>1</v>
      </c>
      <c r="J77" s="265">
        <v>3</v>
      </c>
      <c r="K77" s="44">
        <v>2</v>
      </c>
      <c r="L77" s="265">
        <v>18</v>
      </c>
      <c r="M77" s="317" t="s">
        <v>213</v>
      </c>
      <c r="N77" s="315" t="s">
        <v>213</v>
      </c>
      <c r="O77" s="317" t="s">
        <v>213</v>
      </c>
      <c r="P77" s="315" t="s">
        <v>213</v>
      </c>
      <c r="Q77" s="317" t="s">
        <v>213</v>
      </c>
      <c r="R77" s="315" t="s">
        <v>213</v>
      </c>
      <c r="S77" s="317" t="s">
        <v>213</v>
      </c>
      <c r="T77" s="315" t="s">
        <v>213</v>
      </c>
      <c r="U77" s="317" t="s">
        <v>213</v>
      </c>
      <c r="V77" s="315" t="s">
        <v>213</v>
      </c>
      <c r="W77" s="317" t="s">
        <v>213</v>
      </c>
    </row>
    <row r="78" spans="2:23" ht="14.1" customHeight="1">
      <c r="B78" s="22"/>
      <c r="C78" s="260"/>
      <c r="D78" s="403" t="s">
        <v>246</v>
      </c>
      <c r="E78" s="404"/>
      <c r="F78" s="405"/>
      <c r="G78" s="315" t="s">
        <v>213</v>
      </c>
      <c r="H78" s="316" t="s">
        <v>213</v>
      </c>
      <c r="I78" s="315" t="s">
        <v>213</v>
      </c>
      <c r="J78" s="315" t="s">
        <v>213</v>
      </c>
      <c r="K78" s="317" t="s">
        <v>213</v>
      </c>
      <c r="L78" s="315" t="s">
        <v>213</v>
      </c>
      <c r="M78" s="317" t="s">
        <v>213</v>
      </c>
      <c r="N78" s="315" t="s">
        <v>213</v>
      </c>
      <c r="O78" s="317" t="s">
        <v>213</v>
      </c>
      <c r="P78" s="315" t="s">
        <v>213</v>
      </c>
      <c r="Q78" s="317" t="s">
        <v>213</v>
      </c>
      <c r="R78" s="315" t="s">
        <v>213</v>
      </c>
      <c r="S78" s="317" t="s">
        <v>213</v>
      </c>
      <c r="T78" s="315" t="s">
        <v>213</v>
      </c>
      <c r="U78" s="317" t="s">
        <v>213</v>
      </c>
      <c r="V78" s="315" t="s">
        <v>213</v>
      </c>
      <c r="W78" s="317" t="s">
        <v>213</v>
      </c>
    </row>
    <row r="79" spans="2:23" ht="14.1" customHeight="1">
      <c r="B79" s="22"/>
      <c r="C79" s="260"/>
      <c r="D79" s="403" t="s">
        <v>247</v>
      </c>
      <c r="E79" s="404"/>
      <c r="F79" s="405"/>
      <c r="G79" s="315" t="s">
        <v>213</v>
      </c>
      <c r="H79" s="316" t="s">
        <v>213</v>
      </c>
      <c r="I79" s="315" t="s">
        <v>213</v>
      </c>
      <c r="J79" s="315" t="s">
        <v>213</v>
      </c>
      <c r="K79" s="317" t="s">
        <v>213</v>
      </c>
      <c r="L79" s="315" t="s">
        <v>213</v>
      </c>
      <c r="M79" s="317" t="s">
        <v>213</v>
      </c>
      <c r="N79" s="315" t="s">
        <v>213</v>
      </c>
      <c r="O79" s="317" t="s">
        <v>213</v>
      </c>
      <c r="P79" s="315" t="s">
        <v>213</v>
      </c>
      <c r="Q79" s="317" t="s">
        <v>213</v>
      </c>
      <c r="R79" s="315" t="s">
        <v>213</v>
      </c>
      <c r="S79" s="317" t="s">
        <v>213</v>
      </c>
      <c r="T79" s="315" t="s">
        <v>213</v>
      </c>
      <c r="U79" s="317" t="s">
        <v>213</v>
      </c>
      <c r="V79" s="315" t="s">
        <v>213</v>
      </c>
      <c r="W79" s="317" t="s">
        <v>213</v>
      </c>
    </row>
    <row r="80" spans="2:23" ht="14.1" customHeight="1">
      <c r="B80" s="22"/>
      <c r="C80" s="260"/>
      <c r="D80" s="403" t="s">
        <v>248</v>
      </c>
      <c r="E80" s="404"/>
      <c r="F80" s="405"/>
      <c r="G80" s="315" t="s">
        <v>213</v>
      </c>
      <c r="H80" s="316" t="s">
        <v>213</v>
      </c>
      <c r="I80" s="315" t="s">
        <v>213</v>
      </c>
      <c r="J80" s="315" t="s">
        <v>213</v>
      </c>
      <c r="K80" s="317" t="s">
        <v>213</v>
      </c>
      <c r="L80" s="315" t="s">
        <v>213</v>
      </c>
      <c r="M80" s="317" t="s">
        <v>213</v>
      </c>
      <c r="N80" s="315" t="s">
        <v>213</v>
      </c>
      <c r="O80" s="317" t="s">
        <v>213</v>
      </c>
      <c r="P80" s="315" t="s">
        <v>213</v>
      </c>
      <c r="Q80" s="317" t="s">
        <v>213</v>
      </c>
      <c r="R80" s="315" t="s">
        <v>213</v>
      </c>
      <c r="S80" s="317" t="s">
        <v>213</v>
      </c>
      <c r="T80" s="315" t="s">
        <v>213</v>
      </c>
      <c r="U80" s="317" t="s">
        <v>213</v>
      </c>
      <c r="V80" s="315" t="s">
        <v>213</v>
      </c>
      <c r="W80" s="317" t="s">
        <v>213</v>
      </c>
    </row>
    <row r="81" spans="2:23" ht="14.1" customHeight="1">
      <c r="B81" s="22"/>
      <c r="C81" s="260"/>
      <c r="D81" s="403" t="s">
        <v>249</v>
      </c>
      <c r="E81" s="404"/>
      <c r="F81" s="405"/>
      <c r="G81" s="265">
        <f>K81+M81+O81+Q81</f>
        <v>7</v>
      </c>
      <c r="H81" s="43">
        <f>L81+N81+P81+R81</f>
        <v>205</v>
      </c>
      <c r="I81" s="315" t="s">
        <v>213</v>
      </c>
      <c r="J81" s="315" t="s">
        <v>213</v>
      </c>
      <c r="K81" s="44">
        <v>1</v>
      </c>
      <c r="L81" s="265">
        <v>7</v>
      </c>
      <c r="M81" s="44">
        <v>3</v>
      </c>
      <c r="N81" s="265">
        <v>58</v>
      </c>
      <c r="O81" s="44">
        <v>1</v>
      </c>
      <c r="P81" s="265">
        <v>34</v>
      </c>
      <c r="Q81" s="44">
        <v>2</v>
      </c>
      <c r="R81" s="265">
        <v>106</v>
      </c>
      <c r="S81" s="317" t="s">
        <v>213</v>
      </c>
      <c r="T81" s="315" t="s">
        <v>213</v>
      </c>
      <c r="U81" s="317" t="s">
        <v>213</v>
      </c>
      <c r="V81" s="315" t="s">
        <v>213</v>
      </c>
      <c r="W81" s="317" t="s">
        <v>213</v>
      </c>
    </row>
    <row r="82" spans="2:23" ht="14.1" customHeight="1">
      <c r="B82" s="22"/>
      <c r="C82" s="260"/>
      <c r="D82" s="403" t="s">
        <v>250</v>
      </c>
      <c r="E82" s="404"/>
      <c r="F82" s="405"/>
      <c r="G82" s="265">
        <f>M82+O82</f>
        <v>2</v>
      </c>
      <c r="H82" s="43">
        <f>N82+P82</f>
        <v>65</v>
      </c>
      <c r="I82" s="315" t="s">
        <v>213</v>
      </c>
      <c r="J82" s="315" t="s">
        <v>213</v>
      </c>
      <c r="K82" s="317" t="s">
        <v>213</v>
      </c>
      <c r="L82" s="315" t="s">
        <v>213</v>
      </c>
      <c r="M82" s="44">
        <v>1</v>
      </c>
      <c r="N82" s="265">
        <v>24</v>
      </c>
      <c r="O82" s="44">
        <v>1</v>
      </c>
      <c r="P82" s="265">
        <v>41</v>
      </c>
      <c r="Q82" s="317" t="s">
        <v>213</v>
      </c>
      <c r="R82" s="315" t="s">
        <v>213</v>
      </c>
      <c r="S82" s="317" t="s">
        <v>213</v>
      </c>
      <c r="T82" s="315" t="s">
        <v>213</v>
      </c>
      <c r="U82" s="317" t="s">
        <v>213</v>
      </c>
      <c r="V82" s="315" t="s">
        <v>213</v>
      </c>
      <c r="W82" s="317" t="s">
        <v>213</v>
      </c>
    </row>
    <row r="83" spans="2:23" ht="14.1" customHeight="1">
      <c r="B83" s="22"/>
      <c r="C83" s="260"/>
      <c r="D83" s="403" t="s">
        <v>251</v>
      </c>
      <c r="E83" s="404"/>
      <c r="F83" s="405"/>
      <c r="G83" s="265">
        <f>I83+K83</f>
        <v>3</v>
      </c>
      <c r="H83" s="43">
        <f>J83+L83</f>
        <v>7</v>
      </c>
      <c r="I83" s="265">
        <v>2</v>
      </c>
      <c r="J83" s="265">
        <v>2</v>
      </c>
      <c r="K83" s="44">
        <v>1</v>
      </c>
      <c r="L83" s="265">
        <v>5</v>
      </c>
      <c r="M83" s="317" t="s">
        <v>213</v>
      </c>
      <c r="N83" s="315" t="s">
        <v>213</v>
      </c>
      <c r="O83" s="317" t="s">
        <v>213</v>
      </c>
      <c r="P83" s="315" t="s">
        <v>213</v>
      </c>
      <c r="Q83" s="317" t="s">
        <v>213</v>
      </c>
      <c r="R83" s="315" t="s">
        <v>213</v>
      </c>
      <c r="S83" s="44">
        <v>1</v>
      </c>
      <c r="T83" s="265">
        <v>145</v>
      </c>
      <c r="U83" s="317" t="s">
        <v>213</v>
      </c>
      <c r="V83" s="315" t="s">
        <v>213</v>
      </c>
      <c r="W83" s="317" t="s">
        <v>213</v>
      </c>
    </row>
    <row r="84" spans="2:23" ht="14.1" customHeight="1">
      <c r="B84" s="22"/>
      <c r="C84" s="260"/>
      <c r="D84" s="403" t="s">
        <v>252</v>
      </c>
      <c r="E84" s="404"/>
      <c r="F84" s="405"/>
      <c r="G84" s="265">
        <f>I84+K84+M84+O84+Q84+S84</f>
        <v>71</v>
      </c>
      <c r="H84" s="43">
        <f>J84+L84+N84+P84+R84+T84</f>
        <v>1205</v>
      </c>
      <c r="I84" s="265">
        <v>28</v>
      </c>
      <c r="J84" s="265">
        <v>58</v>
      </c>
      <c r="K84" s="44">
        <v>10</v>
      </c>
      <c r="L84" s="265">
        <v>66</v>
      </c>
      <c r="M84" s="44">
        <v>18</v>
      </c>
      <c r="N84" s="265">
        <v>333</v>
      </c>
      <c r="O84" s="44">
        <v>11</v>
      </c>
      <c r="P84" s="265">
        <v>407</v>
      </c>
      <c r="Q84" s="44">
        <v>3</v>
      </c>
      <c r="R84" s="265">
        <v>172</v>
      </c>
      <c r="S84" s="44">
        <v>1</v>
      </c>
      <c r="T84" s="265">
        <v>169</v>
      </c>
      <c r="U84" s="317" t="s">
        <v>213</v>
      </c>
      <c r="V84" s="315" t="s">
        <v>213</v>
      </c>
      <c r="W84" s="317" t="s">
        <v>213</v>
      </c>
    </row>
    <row r="85" spans="2:23" ht="14.1" customHeight="1">
      <c r="B85" s="22"/>
      <c r="C85" s="260"/>
      <c r="D85" s="403" t="s">
        <v>253</v>
      </c>
      <c r="E85" s="404"/>
      <c r="F85" s="405"/>
      <c r="G85" s="265">
        <f>I85+K85+M85+S85</f>
        <v>62</v>
      </c>
      <c r="H85" s="43">
        <f>J85+L85+N85+T85</f>
        <v>612</v>
      </c>
      <c r="I85" s="265">
        <v>41</v>
      </c>
      <c r="J85" s="265">
        <v>88</v>
      </c>
      <c r="K85" s="44">
        <v>2</v>
      </c>
      <c r="L85" s="265">
        <v>11</v>
      </c>
      <c r="M85" s="44">
        <v>18</v>
      </c>
      <c r="N85" s="265">
        <v>377</v>
      </c>
      <c r="O85" s="317" t="s">
        <v>213</v>
      </c>
      <c r="P85" s="315" t="s">
        <v>213</v>
      </c>
      <c r="Q85" s="317" t="s">
        <v>213</v>
      </c>
      <c r="R85" s="315" t="s">
        <v>213</v>
      </c>
      <c r="S85" s="44">
        <v>1</v>
      </c>
      <c r="T85" s="265">
        <v>136</v>
      </c>
      <c r="U85" s="317" t="s">
        <v>213</v>
      </c>
      <c r="V85" s="315" t="s">
        <v>213</v>
      </c>
      <c r="W85" s="317" t="s">
        <v>213</v>
      </c>
    </row>
    <row r="86" spans="2:23" ht="14.1" customHeight="1">
      <c r="B86" s="22"/>
      <c r="C86" s="260"/>
      <c r="D86" s="403" t="s">
        <v>254</v>
      </c>
      <c r="E86" s="404"/>
      <c r="F86" s="405"/>
      <c r="G86" s="315" t="s">
        <v>213</v>
      </c>
      <c r="H86" s="316" t="s">
        <v>213</v>
      </c>
      <c r="I86" s="315" t="s">
        <v>213</v>
      </c>
      <c r="J86" s="315" t="s">
        <v>213</v>
      </c>
      <c r="K86" s="317" t="s">
        <v>213</v>
      </c>
      <c r="L86" s="315" t="s">
        <v>213</v>
      </c>
      <c r="M86" s="317" t="s">
        <v>213</v>
      </c>
      <c r="N86" s="315" t="s">
        <v>213</v>
      </c>
      <c r="O86" s="317" t="s">
        <v>213</v>
      </c>
      <c r="P86" s="315" t="s">
        <v>213</v>
      </c>
      <c r="Q86" s="317" t="s">
        <v>213</v>
      </c>
      <c r="R86" s="315" t="s">
        <v>213</v>
      </c>
      <c r="S86" s="317" t="s">
        <v>213</v>
      </c>
      <c r="T86" s="315" t="s">
        <v>213</v>
      </c>
      <c r="U86" s="317" t="s">
        <v>213</v>
      </c>
      <c r="V86" s="315" t="s">
        <v>213</v>
      </c>
      <c r="W86" s="317" t="s">
        <v>213</v>
      </c>
    </row>
    <row r="87" spans="2:23" ht="14.1" customHeight="1">
      <c r="B87" s="22"/>
      <c r="C87" s="260"/>
      <c r="D87" s="403" t="s">
        <v>255</v>
      </c>
      <c r="E87" s="404"/>
      <c r="F87" s="405"/>
      <c r="G87" s="265">
        <f>I87</f>
        <v>1</v>
      </c>
      <c r="H87" s="43">
        <f>J87</f>
        <v>1</v>
      </c>
      <c r="I87" s="265">
        <v>1</v>
      </c>
      <c r="J87" s="265">
        <v>1</v>
      </c>
      <c r="K87" s="317" t="s">
        <v>213</v>
      </c>
      <c r="L87" s="315" t="s">
        <v>213</v>
      </c>
      <c r="M87" s="317" t="s">
        <v>213</v>
      </c>
      <c r="N87" s="315" t="s">
        <v>213</v>
      </c>
      <c r="O87" s="317" t="s">
        <v>213</v>
      </c>
      <c r="P87" s="315" t="s">
        <v>213</v>
      </c>
      <c r="Q87" s="317" t="s">
        <v>213</v>
      </c>
      <c r="R87" s="315" t="s">
        <v>213</v>
      </c>
      <c r="S87" s="317" t="s">
        <v>213</v>
      </c>
      <c r="T87" s="315" t="s">
        <v>213</v>
      </c>
      <c r="U87" s="317" t="s">
        <v>213</v>
      </c>
      <c r="V87" s="315" t="s">
        <v>213</v>
      </c>
      <c r="W87" s="317" t="s">
        <v>213</v>
      </c>
    </row>
    <row r="88" spans="2:23" ht="14.1" customHeight="1">
      <c r="B88" s="29"/>
      <c r="C88" s="293"/>
      <c r="D88" s="406" t="s">
        <v>256</v>
      </c>
      <c r="E88" s="407"/>
      <c r="F88" s="408"/>
      <c r="G88" s="295">
        <f>I88+K88+M88+O88+Q88+U88</f>
        <v>38</v>
      </c>
      <c r="H88" s="34">
        <f>J88+L88+N88+P88+R88+V88</f>
        <v>931</v>
      </c>
      <c r="I88" s="295">
        <v>13</v>
      </c>
      <c r="J88" s="295">
        <v>21</v>
      </c>
      <c r="K88" s="35">
        <v>8</v>
      </c>
      <c r="L88" s="295">
        <v>55</v>
      </c>
      <c r="M88" s="35">
        <v>5</v>
      </c>
      <c r="N88" s="295">
        <v>106</v>
      </c>
      <c r="O88" s="35">
        <v>10</v>
      </c>
      <c r="P88" s="295">
        <v>379</v>
      </c>
      <c r="Q88" s="35">
        <v>1</v>
      </c>
      <c r="R88" s="295">
        <v>58</v>
      </c>
      <c r="S88" s="53" t="s">
        <v>213</v>
      </c>
      <c r="T88" s="318" t="s">
        <v>213</v>
      </c>
      <c r="U88" s="35">
        <v>1</v>
      </c>
      <c r="V88" s="295">
        <v>312</v>
      </c>
      <c r="W88" s="53" t="s">
        <v>213</v>
      </c>
    </row>
    <row r="89" spans="2:23">
      <c r="B89" s="319" t="s">
        <v>257</v>
      </c>
      <c r="W89" s="320" t="s">
        <v>258</v>
      </c>
    </row>
    <row r="189" spans="22:22">
      <c r="V189" s="155" t="s">
        <v>259</v>
      </c>
    </row>
  </sheetData>
  <mergeCells count="29">
    <mergeCell ref="D71:F71"/>
    <mergeCell ref="B3:D4"/>
    <mergeCell ref="E3:F3"/>
    <mergeCell ref="H3:I3"/>
    <mergeCell ref="J3:K3"/>
    <mergeCell ref="P3:Q3"/>
    <mergeCell ref="R3:S3"/>
    <mergeCell ref="T3:U3"/>
    <mergeCell ref="B67:F68"/>
    <mergeCell ref="D70:F70"/>
    <mergeCell ref="L3:M3"/>
    <mergeCell ref="N3:O3"/>
    <mergeCell ref="D83:F83"/>
    <mergeCell ref="D72:F72"/>
    <mergeCell ref="D73:F73"/>
    <mergeCell ref="D74:F74"/>
    <mergeCell ref="D75:F75"/>
    <mergeCell ref="D76:F76"/>
    <mergeCell ref="D77:F77"/>
    <mergeCell ref="D78:F78"/>
    <mergeCell ref="D79:F79"/>
    <mergeCell ref="D80:F80"/>
    <mergeCell ref="D81:F81"/>
    <mergeCell ref="D82:F82"/>
    <mergeCell ref="D84:F84"/>
    <mergeCell ref="D85:F85"/>
    <mergeCell ref="D86:F86"/>
    <mergeCell ref="D87:F87"/>
    <mergeCell ref="D88:F88"/>
  </mergeCells>
  <phoneticPr fontId="2"/>
  <pageMargins left="0.59055118110236227" right="0.59055118110236227" top="0.78740157480314965" bottom="0.78740157480314965" header="0.39370078740157483" footer="0.39370078740157483"/>
  <pageSetup paperSize="9" scale="83" orientation="portrait" r:id="rId1"/>
  <headerFooter alignWithMargins="0">
    <oddHeader>&amp;R&amp;"ＭＳ Ｐゴシック,標準"&amp;11 3.事  業  所</oddHeader>
    <oddFooter>&amp;C&amp;"ＭＳ Ｐゴシック,標準"&amp;11-30-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C-1</vt:lpstr>
      <vt:lpstr>C-2</vt:lpstr>
      <vt:lpstr>C-3</vt:lpstr>
      <vt:lpstr>C-4</vt:lpstr>
      <vt:lpstr>'C-4'!Print_Area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橋梅　綺澄</dc:creator>
  <cp:lastModifiedBy>橋梅　綺澄</cp:lastModifiedBy>
  <dcterms:created xsi:type="dcterms:W3CDTF">2018-05-25T02:39:14Z</dcterms:created>
  <dcterms:modified xsi:type="dcterms:W3CDTF">2018-05-25T05:00:22Z</dcterms:modified>
</cp:coreProperties>
</file>