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2915" windowHeight="11430"/>
  </bookViews>
  <sheets>
    <sheet name="C-1" sheetId="4" r:id="rId1"/>
    <sheet name="C-2" sheetId="5" r:id="rId2"/>
    <sheet name="C-3" sheetId="6" r:id="rId3"/>
    <sheet name="C-4" sheetId="7" r:id="rId4"/>
  </sheets>
  <definedNames>
    <definedName name="_xlnm._FilterDatabase" localSheetId="3" hidden="1">'C-4'!$U$88:$V$88</definedName>
    <definedName name="_xlnm.Print_Area" localSheetId="3">'C-4'!$A$1:$W$89</definedName>
  </definedNames>
  <calcPr calcId="145621"/>
</workbook>
</file>

<file path=xl/calcChain.xml><?xml version="1.0" encoding="utf-8"?>
<calcChain xmlns="http://schemas.openxmlformats.org/spreadsheetml/2006/main">
  <c r="H88" i="7" l="1"/>
  <c r="G88" i="7"/>
  <c r="H87" i="7"/>
  <c r="G87" i="7"/>
  <c r="H85" i="7"/>
  <c r="G85" i="7"/>
  <c r="H84" i="7"/>
  <c r="G84" i="7"/>
  <c r="H83" i="7"/>
  <c r="G83" i="7"/>
  <c r="H82" i="7"/>
  <c r="G82" i="7"/>
  <c r="H81" i="7"/>
  <c r="G81" i="7"/>
  <c r="H77" i="7"/>
  <c r="G77" i="7"/>
  <c r="H75" i="7"/>
  <c r="G75" i="7"/>
  <c r="W69" i="7"/>
  <c r="V69" i="7"/>
  <c r="U69" i="7"/>
  <c r="T69" i="7"/>
  <c r="S69" i="7"/>
  <c r="R69" i="7"/>
  <c r="Q69" i="7"/>
  <c r="P69" i="7"/>
  <c r="O69" i="7"/>
  <c r="N69" i="7"/>
  <c r="M69" i="7"/>
  <c r="L69" i="7"/>
  <c r="K69" i="7"/>
  <c r="J69" i="7"/>
  <c r="I69" i="7"/>
  <c r="H69" i="7"/>
  <c r="G69" i="7"/>
  <c r="F64" i="7"/>
  <c r="E64" i="7"/>
  <c r="F63" i="7"/>
  <c r="E63" i="7"/>
  <c r="F62" i="7"/>
  <c r="E62" i="7"/>
  <c r="F61" i="7"/>
  <c r="F60" i="7" s="1"/>
  <c r="E61" i="7"/>
  <c r="V60" i="7"/>
  <c r="U60" i="7"/>
  <c r="T60" i="7"/>
  <c r="S60" i="7"/>
  <c r="R60" i="7"/>
  <c r="Q60" i="7"/>
  <c r="P60" i="7"/>
  <c r="O60" i="7"/>
  <c r="N60" i="7"/>
  <c r="M60" i="7"/>
  <c r="L60" i="7"/>
  <c r="K60" i="7"/>
  <c r="J60" i="7"/>
  <c r="I60" i="7"/>
  <c r="H60" i="7"/>
  <c r="G60" i="7"/>
  <c r="E60" i="7"/>
  <c r="F59" i="7"/>
  <c r="E59" i="7"/>
  <c r="F58" i="7"/>
  <c r="E58" i="7"/>
  <c r="F57" i="7"/>
  <c r="E57" i="7"/>
  <c r="F56" i="7"/>
  <c r="E56" i="7"/>
  <c r="E55" i="7" s="1"/>
  <c r="V55" i="7"/>
  <c r="U55" i="7"/>
  <c r="T55" i="7"/>
  <c r="S55" i="7"/>
  <c r="R55" i="7"/>
  <c r="Q55" i="7"/>
  <c r="P55" i="7"/>
  <c r="O55" i="7"/>
  <c r="N55" i="7"/>
  <c r="M55" i="7"/>
  <c r="L55" i="7"/>
  <c r="K55" i="7"/>
  <c r="J55" i="7"/>
  <c r="I55" i="7"/>
  <c r="H55" i="7"/>
  <c r="G55" i="7"/>
  <c r="F55" i="7"/>
  <c r="F54" i="7"/>
  <c r="E54" i="7"/>
  <c r="F53" i="7"/>
  <c r="E53" i="7"/>
  <c r="F52" i="7"/>
  <c r="E52" i="7"/>
  <c r="F51" i="7"/>
  <c r="E51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E50" i="7" s="1"/>
  <c r="F50" i="7"/>
  <c r="F49" i="7"/>
  <c r="E49" i="7"/>
  <c r="F48" i="7"/>
  <c r="E48" i="7"/>
  <c r="F47" i="7"/>
  <c r="E47" i="7"/>
  <c r="F46" i="7"/>
  <c r="E46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F45" i="7" s="1"/>
  <c r="F30" i="7" s="1"/>
  <c r="H45" i="7"/>
  <c r="G45" i="7"/>
  <c r="E45" i="7"/>
  <c r="F44" i="7"/>
  <c r="E44" i="7"/>
  <c r="E34" i="7" s="1"/>
  <c r="F43" i="7"/>
  <c r="E43" i="7"/>
  <c r="F42" i="7"/>
  <c r="E42" i="7"/>
  <c r="F41" i="7"/>
  <c r="E41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E40" i="7" s="1"/>
  <c r="G40" i="7"/>
  <c r="F40" i="7"/>
  <c r="F39" i="7"/>
  <c r="E39" i="7"/>
  <c r="F38" i="7"/>
  <c r="F33" i="7" s="1"/>
  <c r="E38" i="7"/>
  <c r="F37" i="7"/>
  <c r="E37" i="7"/>
  <c r="F36" i="7"/>
  <c r="E36" i="7"/>
  <c r="U35" i="7"/>
  <c r="U30" i="7" s="1"/>
  <c r="T35" i="7"/>
  <c r="S35" i="7"/>
  <c r="R35" i="7"/>
  <c r="Q35" i="7"/>
  <c r="Q30" i="7" s="1"/>
  <c r="P35" i="7"/>
  <c r="O35" i="7"/>
  <c r="N35" i="7"/>
  <c r="M35" i="7"/>
  <c r="M30" i="7" s="1"/>
  <c r="L35" i="7"/>
  <c r="K35" i="7"/>
  <c r="J35" i="7"/>
  <c r="I35" i="7"/>
  <c r="I30" i="7" s="1"/>
  <c r="H35" i="7"/>
  <c r="G35" i="7"/>
  <c r="F35" i="7"/>
  <c r="E35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E33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T30" i="7"/>
  <c r="S30" i="7"/>
  <c r="R30" i="7"/>
  <c r="P30" i="7"/>
  <c r="O30" i="7"/>
  <c r="N30" i="7"/>
  <c r="L30" i="7"/>
  <c r="K30" i="7"/>
  <c r="J30" i="7"/>
  <c r="H30" i="7"/>
  <c r="G30" i="7"/>
  <c r="F29" i="7"/>
  <c r="E29" i="7"/>
  <c r="F28" i="7"/>
  <c r="E28" i="7"/>
  <c r="F27" i="7"/>
  <c r="E27" i="7"/>
  <c r="F26" i="7"/>
  <c r="E26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F25" i="7" s="1"/>
  <c r="H25" i="7"/>
  <c r="G25" i="7"/>
  <c r="E25" i="7" s="1"/>
  <c r="F24" i="7"/>
  <c r="E24" i="7"/>
  <c r="F23" i="7"/>
  <c r="E23" i="7"/>
  <c r="F22" i="7"/>
  <c r="E22" i="7"/>
  <c r="F21" i="7"/>
  <c r="E21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F20" i="7" s="1"/>
  <c r="H20" i="7"/>
  <c r="G20" i="7"/>
  <c r="E20" i="7"/>
  <c r="F19" i="7"/>
  <c r="F9" i="7" s="1"/>
  <c r="E19" i="7"/>
  <c r="F18" i="7"/>
  <c r="E18" i="7"/>
  <c r="F17" i="7"/>
  <c r="E17" i="7"/>
  <c r="F16" i="7"/>
  <c r="E16" i="7"/>
  <c r="U15" i="7"/>
  <c r="T15" i="7"/>
  <c r="S15" i="7"/>
  <c r="R15" i="7"/>
  <c r="Q15" i="7"/>
  <c r="P15" i="7"/>
  <c r="O15" i="7"/>
  <c r="N15" i="7"/>
  <c r="M15" i="7"/>
  <c r="L15" i="7"/>
  <c r="K15" i="7"/>
  <c r="J15" i="7"/>
  <c r="E15" i="7" s="1"/>
  <c r="I15" i="7"/>
  <c r="H15" i="7"/>
  <c r="G15" i="7"/>
  <c r="F15" i="7"/>
  <c r="F14" i="7"/>
  <c r="E14" i="7"/>
  <c r="F13" i="7"/>
  <c r="F8" i="7" s="1"/>
  <c r="E13" i="7"/>
  <c r="F12" i="7"/>
  <c r="E12" i="7"/>
  <c r="F11" i="7"/>
  <c r="E11" i="7"/>
  <c r="E10" i="7" s="1"/>
  <c r="E5" i="7" s="1"/>
  <c r="U10" i="7"/>
  <c r="T10" i="7"/>
  <c r="S10" i="7"/>
  <c r="R10" i="7"/>
  <c r="R5" i="7" s="1"/>
  <c r="Q10" i="7"/>
  <c r="P10" i="7"/>
  <c r="O10" i="7"/>
  <c r="N10" i="7"/>
  <c r="N5" i="7" s="1"/>
  <c r="M10" i="7"/>
  <c r="L10" i="7"/>
  <c r="K10" i="7"/>
  <c r="J10" i="7"/>
  <c r="J5" i="7" s="1"/>
  <c r="I10" i="7"/>
  <c r="H10" i="7"/>
  <c r="G10" i="7"/>
  <c r="F10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E9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E8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U5" i="7"/>
  <c r="T5" i="7"/>
  <c r="S5" i="7"/>
  <c r="Q5" i="7"/>
  <c r="P5" i="7"/>
  <c r="O5" i="7"/>
  <c r="M5" i="7"/>
  <c r="L5" i="7"/>
  <c r="K5" i="7"/>
  <c r="I5" i="7"/>
  <c r="H5" i="7"/>
  <c r="G5" i="7"/>
  <c r="L80" i="6"/>
  <c r="K80" i="6"/>
  <c r="J80" i="6"/>
  <c r="I80" i="6"/>
  <c r="H80" i="6"/>
  <c r="G80" i="6"/>
  <c r="F80" i="6"/>
  <c r="E80" i="6"/>
  <c r="N58" i="6"/>
  <c r="M58" i="6"/>
  <c r="L58" i="6"/>
  <c r="K58" i="6"/>
  <c r="J58" i="6"/>
  <c r="I58" i="6"/>
  <c r="H58" i="6"/>
  <c r="G58" i="6"/>
  <c r="F58" i="6"/>
  <c r="E58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F35" i="6"/>
  <c r="E35" i="6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F27" i="6"/>
  <c r="E27" i="6"/>
  <c r="F26" i="6"/>
  <c r="E26" i="6"/>
  <c r="F25" i="6"/>
  <c r="E25" i="6"/>
  <c r="F24" i="6"/>
  <c r="E24" i="6"/>
  <c r="F23" i="6"/>
  <c r="E23" i="6"/>
  <c r="F22" i="6"/>
  <c r="E22" i="6"/>
  <c r="F21" i="6"/>
  <c r="E21" i="6"/>
  <c r="F20" i="6"/>
  <c r="E20" i="6"/>
  <c r="E18" i="6" s="1"/>
  <c r="F19" i="6"/>
  <c r="E19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F92" i="5"/>
  <c r="E92" i="5"/>
  <c r="F91" i="5"/>
  <c r="E91" i="5"/>
  <c r="F90" i="5"/>
  <c r="E90" i="5"/>
  <c r="F89" i="5"/>
  <c r="E89" i="5"/>
  <c r="F88" i="5"/>
  <c r="E88" i="5"/>
  <c r="F87" i="5"/>
  <c r="E87" i="5"/>
  <c r="F86" i="5"/>
  <c r="E86" i="5"/>
  <c r="F85" i="5"/>
  <c r="E85" i="5"/>
  <c r="F84" i="5"/>
  <c r="E84" i="5"/>
  <c r="F83" i="5"/>
  <c r="E83" i="5"/>
  <c r="F82" i="5"/>
  <c r="E82" i="5"/>
  <c r="F81" i="5"/>
  <c r="E81" i="5"/>
  <c r="F80" i="5"/>
  <c r="E80" i="5"/>
  <c r="F79" i="5"/>
  <c r="E79" i="5"/>
  <c r="F78" i="5"/>
  <c r="E78" i="5"/>
  <c r="F77" i="5"/>
  <c r="E77" i="5"/>
  <c r="F76" i="5"/>
  <c r="E76" i="5"/>
  <c r="F75" i="5"/>
  <c r="F74" i="5" s="1"/>
  <c r="E75" i="5"/>
  <c r="Q74" i="5"/>
  <c r="P74" i="5"/>
  <c r="O74" i="5"/>
  <c r="N74" i="5"/>
  <c r="M74" i="5"/>
  <c r="L74" i="5"/>
  <c r="K74" i="5"/>
  <c r="J74" i="5"/>
  <c r="I74" i="5"/>
  <c r="H74" i="5"/>
  <c r="G74" i="5"/>
  <c r="E74" i="5"/>
  <c r="F73" i="5"/>
  <c r="E73" i="5"/>
  <c r="F72" i="5"/>
  <c r="E72" i="5"/>
  <c r="F71" i="5"/>
  <c r="E71" i="5"/>
  <c r="F70" i="5"/>
  <c r="E70" i="5"/>
  <c r="F69" i="5"/>
  <c r="E69" i="5"/>
  <c r="F68" i="5"/>
  <c r="E68" i="5"/>
  <c r="F67" i="5"/>
  <c r="E67" i="5"/>
  <c r="F66" i="5"/>
  <c r="E66" i="5"/>
  <c r="F65" i="5"/>
  <c r="E65" i="5"/>
  <c r="F64" i="5"/>
  <c r="E64" i="5"/>
  <c r="F63" i="5"/>
  <c r="E63" i="5"/>
  <c r="F62" i="5"/>
  <c r="E62" i="5"/>
  <c r="F61" i="5"/>
  <c r="E61" i="5"/>
  <c r="F60" i="5"/>
  <c r="E60" i="5"/>
  <c r="F59" i="5"/>
  <c r="E59" i="5"/>
  <c r="F58" i="5"/>
  <c r="E58" i="5"/>
  <c r="F57" i="5"/>
  <c r="F55" i="5" s="1"/>
  <c r="E57" i="5"/>
  <c r="E55" i="5" s="1"/>
  <c r="F56" i="5"/>
  <c r="E56" i="5"/>
  <c r="Q55" i="5"/>
  <c r="P55" i="5"/>
  <c r="O55" i="5"/>
  <c r="N55" i="5"/>
  <c r="M55" i="5"/>
  <c r="L55" i="5"/>
  <c r="K55" i="5"/>
  <c r="J55" i="5"/>
  <c r="I55" i="5"/>
  <c r="H55" i="5"/>
  <c r="G55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F35" i="5"/>
  <c r="E35" i="5"/>
  <c r="F34" i="5"/>
  <c r="E34" i="5"/>
  <c r="F33" i="5"/>
  <c r="E33" i="5"/>
  <c r="F32" i="5"/>
  <c r="E32" i="5"/>
  <c r="F31" i="5"/>
  <c r="E31" i="5"/>
  <c r="F30" i="5"/>
  <c r="E30" i="5"/>
  <c r="F29" i="5"/>
  <c r="E29" i="5"/>
  <c r="F28" i="5"/>
  <c r="E28" i="5"/>
  <c r="F27" i="5"/>
  <c r="E27" i="5"/>
  <c r="F26" i="5"/>
  <c r="E26" i="5"/>
  <c r="F25" i="5"/>
  <c r="E25" i="5"/>
  <c r="F24" i="5"/>
  <c r="E24" i="5"/>
  <c r="F23" i="5"/>
  <c r="E23" i="5"/>
  <c r="F22" i="5"/>
  <c r="E22" i="5"/>
  <c r="F21" i="5"/>
  <c r="E21" i="5"/>
  <c r="F20" i="5"/>
  <c r="F18" i="5" s="1"/>
  <c r="E20" i="5"/>
  <c r="E18" i="5" s="1"/>
  <c r="F19" i="5"/>
  <c r="E19" i="5"/>
  <c r="Q18" i="5"/>
  <c r="P18" i="5"/>
  <c r="O18" i="5"/>
  <c r="N18" i="5"/>
  <c r="M18" i="5"/>
  <c r="L18" i="5"/>
  <c r="K18" i="5"/>
  <c r="J18" i="5"/>
  <c r="I18" i="5"/>
  <c r="H18" i="5"/>
  <c r="G18" i="5"/>
  <c r="J72" i="4"/>
  <c r="I72" i="4"/>
  <c r="H72" i="4"/>
  <c r="G72" i="4"/>
  <c r="J52" i="4"/>
  <c r="I52" i="4"/>
  <c r="G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 s="1"/>
  <c r="J33" i="4"/>
  <c r="I33" i="4"/>
  <c r="G33" i="4"/>
  <c r="F5" i="7" l="1"/>
  <c r="E30" i="7"/>
  <c r="E6" i="7"/>
</calcChain>
</file>

<file path=xl/sharedStrings.xml><?xml version="1.0" encoding="utf-8"?>
<sst xmlns="http://schemas.openxmlformats.org/spreadsheetml/2006/main" count="1046" uniqueCount="237">
  <si>
    <t>C-1．産業大分類別事業所・従業者数</t>
    <rPh sb="4" eb="6">
      <t>サンギョウ</t>
    </rPh>
    <rPh sb="6" eb="9">
      <t>ダイブンルイ</t>
    </rPh>
    <rPh sb="9" eb="10">
      <t>ベツ</t>
    </rPh>
    <rPh sb="10" eb="13">
      <t>ジギョウショ</t>
    </rPh>
    <rPh sb="14" eb="15">
      <t>ジュウ</t>
    </rPh>
    <rPh sb="15" eb="18">
      <t>ギョウシャスウ</t>
    </rPh>
    <phoneticPr fontId="4"/>
  </si>
  <si>
    <r>
      <t>各年10月1日現在(</t>
    </r>
    <r>
      <rPr>
        <sz val="11"/>
        <rFont val="ＭＳ Ｐゴシック"/>
        <family val="3"/>
        <charset val="128"/>
      </rPr>
      <t>平成21年、平成</t>
    </r>
    <r>
      <rPr>
        <sz val="11"/>
        <rFont val="ＭＳ Ｐゴシック"/>
        <family val="3"/>
        <charset val="128"/>
      </rPr>
      <t>26年</t>
    </r>
    <r>
      <rPr>
        <sz val="11"/>
        <rFont val="ＭＳ Ｐゴシック"/>
        <family val="3"/>
        <charset val="128"/>
      </rPr>
      <t>は7月1日、平成</t>
    </r>
    <r>
      <rPr>
        <sz val="11"/>
        <rFont val="ＭＳ Ｐゴシック"/>
        <family val="3"/>
        <charset val="128"/>
      </rPr>
      <t>24年は2月1日現在)</t>
    </r>
    <rPh sb="0" eb="2">
      <t>カクネン</t>
    </rPh>
    <rPh sb="4" eb="5">
      <t>ツキ</t>
    </rPh>
    <rPh sb="6" eb="7">
      <t>ニチ</t>
    </rPh>
    <rPh sb="10" eb="12">
      <t>ヘイセイ</t>
    </rPh>
    <rPh sb="14" eb="15">
      <t>ネン</t>
    </rPh>
    <rPh sb="16" eb="18">
      <t>ヘイセイ</t>
    </rPh>
    <rPh sb="20" eb="21">
      <t>ネン</t>
    </rPh>
    <rPh sb="23" eb="24">
      <t>ガツ</t>
    </rPh>
    <rPh sb="25" eb="26">
      <t>ニチ</t>
    </rPh>
    <rPh sb="27" eb="29">
      <t>ヘイセイ</t>
    </rPh>
    <rPh sb="31" eb="32">
      <t>ネン</t>
    </rPh>
    <rPh sb="34" eb="35">
      <t>ガツ</t>
    </rPh>
    <rPh sb="36" eb="37">
      <t>ニチ</t>
    </rPh>
    <rPh sb="37" eb="39">
      <t>ゲンザイ</t>
    </rPh>
    <phoneticPr fontId="4"/>
  </si>
  <si>
    <t>産業大分類項目</t>
    <phoneticPr fontId="4"/>
  </si>
  <si>
    <t>事業所数</t>
    <rPh sb="0" eb="3">
      <t>ジギョウショ</t>
    </rPh>
    <rPh sb="3" eb="4">
      <t>スウ</t>
    </rPh>
    <phoneticPr fontId="4"/>
  </si>
  <si>
    <t>従業者数</t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</si>
  <si>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</si>
  <si>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</si>
  <si>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</si>
  <si>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 8年</t>
    <rPh sb="0" eb="2">
      <t>ヘイセイ</t>
    </rPh>
    <rPh sb="4" eb="5">
      <t>ネン</t>
    </rPh>
    <phoneticPr fontId="4"/>
  </si>
  <si>
    <t>Ａ</t>
  </si>
  <si>
    <t>農業</t>
    <rPh sb="0" eb="1">
      <t>ノウ</t>
    </rPh>
    <rPh sb="1" eb="2">
      <t>ギョウ</t>
    </rPh>
    <phoneticPr fontId="4"/>
  </si>
  <si>
    <t>Ｂ</t>
  </si>
  <si>
    <t>林業</t>
    <rPh sb="0" eb="1">
      <t>ハヤシ</t>
    </rPh>
    <rPh sb="1" eb="2">
      <t>ギョウ</t>
    </rPh>
    <phoneticPr fontId="4"/>
  </si>
  <si>
    <t>Ｃ</t>
    <phoneticPr fontId="4"/>
  </si>
  <si>
    <t>漁業</t>
    <rPh sb="0" eb="1">
      <t>リョウ</t>
    </rPh>
    <rPh sb="1" eb="2">
      <t>ギョウ</t>
    </rPh>
    <phoneticPr fontId="4"/>
  </si>
  <si>
    <t>Ｄ</t>
  </si>
  <si>
    <t>鉱業</t>
    <rPh sb="0" eb="2">
      <t>コウギョウ</t>
    </rPh>
    <phoneticPr fontId="4"/>
  </si>
  <si>
    <t>Ｅ</t>
  </si>
  <si>
    <t>建設業</t>
    <rPh sb="0" eb="1">
      <t>タツル</t>
    </rPh>
    <rPh sb="1" eb="2">
      <t>セツ</t>
    </rPh>
    <rPh sb="2" eb="3">
      <t>ギョウ</t>
    </rPh>
    <phoneticPr fontId="4"/>
  </si>
  <si>
    <t>Ｆ</t>
    <phoneticPr fontId="4"/>
  </si>
  <si>
    <t>製造業</t>
    <rPh sb="0" eb="1">
      <t>セイ</t>
    </rPh>
    <rPh sb="1" eb="2">
      <t>ヅクリ</t>
    </rPh>
    <rPh sb="2" eb="3">
      <t>ギョウ</t>
    </rPh>
    <phoneticPr fontId="4"/>
  </si>
  <si>
    <t>Ｇ</t>
  </si>
  <si>
    <t>電気・ガス・熱供給・水道業</t>
    <rPh sb="0" eb="2">
      <t>デンキ</t>
    </rPh>
    <rPh sb="6" eb="7">
      <t>ネツ</t>
    </rPh>
    <rPh sb="7" eb="9">
      <t>キョウキュウ</t>
    </rPh>
    <rPh sb="10" eb="11">
      <t>ミズ</t>
    </rPh>
    <rPh sb="11" eb="12">
      <t>ミチ</t>
    </rPh>
    <rPh sb="12" eb="13">
      <t>ギョウ</t>
    </rPh>
    <phoneticPr fontId="4"/>
  </si>
  <si>
    <t>Ｈ</t>
  </si>
  <si>
    <t>運輸・通信業</t>
    <rPh sb="0" eb="1">
      <t>ウン</t>
    </rPh>
    <rPh sb="1" eb="2">
      <t>ユ</t>
    </rPh>
    <rPh sb="3" eb="4">
      <t>ツウ</t>
    </rPh>
    <rPh sb="4" eb="5">
      <t>シン</t>
    </rPh>
    <rPh sb="5" eb="6">
      <t>ギョウ</t>
    </rPh>
    <phoneticPr fontId="4"/>
  </si>
  <si>
    <t>Ｉ</t>
  </si>
  <si>
    <t>卸売・小売業,飲食店</t>
    <rPh sb="0" eb="2">
      <t>オロシウ</t>
    </rPh>
    <rPh sb="3" eb="5">
      <t>コウリ</t>
    </rPh>
    <rPh sb="5" eb="6">
      <t>ギョウ</t>
    </rPh>
    <rPh sb="7" eb="9">
      <t>インショク</t>
    </rPh>
    <rPh sb="9" eb="10">
      <t>テン</t>
    </rPh>
    <phoneticPr fontId="4"/>
  </si>
  <si>
    <t>Ｊ</t>
    <phoneticPr fontId="4"/>
  </si>
  <si>
    <t>金融・保険業</t>
    <rPh sb="0" eb="1">
      <t>キン</t>
    </rPh>
    <rPh sb="1" eb="2">
      <t>トオル</t>
    </rPh>
    <rPh sb="3" eb="4">
      <t>タモツ</t>
    </rPh>
    <rPh sb="4" eb="5">
      <t>ケン</t>
    </rPh>
    <rPh sb="5" eb="6">
      <t>ギョウ</t>
    </rPh>
    <phoneticPr fontId="4"/>
  </si>
  <si>
    <t>Ｋ</t>
  </si>
  <si>
    <t>不動産業</t>
    <rPh sb="0" eb="1">
      <t>フ</t>
    </rPh>
    <rPh sb="1" eb="2">
      <t>ドウ</t>
    </rPh>
    <rPh sb="2" eb="3">
      <t>サン</t>
    </rPh>
    <rPh sb="3" eb="4">
      <t>ギョウ</t>
    </rPh>
    <phoneticPr fontId="4"/>
  </si>
  <si>
    <t>Ｌ</t>
  </si>
  <si>
    <t>サービス業</t>
    <rPh sb="4" eb="5">
      <t>ギョウ</t>
    </rPh>
    <phoneticPr fontId="4"/>
  </si>
  <si>
    <t>Ｍ</t>
  </si>
  <si>
    <t>公務</t>
    <rPh sb="0" eb="2">
      <t>コウム</t>
    </rPh>
    <phoneticPr fontId="4"/>
  </si>
  <si>
    <t>平成13年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</si>
  <si>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</si>
  <si>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Ｃ</t>
    <phoneticPr fontId="4"/>
  </si>
  <si>
    <t>Ｆ</t>
    <phoneticPr fontId="4"/>
  </si>
  <si>
    <t>情報通信業</t>
    <rPh sb="0" eb="2">
      <t>ジョウホウ</t>
    </rPh>
    <rPh sb="2" eb="5">
      <t>ツウシンギョウ</t>
    </rPh>
    <phoneticPr fontId="4"/>
  </si>
  <si>
    <t>運輸業</t>
    <rPh sb="0" eb="1">
      <t>ウン</t>
    </rPh>
    <rPh sb="1" eb="2">
      <t>ユ</t>
    </rPh>
    <rPh sb="2" eb="3">
      <t>ギョウ</t>
    </rPh>
    <phoneticPr fontId="4"/>
  </si>
  <si>
    <t>Ｊ</t>
    <phoneticPr fontId="4"/>
  </si>
  <si>
    <t>卸売・小売業</t>
    <rPh sb="0" eb="2">
      <t>オロシウ</t>
    </rPh>
    <rPh sb="3" eb="5">
      <t>コウリ</t>
    </rPh>
    <rPh sb="5" eb="6">
      <t>ギョウ</t>
    </rPh>
    <phoneticPr fontId="4"/>
  </si>
  <si>
    <t>飲食店、宿泊業</t>
    <rPh sb="0" eb="2">
      <t>インショク</t>
    </rPh>
    <rPh sb="2" eb="3">
      <t>テン</t>
    </rPh>
    <rPh sb="4" eb="6">
      <t>シュクハク</t>
    </rPh>
    <rPh sb="6" eb="7">
      <t>ギョウ</t>
    </rPh>
    <phoneticPr fontId="4"/>
  </si>
  <si>
    <t>Ｎ</t>
    <phoneticPr fontId="4"/>
  </si>
  <si>
    <t>医療、福祉</t>
    <rPh sb="0" eb="2">
      <t>イリョウ</t>
    </rPh>
    <rPh sb="3" eb="5">
      <t>フクシ</t>
    </rPh>
    <phoneticPr fontId="4"/>
  </si>
  <si>
    <t>Ｏ</t>
    <phoneticPr fontId="4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</si>
  <si>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</si>
  <si>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Ｐ</t>
    <phoneticPr fontId="4"/>
  </si>
  <si>
    <t>複合サービス事業</t>
    <rPh sb="0" eb="2">
      <t>フクゴウ</t>
    </rPh>
    <rPh sb="6" eb="8">
      <t>ジギョウ</t>
    </rPh>
    <phoneticPr fontId="4"/>
  </si>
  <si>
    <t>Ｑ</t>
    <phoneticPr fontId="4"/>
  </si>
  <si>
    <t>サービス業（他に分類されないもの）</t>
    <rPh sb="4" eb="5">
      <t>ギョウ</t>
    </rPh>
    <rPh sb="6" eb="7">
      <t>タ</t>
    </rPh>
    <rPh sb="8" eb="10">
      <t>ブンルイ</t>
    </rPh>
    <phoneticPr fontId="4"/>
  </si>
  <si>
    <t>Ｒ</t>
    <phoneticPr fontId="4"/>
  </si>
  <si>
    <t>公務（他に分類されないもの）</t>
    <rPh sb="0" eb="2">
      <t>コウム</t>
    </rPh>
    <rPh sb="3" eb="4">
      <t>ホカ</t>
    </rPh>
    <rPh sb="5" eb="7">
      <t>ブンルイ</t>
    </rPh>
    <phoneticPr fontId="4"/>
  </si>
  <si>
    <t>平成21年</t>
    <rPh sb="0" eb="2">
      <t>ヘイセイ</t>
    </rPh>
    <rPh sb="4" eb="5">
      <t>ネン</t>
    </rPh>
    <phoneticPr fontId="4"/>
  </si>
  <si>
    <t>農業、林業</t>
    <rPh sb="0" eb="1">
      <t>ノウ</t>
    </rPh>
    <rPh sb="1" eb="2">
      <t>ギョウ</t>
    </rPh>
    <rPh sb="3" eb="5">
      <t>リンギョウ</t>
    </rPh>
    <phoneticPr fontId="4"/>
  </si>
  <si>
    <t>漁業</t>
    <rPh sb="0" eb="2">
      <t>ギョギョウ</t>
    </rPh>
    <phoneticPr fontId="4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</si>
  <si>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"/>
  </si>
  <si>
    <t>-</t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</si>
  <si>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</si>
  <si>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</si>
  <si>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運輸業、郵便業</t>
    <rPh sb="0" eb="3">
      <t>ウンユギョウ</t>
    </rPh>
    <rPh sb="4" eb="6">
      <t>ユウビン</t>
    </rPh>
    <rPh sb="6" eb="7">
      <t>ギョウ</t>
    </rPh>
    <phoneticPr fontId="4"/>
  </si>
  <si>
    <t>卸売、小売業</t>
    <rPh sb="0" eb="2">
      <t>オロシウ</t>
    </rPh>
    <rPh sb="3" eb="5">
      <t>コウリ</t>
    </rPh>
    <rPh sb="5" eb="6">
      <t>ギョウ</t>
    </rPh>
    <phoneticPr fontId="4"/>
  </si>
  <si>
    <t>金融、保険業</t>
    <rPh sb="0" eb="1">
      <t>キン</t>
    </rPh>
    <rPh sb="1" eb="2">
      <t>トオル</t>
    </rPh>
    <rPh sb="3" eb="4">
      <t>タモツ</t>
    </rPh>
    <rPh sb="4" eb="5">
      <t>ケン</t>
    </rPh>
    <rPh sb="5" eb="6">
      <t>ギョウ</t>
    </rPh>
    <phoneticPr fontId="4"/>
  </si>
  <si>
    <t>不動産業、物品賃借業</t>
    <rPh sb="0" eb="3">
      <t>フドウサン</t>
    </rPh>
    <rPh sb="3" eb="4">
      <t>ギョウ</t>
    </rPh>
    <rPh sb="5" eb="7">
      <t>ブッピン</t>
    </rPh>
    <rPh sb="7" eb="9">
      <t>チンシャク</t>
    </rPh>
    <rPh sb="9" eb="10">
      <t>ギョウ</t>
    </rPh>
    <phoneticPr fontId="4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</si>
  <si>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</si>
  <si>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</si>
  <si>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</si>
  <si>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Ｓ</t>
    <phoneticPr fontId="4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</si>
  <si>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4"/>
  </si>
  <si>
    <t>平成24年</t>
    <rPh sb="0" eb="2">
      <t>ヘイセイ</t>
    </rPh>
    <rPh sb="4" eb="5">
      <t>ネン</t>
    </rPh>
    <phoneticPr fontId="4"/>
  </si>
  <si>
    <t>ＡB</t>
    <phoneticPr fontId="4"/>
  </si>
  <si>
    <t>農林漁業（個人経営を除く）</t>
    <rPh sb="0" eb="2">
      <t>ノウリン</t>
    </rPh>
    <rPh sb="2" eb="4">
      <t>ギョギョウ</t>
    </rPh>
    <rPh sb="5" eb="7">
      <t>コジン</t>
    </rPh>
    <rPh sb="7" eb="9">
      <t>ケイエイ</t>
    </rPh>
    <rPh sb="10" eb="11">
      <t>ノゾ</t>
    </rPh>
    <phoneticPr fontId="4"/>
  </si>
  <si>
    <t>－</t>
    <phoneticPr fontId="4"/>
  </si>
  <si>
    <t>　－</t>
    <phoneticPr fontId="4"/>
  </si>
  <si>
    <t>平成26年</t>
    <rPh sb="0" eb="2">
      <t>ヘイセイ</t>
    </rPh>
    <rPh sb="4" eb="5">
      <t>ネン</t>
    </rPh>
    <phoneticPr fontId="4"/>
  </si>
  <si>
    <t>※平成21年、24年、26年の従業員総数には男女別の不詳を含む</t>
    <rPh sb="1" eb="3">
      <t>ヘイセイ</t>
    </rPh>
    <rPh sb="5" eb="6">
      <t>ネン</t>
    </rPh>
    <rPh sb="9" eb="10">
      <t>ネン</t>
    </rPh>
    <rPh sb="13" eb="14">
      <t>ネン</t>
    </rPh>
    <rPh sb="15" eb="18">
      <t>ジュウギョウイン</t>
    </rPh>
    <rPh sb="18" eb="20">
      <t>ソウスウ</t>
    </rPh>
    <phoneticPr fontId="4"/>
  </si>
  <si>
    <t>出典：事業所・企業統計調査報告書　経済センサス</t>
    <rPh sb="0" eb="2">
      <t>シュッテン</t>
    </rPh>
    <rPh sb="3" eb="6">
      <t>ジギョウショ</t>
    </rPh>
    <rPh sb="7" eb="9">
      <t>キギョウ</t>
    </rPh>
    <rPh sb="9" eb="11">
      <t>トウケイ</t>
    </rPh>
    <rPh sb="11" eb="13">
      <t>チョウサ</t>
    </rPh>
    <rPh sb="13" eb="16">
      <t>ホウコクショ</t>
    </rPh>
    <rPh sb="17" eb="19">
      <t>ケイザイ</t>
    </rPh>
    <phoneticPr fontId="4"/>
  </si>
  <si>
    <t>C-2．産業大分類別、規模別事業所数・従業者数（民営）</t>
    <rPh sb="4" eb="6">
      <t>サンギョウ</t>
    </rPh>
    <rPh sb="6" eb="7">
      <t>ダイ</t>
    </rPh>
    <rPh sb="7" eb="9">
      <t>ブンルイ</t>
    </rPh>
    <rPh sb="9" eb="10">
      <t>ベツ</t>
    </rPh>
    <rPh sb="11" eb="14">
      <t>キボベツ</t>
    </rPh>
    <rPh sb="14" eb="17">
      <t>ジギョウショ</t>
    </rPh>
    <rPh sb="17" eb="18">
      <t>スウ</t>
    </rPh>
    <rPh sb="19" eb="20">
      <t>ジュウ</t>
    </rPh>
    <rPh sb="20" eb="23">
      <t>ギョウシャスウ</t>
    </rPh>
    <rPh sb="24" eb="26">
      <t>ミンエイ</t>
    </rPh>
    <phoneticPr fontId="4"/>
  </si>
  <si>
    <t>各年10月1日現在(平成21年,26年は7月1日、平成24年は2月1日現在）</t>
    <rPh sb="0" eb="2">
      <t>カクネン</t>
    </rPh>
    <rPh sb="4" eb="5">
      <t>ツキ</t>
    </rPh>
    <rPh sb="6" eb="7">
      <t>ニチ</t>
    </rPh>
    <rPh sb="10" eb="12">
      <t>ヘイセイ</t>
    </rPh>
    <rPh sb="14" eb="15">
      <t>ネン</t>
    </rPh>
    <rPh sb="18" eb="19">
      <t>ネン</t>
    </rPh>
    <rPh sb="21" eb="22">
      <t>ガツ</t>
    </rPh>
    <rPh sb="23" eb="24">
      <t>ニチ</t>
    </rPh>
    <rPh sb="25" eb="27">
      <t>ヘイセイ</t>
    </rPh>
    <rPh sb="29" eb="30">
      <t>ネン</t>
    </rPh>
    <rPh sb="32" eb="33">
      <t>ガツ</t>
    </rPh>
    <rPh sb="34" eb="35">
      <t>ニチ</t>
    </rPh>
    <rPh sb="35" eb="37">
      <t>ゲンザイ</t>
    </rPh>
    <phoneticPr fontId="4"/>
  </si>
  <si>
    <t>産 業 大 分 類</t>
    <rPh sb="0" eb="1">
      <t>サン</t>
    </rPh>
    <rPh sb="2" eb="3">
      <t>ギョウ</t>
    </rPh>
    <rPh sb="4" eb="5">
      <t>ダイ</t>
    </rPh>
    <rPh sb="6" eb="7">
      <t>ブン</t>
    </rPh>
    <rPh sb="8" eb="9">
      <t>タグイ</t>
    </rPh>
    <phoneticPr fontId="4"/>
  </si>
  <si>
    <t>1～4人</t>
    <rPh sb="3" eb="4">
      <t>ニン</t>
    </rPh>
    <phoneticPr fontId="4"/>
  </si>
  <si>
    <t>5 ～ 9 人</t>
    <rPh sb="6" eb="7">
      <t>ニン</t>
    </rPh>
    <phoneticPr fontId="4"/>
  </si>
  <si>
    <t>10 ～ 19 人</t>
    <rPh sb="8" eb="9">
      <t>ニン</t>
    </rPh>
    <phoneticPr fontId="4"/>
  </si>
  <si>
    <t>20 ～ 29 人</t>
    <rPh sb="8" eb="9">
      <t>ニン</t>
    </rPh>
    <phoneticPr fontId="4"/>
  </si>
  <si>
    <t>30 人 以 上</t>
    <rPh sb="3" eb="4">
      <t>ニン</t>
    </rPh>
    <rPh sb="5" eb="6">
      <t>イ</t>
    </rPh>
    <rPh sb="7" eb="8">
      <t>ウエ</t>
    </rPh>
    <phoneticPr fontId="4"/>
  </si>
  <si>
    <t>派遣
下請けのみ</t>
    <rPh sb="0" eb="2">
      <t>ハケン</t>
    </rPh>
    <rPh sb="3" eb="5">
      <t>シタウ</t>
    </rPh>
    <phoneticPr fontId="4"/>
  </si>
  <si>
    <t>従業者数</t>
    <rPh sb="0" eb="1">
      <t>ジュウ</t>
    </rPh>
    <rPh sb="1" eb="4">
      <t>ギョウシャスウ</t>
    </rPh>
    <phoneticPr fontId="4"/>
  </si>
  <si>
    <t>事業所数</t>
    <rPh sb="0" eb="2">
      <t>ジギョウ</t>
    </rPh>
    <rPh sb="2" eb="3">
      <t>ショ</t>
    </rPh>
    <rPh sb="3" eb="4">
      <t>スウ</t>
    </rPh>
    <phoneticPr fontId="4"/>
  </si>
  <si>
    <t>従業者数</t>
    <rPh sb="0" eb="3">
      <t>ジュウギョウシャ</t>
    </rPh>
    <rPh sb="3" eb="4">
      <t>スウ</t>
    </rPh>
    <phoneticPr fontId="4"/>
  </si>
  <si>
    <t>-</t>
    <phoneticPr fontId="4"/>
  </si>
  <si>
    <t>Ａ</t>
    <phoneticPr fontId="12"/>
  </si>
  <si>
    <t>農業</t>
    <rPh sb="0" eb="2">
      <t>ノウギョウ</t>
    </rPh>
    <phoneticPr fontId="12"/>
  </si>
  <si>
    <t>Ｂ</t>
    <phoneticPr fontId="12"/>
  </si>
  <si>
    <t>林業</t>
    <rPh sb="0" eb="2">
      <t>リンギョウ</t>
    </rPh>
    <phoneticPr fontId="12"/>
  </si>
  <si>
    <t>Ｃ</t>
    <phoneticPr fontId="12"/>
  </si>
  <si>
    <t>漁業</t>
    <rPh sb="0" eb="2">
      <t>ギョギョウ</t>
    </rPh>
    <phoneticPr fontId="12"/>
  </si>
  <si>
    <t>Ｄ</t>
    <phoneticPr fontId="12"/>
  </si>
  <si>
    <t>鉱業</t>
    <rPh sb="0" eb="2">
      <t>コウギョウ</t>
    </rPh>
    <phoneticPr fontId="12"/>
  </si>
  <si>
    <t>Ｅ</t>
    <phoneticPr fontId="12"/>
  </si>
  <si>
    <t>建設業</t>
    <rPh sb="0" eb="3">
      <t>ケンセツギョウ</t>
    </rPh>
    <phoneticPr fontId="12"/>
  </si>
  <si>
    <t>Ｆ</t>
    <phoneticPr fontId="12"/>
  </si>
  <si>
    <t>製造業</t>
    <rPh sb="0" eb="3">
      <t>セイゾウギョウ</t>
    </rPh>
    <phoneticPr fontId="12"/>
  </si>
  <si>
    <t>Ｇ</t>
    <phoneticPr fontId="1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</si>
  <si>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2"/>
  </si>
  <si>
    <t>Ｈ</t>
    <phoneticPr fontId="12"/>
  </si>
  <si>
    <t>運輸・通信業</t>
    <rPh sb="0" eb="2">
      <t>ウンユ</t>
    </rPh>
    <rPh sb="3" eb="6">
      <t>ツウシンギョウ</t>
    </rPh>
    <phoneticPr fontId="12"/>
  </si>
  <si>
    <t>Ｉ</t>
    <phoneticPr fontId="12"/>
  </si>
  <si>
    <t>卸売・小売業，飲食店</t>
    <rPh sb="0" eb="2">
      <t>オロシウリ</t>
    </rPh>
    <rPh sb="3" eb="6">
      <t>コウリギョウ</t>
    </rPh>
    <rPh sb="7" eb="10">
      <t>インショクテン</t>
    </rPh>
    <phoneticPr fontId="12"/>
  </si>
  <si>
    <t>Ｊ</t>
    <phoneticPr fontId="12"/>
  </si>
  <si>
    <t>金融・保険業</t>
    <rPh sb="0" eb="2">
      <t>キンユウ</t>
    </rPh>
    <rPh sb="3" eb="6">
      <t>ホケンギョウ</t>
    </rPh>
    <phoneticPr fontId="12"/>
  </si>
  <si>
    <t>Ｋ</t>
    <phoneticPr fontId="12"/>
  </si>
  <si>
    <t>不動産業</t>
    <rPh sb="0" eb="4">
      <t>フドウサンギョウ</t>
    </rPh>
    <phoneticPr fontId="12"/>
  </si>
  <si>
    <t>Ｌ</t>
    <phoneticPr fontId="12"/>
  </si>
  <si>
    <t>サービス業</t>
    <rPh sb="4" eb="5">
      <t>ギョウ</t>
    </rPh>
    <phoneticPr fontId="12"/>
  </si>
  <si>
    <t>情報通信業</t>
    <rPh sb="0" eb="2">
      <t>ジョウホウ</t>
    </rPh>
    <rPh sb="2" eb="5">
      <t>ツウシンギョウ</t>
    </rPh>
    <phoneticPr fontId="12"/>
  </si>
  <si>
    <t>運輸業</t>
    <rPh sb="0" eb="2">
      <t>ウンユ</t>
    </rPh>
    <rPh sb="2" eb="3">
      <t>ギョウ</t>
    </rPh>
    <phoneticPr fontId="12"/>
  </si>
  <si>
    <t>卸売・小売業</t>
    <rPh sb="0" eb="2">
      <t>オロシウリ</t>
    </rPh>
    <rPh sb="3" eb="6">
      <t>コウリギョウ</t>
    </rPh>
    <phoneticPr fontId="12"/>
  </si>
  <si>
    <t>M</t>
    <phoneticPr fontId="12"/>
  </si>
  <si>
    <t>飲食店、宿泊業</t>
    <rPh sb="0" eb="2">
      <t>インショク</t>
    </rPh>
    <rPh sb="2" eb="3">
      <t>テン</t>
    </rPh>
    <rPh sb="4" eb="6">
      <t>シュクハク</t>
    </rPh>
    <rPh sb="6" eb="7">
      <t>ギョウ</t>
    </rPh>
    <phoneticPr fontId="12"/>
  </si>
  <si>
    <t>N</t>
    <phoneticPr fontId="12"/>
  </si>
  <si>
    <t>医療、福祉</t>
    <rPh sb="0" eb="2">
      <t>イリョウ</t>
    </rPh>
    <rPh sb="3" eb="5">
      <t>フクシ</t>
    </rPh>
    <phoneticPr fontId="12"/>
  </si>
  <si>
    <t>O</t>
    <phoneticPr fontId="1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</si>
  <si>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2"/>
  </si>
  <si>
    <t>P</t>
    <phoneticPr fontId="12"/>
  </si>
  <si>
    <t>複合サービス事業</t>
    <rPh sb="0" eb="2">
      <t>フクゴウ</t>
    </rPh>
    <rPh sb="6" eb="8">
      <t>ジギョウ</t>
    </rPh>
    <phoneticPr fontId="12"/>
  </si>
  <si>
    <t>Q</t>
    <phoneticPr fontId="12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</si>
  <si>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12"/>
  </si>
  <si>
    <t>農業,林業</t>
    <rPh sb="0" eb="2">
      <t>ノウギョウ</t>
    </rPh>
    <rPh sb="3" eb="5">
      <t>リンギョウ</t>
    </rPh>
    <phoneticPr fontId="12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</si>
  <si>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2"/>
  </si>
  <si>
    <t>運輸業,郵便業</t>
    <rPh sb="0" eb="3">
      <t>ウンユギョウ</t>
    </rPh>
    <rPh sb="4" eb="6">
      <t>ユウビン</t>
    </rPh>
    <rPh sb="6" eb="7">
      <t>ギョウ</t>
    </rPh>
    <phoneticPr fontId="12"/>
  </si>
  <si>
    <t>卸売業,小売業</t>
    <rPh sb="0" eb="3">
      <t>オロシウリギョウ</t>
    </rPh>
    <rPh sb="4" eb="7">
      <t>コウリギョウ</t>
    </rPh>
    <phoneticPr fontId="12"/>
  </si>
  <si>
    <t>金融業,保険業</t>
    <rPh sb="0" eb="2">
      <t>キンユウ</t>
    </rPh>
    <rPh sb="2" eb="3">
      <t>ギョウ</t>
    </rPh>
    <rPh sb="4" eb="7">
      <t>ホケンギョウ</t>
    </rPh>
    <phoneticPr fontId="12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</si>
  <si>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2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</si>
  <si>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2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</si>
  <si>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2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</si>
  <si>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2"/>
  </si>
  <si>
    <t>医療,福祉</t>
    <rPh sb="0" eb="2">
      <t>イリョウ</t>
    </rPh>
    <rPh sb="3" eb="5">
      <t>フクシ</t>
    </rPh>
    <phoneticPr fontId="12"/>
  </si>
  <si>
    <t>Q</t>
    <phoneticPr fontId="4"/>
  </si>
  <si>
    <t>R</t>
    <phoneticPr fontId="12"/>
  </si>
  <si>
    <t>C-3．経営組織別事業所数・従業者数（民営）</t>
    <rPh sb="4" eb="6">
      <t>ケイエイ</t>
    </rPh>
    <rPh sb="6" eb="8">
      <t>ソシキ</t>
    </rPh>
    <rPh sb="8" eb="9">
      <t>ベツ</t>
    </rPh>
    <rPh sb="9" eb="12">
      <t>ジギョウショ</t>
    </rPh>
    <rPh sb="12" eb="13">
      <t>スウ</t>
    </rPh>
    <rPh sb="14" eb="15">
      <t>ジュウ</t>
    </rPh>
    <rPh sb="15" eb="18">
      <t>ギョウシャスウ</t>
    </rPh>
    <rPh sb="19" eb="21">
      <t>ミンエイ</t>
    </rPh>
    <phoneticPr fontId="4"/>
  </si>
  <si>
    <t>各年10月1日現在(平成21年,26年は7月1日現在,平成24年は2月1日現在）</t>
    <rPh sb="0" eb="2">
      <t>カクネン</t>
    </rPh>
    <rPh sb="4" eb="5">
      <t>ツキ</t>
    </rPh>
    <rPh sb="6" eb="7">
      <t>ニチ</t>
    </rPh>
    <rPh sb="10" eb="12">
      <t>ヘイセイ</t>
    </rPh>
    <rPh sb="14" eb="15">
      <t>ネン</t>
    </rPh>
    <rPh sb="18" eb="19">
      <t>ネン</t>
    </rPh>
    <rPh sb="21" eb="22">
      <t>ガツ</t>
    </rPh>
    <rPh sb="23" eb="24">
      <t>ニチ</t>
    </rPh>
    <rPh sb="24" eb="26">
      <t>ゲンザイ</t>
    </rPh>
    <rPh sb="27" eb="29">
      <t>ヘイセイ</t>
    </rPh>
    <rPh sb="31" eb="32">
      <t>ネン</t>
    </rPh>
    <rPh sb="34" eb="35">
      <t>ガツ</t>
    </rPh>
    <rPh sb="36" eb="37">
      <t>ニチ</t>
    </rPh>
    <rPh sb="37" eb="39">
      <t>ゲンザイ</t>
    </rPh>
    <phoneticPr fontId="4"/>
  </si>
  <si>
    <t>個人経営</t>
    <rPh sb="0" eb="2">
      <t>コジン</t>
    </rPh>
    <rPh sb="2" eb="4">
      <t>ケイエイ</t>
    </rPh>
    <phoneticPr fontId="4"/>
  </si>
  <si>
    <t>株式会社(有限含む）</t>
    <rPh sb="0" eb="4">
      <t>カブシキガイシャ</t>
    </rPh>
    <rPh sb="5" eb="7">
      <t>ユウゲン</t>
    </rPh>
    <rPh sb="7" eb="8">
      <t>フク</t>
    </rPh>
    <phoneticPr fontId="4"/>
  </si>
  <si>
    <t>合名・合資会社</t>
    <rPh sb="0" eb="2">
      <t>ゴウメイ</t>
    </rPh>
    <rPh sb="3" eb="5">
      <t>ゴウシ</t>
    </rPh>
    <rPh sb="5" eb="7">
      <t>カイシャ</t>
    </rPh>
    <phoneticPr fontId="4"/>
  </si>
  <si>
    <t>合同会社</t>
    <rPh sb="0" eb="2">
      <t>ゴウドウ</t>
    </rPh>
    <rPh sb="2" eb="4">
      <t>カイシャ</t>
    </rPh>
    <phoneticPr fontId="4"/>
  </si>
  <si>
    <t>相互会社</t>
    <rPh sb="0" eb="2">
      <t>ソウゴ</t>
    </rPh>
    <rPh sb="2" eb="4">
      <t>カイシャ</t>
    </rPh>
    <phoneticPr fontId="4"/>
  </si>
  <si>
    <t>会社以外の法人</t>
    <rPh sb="0" eb="2">
      <t>カイシャ</t>
    </rPh>
    <rPh sb="2" eb="4">
      <t>イガイ</t>
    </rPh>
    <rPh sb="5" eb="7">
      <t>ホウジン</t>
    </rPh>
    <phoneticPr fontId="4"/>
  </si>
  <si>
    <t>法人でない団体</t>
    <rPh sb="0" eb="2">
      <t>ホウジン</t>
    </rPh>
    <rPh sb="5" eb="7">
      <t>ダンタイ</t>
    </rPh>
    <phoneticPr fontId="4"/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</si>
  <si>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12"/>
  </si>
  <si>
    <t>卸売・小売業，
飲食店</t>
    <rPh sb="0" eb="2">
      <t>オロシウリ</t>
    </rPh>
    <rPh sb="3" eb="6">
      <t>コウリギョウ</t>
    </rPh>
    <rPh sb="8" eb="11">
      <t>インショクテン</t>
    </rPh>
    <phoneticPr fontId="12"/>
  </si>
  <si>
    <t>農業</t>
  </si>
  <si>
    <t>林業</t>
  </si>
  <si>
    <t>Ｃ</t>
  </si>
  <si>
    <t>漁業</t>
  </si>
  <si>
    <t>鉱業</t>
  </si>
  <si>
    <t>建設業</t>
  </si>
  <si>
    <t>Ｆ</t>
  </si>
  <si>
    <t>製造業</t>
  </si>
  <si>
    <t>電気・ガス・
熱供給・水道業</t>
    <phoneticPr fontId="4"/>
  </si>
  <si>
    <t>情報通信業</t>
  </si>
  <si>
    <t>運輸業</t>
  </si>
  <si>
    <t>Ｊ</t>
  </si>
  <si>
    <t>卸売・小売業</t>
  </si>
  <si>
    <t>金融・保険業</t>
  </si>
  <si>
    <t>不動産業</t>
  </si>
  <si>
    <t>飲食店、宿泊業</t>
  </si>
  <si>
    <t>Ｎ</t>
  </si>
  <si>
    <t>医療、福祉</t>
  </si>
  <si>
    <t>Ｏ</t>
  </si>
  <si>
    <t>教育、学習支援業</t>
  </si>
  <si>
    <t>Ｐ</t>
  </si>
  <si>
    <t>複合サービス事業</t>
  </si>
  <si>
    <t>Ｑ</t>
  </si>
  <si>
    <t>サービス業
（他に分類されないもの）</t>
    <phoneticPr fontId="4"/>
  </si>
  <si>
    <t>農業,林業</t>
    <rPh sb="0" eb="2">
      <t>ノウギョウ</t>
    </rPh>
    <rPh sb="3" eb="5">
      <t>リンギョウ</t>
    </rPh>
    <phoneticPr fontId="4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</si>
  <si>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"/>
  </si>
  <si>
    <t>運輸業,郵便業</t>
    <rPh sb="0" eb="3">
      <t>ウンユギョウ</t>
    </rPh>
    <rPh sb="4" eb="6">
      <t>ユウビン</t>
    </rPh>
    <rPh sb="6" eb="7">
      <t>ギョウ</t>
    </rPh>
    <phoneticPr fontId="4"/>
  </si>
  <si>
    <t>卸売業,小売業</t>
    <rPh sb="0" eb="3">
      <t>オロシウリギョウ</t>
    </rPh>
    <rPh sb="4" eb="7">
      <t>コウリギョウ</t>
    </rPh>
    <phoneticPr fontId="4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</si>
  <si>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</si>
  <si>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</si>
  <si>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</si>
  <si>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</si>
  <si>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Ｐ</t>
    <phoneticPr fontId="4"/>
  </si>
  <si>
    <t>医療,福祉</t>
    <rPh sb="0" eb="2">
      <t>イリョウ</t>
    </rPh>
    <rPh sb="3" eb="5">
      <t>フクシ</t>
    </rPh>
    <phoneticPr fontId="4"/>
  </si>
  <si>
    <t>Ｑ</t>
    <phoneticPr fontId="4"/>
  </si>
  <si>
    <t>R</t>
    <phoneticPr fontId="4"/>
  </si>
  <si>
    <t>(法人)会社</t>
    <rPh sb="1" eb="3">
      <t>ホウジン</t>
    </rPh>
    <rPh sb="4" eb="6">
      <t>カイシャ</t>
    </rPh>
    <phoneticPr fontId="4"/>
  </si>
  <si>
    <t>（法人）会社以外の法人</t>
    <rPh sb="1" eb="3">
      <t>ホウジン</t>
    </rPh>
    <rPh sb="4" eb="6">
      <t>カイシャ</t>
    </rPh>
    <rPh sb="6" eb="8">
      <t>イガイ</t>
    </rPh>
    <rPh sb="9" eb="11">
      <t>ホウジン</t>
    </rPh>
    <phoneticPr fontId="4"/>
  </si>
  <si>
    <t>Ａ～Ｂ</t>
    <phoneticPr fontId="4"/>
  </si>
  <si>
    <t>農林魚業</t>
    <rPh sb="2" eb="3">
      <t>ギョ</t>
    </rPh>
    <rPh sb="3" eb="4">
      <t>ギョウ</t>
    </rPh>
    <phoneticPr fontId="4"/>
  </si>
  <si>
    <t>総　数</t>
    <rPh sb="1" eb="2">
      <t>スウ</t>
    </rPh>
    <phoneticPr fontId="4"/>
  </si>
  <si>
    <t>個人経営</t>
    <rPh sb="0" eb="1">
      <t>コジン</t>
    </rPh>
    <rPh sb="1" eb="3">
      <t>ケイエイ</t>
    </rPh>
    <phoneticPr fontId="4"/>
  </si>
  <si>
    <t>法　人</t>
    <rPh sb="1" eb="2">
      <t>ヒト</t>
    </rPh>
    <phoneticPr fontId="4"/>
  </si>
  <si>
    <t>うち会社</t>
    <rPh sb="1" eb="3">
      <t>カイシャ</t>
    </rPh>
    <phoneticPr fontId="4"/>
  </si>
  <si>
    <t>※平成24年、26年調査から調査項目変更</t>
    <rPh sb="1" eb="3">
      <t>ヘイセイ</t>
    </rPh>
    <rPh sb="5" eb="6">
      <t>ネン</t>
    </rPh>
    <rPh sb="9" eb="10">
      <t>ネン</t>
    </rPh>
    <rPh sb="10" eb="12">
      <t>チョウサ</t>
    </rPh>
    <rPh sb="14" eb="16">
      <t>チョウサ</t>
    </rPh>
    <rPh sb="16" eb="18">
      <t>コウモク</t>
    </rPh>
    <rPh sb="18" eb="20">
      <t>ヘンコウ</t>
    </rPh>
    <phoneticPr fontId="4"/>
  </si>
  <si>
    <t>出典：事業所・企業統計調査報告書 経済センサス</t>
    <rPh sb="17" eb="19">
      <t>ケイザイ</t>
    </rPh>
    <phoneticPr fontId="4"/>
  </si>
  <si>
    <t>C-4．従業者規模別事業所数・従業者数（公営）</t>
    <rPh sb="4" eb="7">
      <t>ジュウギョウシャ</t>
    </rPh>
    <rPh sb="7" eb="10">
      <t>キボベツ</t>
    </rPh>
    <rPh sb="10" eb="13">
      <t>ジギョウショ</t>
    </rPh>
    <rPh sb="13" eb="14">
      <t>スウ</t>
    </rPh>
    <rPh sb="15" eb="16">
      <t>ジュウ</t>
    </rPh>
    <rPh sb="16" eb="19">
      <t>ギョウシャスウ</t>
    </rPh>
    <rPh sb="20" eb="22">
      <t>コウエイ</t>
    </rPh>
    <phoneticPr fontId="4"/>
  </si>
  <si>
    <t>各年10月1日現在(平成21年、26年は7月1日現在）</t>
    <rPh sb="0" eb="2">
      <t>カクネン</t>
    </rPh>
    <rPh sb="4" eb="5">
      <t>ツキ</t>
    </rPh>
    <rPh sb="6" eb="7">
      <t>ニチ</t>
    </rPh>
    <rPh sb="10" eb="12">
      <t>ヘイセイ</t>
    </rPh>
    <rPh sb="14" eb="15">
      <t>ネン</t>
    </rPh>
    <rPh sb="18" eb="19">
      <t>ネン</t>
    </rPh>
    <rPh sb="21" eb="22">
      <t>ガツ</t>
    </rPh>
    <rPh sb="23" eb="24">
      <t>ニチ</t>
    </rPh>
    <rPh sb="24" eb="26">
      <t>ゲンザイ</t>
    </rPh>
    <phoneticPr fontId="4"/>
  </si>
  <si>
    <t>区分</t>
    <rPh sb="0" eb="2">
      <t>クブン</t>
    </rPh>
    <phoneticPr fontId="4"/>
  </si>
  <si>
    <t>0人</t>
    <rPh sb="1" eb="2">
      <t>ニン</t>
    </rPh>
    <phoneticPr fontId="4"/>
  </si>
  <si>
    <t>30 ～ 49 人</t>
    <rPh sb="8" eb="9">
      <t>ニン</t>
    </rPh>
    <phoneticPr fontId="4"/>
  </si>
  <si>
    <t>50 ～ 99 人</t>
    <rPh sb="8" eb="9">
      <t>ニン</t>
    </rPh>
    <phoneticPr fontId="4"/>
  </si>
  <si>
    <t>100人以 上</t>
    <rPh sb="3" eb="4">
      <t>ニン</t>
    </rPh>
    <rPh sb="4" eb="5">
      <t>イ</t>
    </rPh>
    <rPh sb="6" eb="7">
      <t>ウエ</t>
    </rPh>
    <phoneticPr fontId="4"/>
  </si>
  <si>
    <t>派遣下請のみ</t>
    <rPh sb="0" eb="2">
      <t>ハケン</t>
    </rPh>
    <rPh sb="2" eb="4">
      <t>シタウ</t>
    </rPh>
    <phoneticPr fontId="4"/>
  </si>
  <si>
    <t>国</t>
    <rPh sb="0" eb="1">
      <t>クニ</t>
    </rPh>
    <phoneticPr fontId="4"/>
  </si>
  <si>
    <t>都道府県</t>
    <rPh sb="0" eb="4">
      <t>トドウフケン</t>
    </rPh>
    <phoneticPr fontId="4"/>
  </si>
  <si>
    <t>市町村</t>
    <rPh sb="0" eb="3">
      <t>シチョウソン</t>
    </rPh>
    <phoneticPr fontId="4"/>
  </si>
  <si>
    <t>その他</t>
    <rPh sb="2" eb="3">
      <t>タ</t>
    </rPh>
    <phoneticPr fontId="4"/>
  </si>
  <si>
    <t>三国町</t>
    <rPh sb="0" eb="3">
      <t>ミクニチョウ</t>
    </rPh>
    <phoneticPr fontId="4"/>
  </si>
  <si>
    <t>丸岡町</t>
    <rPh sb="0" eb="3">
      <t>マルオカチョウ</t>
    </rPh>
    <phoneticPr fontId="4"/>
  </si>
  <si>
    <t>春江町</t>
    <rPh sb="0" eb="3">
      <t>ハルエチョウ</t>
    </rPh>
    <phoneticPr fontId="4"/>
  </si>
  <si>
    <t>坂井町</t>
    <rPh sb="0" eb="2">
      <t>サカイ</t>
    </rPh>
    <rPh sb="2" eb="3">
      <t>チョウ</t>
    </rPh>
    <phoneticPr fontId="4"/>
  </si>
  <si>
    <t>10 ～ 29 人</t>
    <rPh sb="8" eb="9">
      <t>ニン</t>
    </rPh>
    <phoneticPr fontId="4"/>
  </si>
  <si>
    <t>100～299人</t>
    <rPh sb="7" eb="8">
      <t>ニン</t>
    </rPh>
    <phoneticPr fontId="4"/>
  </si>
  <si>
    <t>300人以上</t>
    <rPh sb="3" eb="4">
      <t>ニン</t>
    </rPh>
    <rPh sb="4" eb="6">
      <t>イジョウ</t>
    </rPh>
    <phoneticPr fontId="4"/>
  </si>
  <si>
    <t>出向・派遣従業者のみ</t>
    <rPh sb="0" eb="2">
      <t>シュッコウ</t>
    </rPh>
    <rPh sb="3" eb="5">
      <t>ハケン</t>
    </rPh>
    <rPh sb="5" eb="8">
      <t>ジュウギョウシャ</t>
    </rPh>
    <phoneticPr fontId="4"/>
  </si>
  <si>
    <t>農業・林業</t>
    <rPh sb="0" eb="2">
      <t>ノウギョウ</t>
    </rPh>
    <rPh sb="3" eb="5">
      <t>リンギョウ</t>
    </rPh>
    <phoneticPr fontId="4"/>
  </si>
  <si>
    <t>-</t>
    <phoneticPr fontId="4"/>
  </si>
  <si>
    <t>鉱業，採石業，砂利採取業</t>
    <phoneticPr fontId="4"/>
  </si>
  <si>
    <t>建設業</t>
    <phoneticPr fontId="4"/>
  </si>
  <si>
    <t>電気・ガス・熱供給・水道業</t>
    <phoneticPr fontId="4"/>
  </si>
  <si>
    <t>運輸業，郵便業</t>
    <phoneticPr fontId="4"/>
  </si>
  <si>
    <t>卸売業，小売業</t>
    <phoneticPr fontId="4"/>
  </si>
  <si>
    <t>金融業，保険業</t>
    <phoneticPr fontId="4"/>
  </si>
  <si>
    <t>不動産業，物品賃貸業</t>
    <phoneticPr fontId="4"/>
  </si>
  <si>
    <t>学術研究，専門・技術サービス業</t>
    <phoneticPr fontId="4"/>
  </si>
  <si>
    <t>宿泊業，飲食サービス業</t>
    <phoneticPr fontId="4"/>
  </si>
  <si>
    <t>生活関連サービス業，娯楽業</t>
    <phoneticPr fontId="4"/>
  </si>
  <si>
    <t xml:space="preserve"> 教育，学習支援業</t>
    <phoneticPr fontId="4"/>
  </si>
  <si>
    <t>医療，福祉</t>
    <phoneticPr fontId="4"/>
  </si>
  <si>
    <t>複合サービス事業</t>
    <phoneticPr fontId="4"/>
  </si>
  <si>
    <t>サービス業（他に分類されないもの）</t>
    <phoneticPr fontId="4"/>
  </si>
  <si>
    <t>公務（他に分類されるものを除く）</t>
    <phoneticPr fontId="4"/>
  </si>
  <si>
    <t>※平成26年調査から調査項目変更</t>
    <rPh sb="1" eb="3">
      <t>ヘイセイ</t>
    </rPh>
    <rPh sb="5" eb="6">
      <t>ネン</t>
    </rPh>
    <rPh sb="6" eb="8">
      <t>チョウサ</t>
    </rPh>
    <rPh sb="10" eb="12">
      <t>チョウサ</t>
    </rPh>
    <rPh sb="12" eb="14">
      <t>コウモク</t>
    </rPh>
    <rPh sb="14" eb="16">
      <t>ヘンコウ</t>
    </rPh>
    <phoneticPr fontId="4"/>
  </si>
  <si>
    <t>出典：事業所・企業統計調査結果報告書　経済センサス</t>
    <rPh sb="0" eb="2">
      <t>シュッテン</t>
    </rPh>
    <rPh sb="3" eb="6">
      <t>ジギョウショ</t>
    </rPh>
    <rPh sb="7" eb="9">
      <t>キギョウ</t>
    </rPh>
    <rPh sb="9" eb="11">
      <t>トウケイ</t>
    </rPh>
    <rPh sb="11" eb="13">
      <t>チョウサ</t>
    </rPh>
    <rPh sb="13" eb="15">
      <t>ケッカ</t>
    </rPh>
    <rPh sb="15" eb="18">
      <t>ホウコクショ</t>
    </rPh>
    <rPh sb="19" eb="21">
      <t>ケイザイ</t>
    </rPh>
    <phoneticPr fontId="4"/>
  </si>
  <si>
    <t>出典：事業所・企業統計調査結果報告書 経済センサス</t>
    <rPh sb="0" eb="2">
      <t>シュッテン</t>
    </rPh>
    <rPh sb="3" eb="6">
      <t>ジギョウショ</t>
    </rPh>
    <rPh sb="7" eb="9">
      <t>キギョウ</t>
    </rPh>
    <rPh sb="9" eb="11">
      <t>トウケイ</t>
    </rPh>
    <rPh sb="11" eb="13">
      <t>チョウサ</t>
    </rPh>
    <rPh sb="13" eb="15">
      <t>ケッカ</t>
    </rPh>
    <rPh sb="15" eb="18">
      <t>ホウコクショ</t>
    </rPh>
    <rPh sb="19" eb="21">
      <t>ケイザイ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</si>
</sst>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 &quot;#,##0"/>
    <numFmt numFmtId="177" formatCode="\ ###,###,##0;&quot;-&quot;###,###,##0"/>
    <numFmt numFmtId="178" formatCode="###,###,##0;&quot;-&quot;##,###,##0"/>
    <numFmt numFmtId="179" formatCode="#,###,###,##0;&quot; -&quot;###,###,##0"/>
    <numFmt numFmtId="180" formatCode="#,###,##0;&quot; -&quot;###,##0"/>
    <numFmt numFmtId="181" formatCode="##,###,##0;&quot;-&quot;#,###,##0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20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5.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5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391">
    <xf numFmtId="0" fontId="0" fillId="0" borderId="0" xfId="0">
      <alignment vertical="center"/>
    </xf>
    <xf numFmtId="0" fontId="3" fillId="0" borderId="0" xfId="1" applyFont="1" applyFill="1" applyAlignment="1" applyProtection="1">
      <alignment vertical="center"/>
      <protection locked="0"/>
    </xf>
    <xf numFmtId="0" fontId="5" fillId="0" borderId="0" xfId="1" applyFont="1"/>
    <xf numFmtId="0" fontId="6" fillId="0" borderId="0" xfId="1" applyFont="1" applyAlignment="1">
      <alignment horizontal="center"/>
    </xf>
    <xf numFmtId="0" fontId="6" fillId="0" borderId="0" xfId="1" applyFont="1"/>
    <xf numFmtId="0" fontId="7" fillId="0" borderId="0" xfId="1" applyFont="1" applyAlignment="1">
      <alignment vertical="center"/>
    </xf>
    <xf numFmtId="0" fontId="5" fillId="0" borderId="11" xfId="1" applyFont="1" applyBorder="1" applyAlignment="1">
      <alignment horizontal="distributed" vertical="center" justifyLastLine="1"/>
    </xf>
    <xf numFmtId="0" fontId="5" fillId="0" borderId="12" xfId="1" applyFont="1" applyBorder="1" applyAlignment="1">
      <alignment horizontal="distributed" vertical="center" justifyLastLine="1"/>
    </xf>
    <xf numFmtId="0" fontId="5" fillId="0" borderId="13" xfId="1" applyFont="1" applyBorder="1" applyAlignment="1">
      <alignment horizontal="distributed" vertical="center" justifyLastLine="1"/>
    </xf>
    <xf numFmtId="0" fontId="8" fillId="0" borderId="1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176" fontId="8" fillId="0" borderId="14" xfId="1" applyNumberFormat="1" applyFont="1" applyBorder="1" applyAlignment="1">
      <alignment vertical="center"/>
    </xf>
    <xf numFmtId="176" fontId="8" fillId="0" borderId="5" xfId="1" applyNumberFormat="1" applyFont="1" applyBorder="1" applyAlignment="1">
      <alignment vertical="center"/>
    </xf>
    <xf numFmtId="176" fontId="8" fillId="0" borderId="15" xfId="1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7" xfId="1" applyFont="1" applyBorder="1" applyAlignment="1">
      <alignment horizontal="distributed" vertical="center"/>
    </xf>
    <xf numFmtId="176" fontId="5" fillId="0" borderId="18" xfId="1" applyNumberFormat="1" applyFont="1" applyBorder="1" applyAlignment="1">
      <alignment vertical="center"/>
    </xf>
    <xf numFmtId="176" fontId="5" fillId="0" borderId="17" xfId="1" applyNumberFormat="1" applyFont="1" applyBorder="1" applyAlignment="1">
      <alignment vertical="center"/>
    </xf>
    <xf numFmtId="176" fontId="5" fillId="0" borderId="19" xfId="1" applyNumberFormat="1" applyFont="1" applyBorder="1" applyAlignment="1">
      <alignment vertical="center"/>
    </xf>
    <xf numFmtId="0" fontId="5" fillId="0" borderId="20" xfId="1" applyFont="1" applyBorder="1" applyAlignment="1">
      <alignment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2" xfId="1" applyFont="1" applyBorder="1" applyAlignment="1">
      <alignment horizontal="distributed" vertical="center"/>
    </xf>
    <xf numFmtId="176" fontId="5" fillId="0" borderId="23" xfId="1" applyNumberFormat="1" applyFont="1" applyBorder="1" applyAlignment="1">
      <alignment vertical="center"/>
    </xf>
    <xf numFmtId="176" fontId="5" fillId="0" borderId="22" xfId="1" applyNumberFormat="1" applyFont="1" applyBorder="1" applyAlignment="1">
      <alignment vertical="center"/>
    </xf>
    <xf numFmtId="176" fontId="5" fillId="0" borderId="24" xfId="1" applyNumberFormat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25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26" xfId="1" applyFont="1" applyBorder="1" applyAlignment="1">
      <alignment horizontal="distributed" vertical="center"/>
    </xf>
    <xf numFmtId="176" fontId="5" fillId="0" borderId="27" xfId="1" applyNumberFormat="1" applyFont="1" applyBorder="1" applyAlignment="1">
      <alignment vertical="center"/>
    </xf>
    <xf numFmtId="176" fontId="5" fillId="0" borderId="26" xfId="1" applyNumberFormat="1" applyFont="1" applyBorder="1" applyAlignment="1">
      <alignment vertical="center"/>
    </xf>
    <xf numFmtId="176" fontId="5" fillId="0" borderId="28" xfId="1" applyNumberFormat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Alignment="1">
      <alignment horizontal="distributed" vertical="center"/>
    </xf>
    <xf numFmtId="0" fontId="5" fillId="0" borderId="29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30" xfId="1" applyFont="1" applyBorder="1" applyAlignment="1">
      <alignment horizontal="distributed" vertical="center"/>
    </xf>
    <xf numFmtId="176" fontId="5" fillId="0" borderId="31" xfId="1" applyNumberFormat="1" applyFont="1" applyBorder="1" applyAlignment="1">
      <alignment vertical="center"/>
    </xf>
    <xf numFmtId="176" fontId="5" fillId="0" borderId="30" xfId="1" applyNumberFormat="1" applyFont="1" applyBorder="1" applyAlignment="1">
      <alignment vertical="center"/>
    </xf>
    <xf numFmtId="176" fontId="5" fillId="0" borderId="32" xfId="1" applyNumberFormat="1" applyFont="1" applyBorder="1" applyAlignment="1">
      <alignment vertical="center"/>
    </xf>
    <xf numFmtId="0" fontId="5" fillId="0" borderId="22" xfId="1" applyFont="1" applyBorder="1" applyAlignment="1">
      <alignment horizontal="distributed" vertical="center" shrinkToFit="1"/>
    </xf>
    <xf numFmtId="176" fontId="8" fillId="0" borderId="14" xfId="1" applyNumberFormat="1" applyFont="1" applyBorder="1" applyAlignment="1">
      <alignment horizontal="right" vertical="center"/>
    </xf>
    <xf numFmtId="176" fontId="8" fillId="0" borderId="5" xfId="1" applyNumberFormat="1" applyFont="1" applyBorder="1" applyAlignment="1">
      <alignment horizontal="right" vertical="center"/>
    </xf>
    <xf numFmtId="176" fontId="8" fillId="0" borderId="15" xfId="1" applyNumberFormat="1" applyFont="1" applyBorder="1" applyAlignment="1">
      <alignment horizontal="right" vertical="center"/>
    </xf>
    <xf numFmtId="176" fontId="5" fillId="0" borderId="24" xfId="1" applyNumberFormat="1" applyFont="1" applyBorder="1" applyAlignment="1">
      <alignment horizontal="right" vertical="center"/>
    </xf>
    <xf numFmtId="176" fontId="5" fillId="0" borderId="31" xfId="1" applyNumberFormat="1" applyFont="1" applyBorder="1" applyAlignment="1">
      <alignment horizontal="right" vertical="center"/>
    </xf>
    <xf numFmtId="176" fontId="5" fillId="0" borderId="23" xfId="1" applyNumberFormat="1" applyFont="1" applyBorder="1" applyAlignment="1">
      <alignment horizontal="right" vertical="center"/>
    </xf>
    <xf numFmtId="176" fontId="5" fillId="0" borderId="22" xfId="1" applyNumberFormat="1" applyFont="1" applyBorder="1" applyAlignment="1">
      <alignment horizontal="right" vertical="center"/>
    </xf>
    <xf numFmtId="176" fontId="5" fillId="0" borderId="28" xfId="1" applyNumberFormat="1" applyFont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left" vertical="center"/>
    </xf>
    <xf numFmtId="0" fontId="6" fillId="0" borderId="2" xfId="1" applyFont="1" applyBorder="1" applyAlignment="1">
      <alignment horizontal="center"/>
    </xf>
    <xf numFmtId="0" fontId="6" fillId="0" borderId="2" xfId="1" applyFont="1" applyBorder="1"/>
    <xf numFmtId="176" fontId="6" fillId="0" borderId="2" xfId="1" applyNumberFormat="1" applyFont="1" applyBorder="1" applyAlignment="1">
      <alignment vertical="center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/>
    <xf numFmtId="0" fontId="6" fillId="0" borderId="0" xfId="1" applyFont="1" applyFill="1" applyAlignment="1">
      <alignment horizontal="center"/>
    </xf>
    <xf numFmtId="0" fontId="6" fillId="0" borderId="0" xfId="1" applyFont="1" applyFill="1"/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9" fillId="0" borderId="0" xfId="1" applyFont="1" applyFill="1" applyAlignment="1">
      <alignment horizontal="distributed" vertical="center"/>
    </xf>
    <xf numFmtId="178" fontId="5" fillId="0" borderId="0" xfId="1" applyNumberFormat="1" applyFont="1" applyFill="1" applyAlignment="1">
      <alignment horizontal="left" vertical="center"/>
    </xf>
    <xf numFmtId="179" fontId="5" fillId="0" borderId="0" xfId="1" applyNumberFormat="1" applyFont="1" applyFill="1" applyAlignment="1">
      <alignment horizontal="right" vertical="center"/>
    </xf>
    <xf numFmtId="177" fontId="5" fillId="0" borderId="0" xfId="1" applyNumberFormat="1" applyFont="1" applyFill="1" applyAlignment="1">
      <alignment horizontal="right" vertical="center"/>
    </xf>
    <xf numFmtId="180" fontId="5" fillId="0" borderId="0" xfId="1" applyNumberFormat="1" applyFont="1" applyFill="1" applyAlignment="1">
      <alignment horizontal="right" vertical="center"/>
    </xf>
    <xf numFmtId="178" fontId="5" fillId="0" borderId="0" xfId="1" applyNumberFormat="1" applyFont="1" applyFill="1" applyAlignment="1">
      <alignment horizontal="right" vertical="center"/>
    </xf>
    <xf numFmtId="181" fontId="5" fillId="0" borderId="0" xfId="1" applyNumberFormat="1" applyFont="1" applyFill="1" applyAlignment="1">
      <alignment horizontal="right" vertical="center"/>
    </xf>
    <xf numFmtId="0" fontId="5" fillId="0" borderId="0" xfId="1" applyFont="1" applyFill="1" applyBorder="1"/>
    <xf numFmtId="0" fontId="9" fillId="0" borderId="0" xfId="1" applyFont="1" applyFill="1" applyBorder="1" applyAlignment="1">
      <alignment horizontal="distributed" vertical="center"/>
    </xf>
    <xf numFmtId="178" fontId="5" fillId="0" borderId="0" xfId="1" applyNumberFormat="1" applyFont="1" applyFill="1" applyBorder="1" applyAlignment="1">
      <alignment horizontal="right"/>
    </xf>
    <xf numFmtId="179" fontId="5" fillId="0" borderId="0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/>
    </xf>
    <xf numFmtId="181" fontId="5" fillId="0" borderId="0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0" fontId="6" fillId="0" borderId="0" xfId="1" applyFont="1" applyAlignment="1">
      <alignment horizontal="distributed" vertical="center" justifyLastLine="1"/>
    </xf>
    <xf numFmtId="0" fontId="10" fillId="0" borderId="14" xfId="1" applyFont="1" applyBorder="1" applyAlignment="1">
      <alignment horizontal="center" vertical="center" wrapText="1" shrinkToFit="1"/>
    </xf>
    <xf numFmtId="0" fontId="6" fillId="0" borderId="0" xfId="1" applyFont="1" applyAlignment="1">
      <alignment vertical="center" shrinkToFit="1"/>
    </xf>
    <xf numFmtId="178" fontId="5" fillId="0" borderId="33" xfId="1" applyNumberFormat="1" applyFont="1" applyFill="1" applyBorder="1" applyAlignment="1">
      <alignment horizontal="center" vertical="center" shrinkToFit="1"/>
    </xf>
    <xf numFmtId="179" fontId="5" fillId="0" borderId="35" xfId="1" applyNumberFormat="1" applyFont="1" applyFill="1" applyBorder="1" applyAlignment="1">
      <alignment horizontal="center" vertical="center" shrinkToFit="1"/>
    </xf>
    <xf numFmtId="177" fontId="5" fillId="0" borderId="34" xfId="1" applyNumberFormat="1" applyFont="1" applyFill="1" applyBorder="1" applyAlignment="1">
      <alignment horizontal="center" vertical="center" shrinkToFit="1"/>
    </xf>
    <xf numFmtId="181" fontId="5" fillId="0" borderId="15" xfId="1" applyNumberFormat="1" applyFont="1" applyFill="1" applyBorder="1" applyAlignment="1">
      <alignment horizontal="center" vertical="center" shrinkToFit="1"/>
    </xf>
    <xf numFmtId="179" fontId="5" fillId="0" borderId="15" xfId="1" applyNumberFormat="1" applyFont="1" applyFill="1" applyBorder="1" applyAlignment="1">
      <alignment horizontal="center" vertical="center" shrinkToFit="1"/>
    </xf>
    <xf numFmtId="180" fontId="5" fillId="0" borderId="34" xfId="1" applyNumberFormat="1" applyFont="1" applyFill="1" applyBorder="1" applyAlignment="1">
      <alignment horizontal="center" vertical="center" shrinkToFit="1"/>
    </xf>
    <xf numFmtId="178" fontId="5" fillId="0" borderId="15" xfId="1" applyNumberFormat="1" applyFont="1" applyFill="1" applyBorder="1" applyAlignment="1">
      <alignment horizontal="center" vertical="center" shrinkToFit="1"/>
    </xf>
    <xf numFmtId="178" fontId="5" fillId="0" borderId="34" xfId="1" applyNumberFormat="1" applyFont="1" applyFill="1" applyBorder="1" applyAlignment="1">
      <alignment horizontal="center" vertical="center" shrinkToFit="1"/>
    </xf>
    <xf numFmtId="178" fontId="5" fillId="0" borderId="14" xfId="1" applyNumberFormat="1" applyFont="1" applyFill="1" applyBorder="1" applyAlignment="1">
      <alignment horizontal="center" vertical="center" shrinkToFit="1"/>
    </xf>
    <xf numFmtId="0" fontId="11" fillId="0" borderId="0" xfId="1" applyFont="1"/>
    <xf numFmtId="0" fontId="11" fillId="0" borderId="36" xfId="1" quotePrefix="1" applyFont="1" applyFill="1" applyBorder="1" applyAlignment="1">
      <alignment vertical="center"/>
    </xf>
    <xf numFmtId="0" fontId="8" fillId="0" borderId="8" xfId="1" applyFont="1" applyFill="1" applyBorder="1" applyAlignment="1">
      <alignment vertical="center"/>
    </xf>
    <xf numFmtId="0" fontId="8" fillId="0" borderId="9" xfId="1" applyFont="1" applyFill="1" applyBorder="1" applyAlignment="1">
      <alignment vertical="center"/>
    </xf>
    <xf numFmtId="178" fontId="8" fillId="0" borderId="37" xfId="1" quotePrefix="1" applyNumberFormat="1" applyFont="1" applyFill="1" applyBorder="1" applyAlignment="1">
      <alignment horizontal="right" vertical="center"/>
    </xf>
    <xf numFmtId="178" fontId="8" fillId="0" borderId="38" xfId="1" quotePrefix="1" applyNumberFormat="1" applyFont="1" applyFill="1" applyBorder="1" applyAlignment="1">
      <alignment horizontal="right" vertical="center"/>
    </xf>
    <xf numFmtId="178" fontId="8" fillId="0" borderId="12" xfId="1" quotePrefix="1" applyNumberFormat="1" applyFont="1" applyFill="1" applyBorder="1" applyAlignment="1">
      <alignment horizontal="right" vertical="center"/>
    </xf>
    <xf numFmtId="178" fontId="8" fillId="0" borderId="13" xfId="1" quotePrefix="1" applyNumberFormat="1" applyFont="1" applyFill="1" applyBorder="1" applyAlignment="1">
      <alignment horizontal="right" vertical="center"/>
    </xf>
    <xf numFmtId="0" fontId="11" fillId="0" borderId="14" xfId="1" applyFont="1" applyBorder="1" applyAlignment="1">
      <alignment horizontal="right"/>
    </xf>
    <xf numFmtId="0" fontId="6" fillId="0" borderId="20" xfId="1" applyFont="1" applyBorder="1"/>
    <xf numFmtId="0" fontId="5" fillId="0" borderId="16" xfId="1" applyFont="1" applyFill="1" applyBorder="1" applyAlignment="1">
      <alignment horizontal="center" vertical="center"/>
    </xf>
    <xf numFmtId="0" fontId="5" fillId="0" borderId="39" xfId="1" applyFont="1" applyFill="1" applyBorder="1" applyAlignment="1">
      <alignment horizontal="distributed" vertical="center"/>
    </xf>
    <xf numFmtId="178" fontId="5" fillId="0" borderId="40" xfId="1" quotePrefix="1" applyNumberFormat="1" applyFont="1" applyFill="1" applyBorder="1" applyAlignment="1">
      <alignment horizontal="right" vertical="center"/>
    </xf>
    <xf numFmtId="178" fontId="5" fillId="0" borderId="41" xfId="1" quotePrefix="1" applyNumberFormat="1" applyFont="1" applyFill="1" applyBorder="1" applyAlignment="1">
      <alignment horizontal="right" vertical="center"/>
    </xf>
    <xf numFmtId="178" fontId="5" fillId="0" borderId="42" xfId="1" quotePrefix="1" applyNumberFormat="1" applyFont="1" applyFill="1" applyBorder="1" applyAlignment="1">
      <alignment horizontal="right" vertical="center"/>
    </xf>
    <xf numFmtId="178" fontId="5" fillId="0" borderId="19" xfId="1" quotePrefix="1" applyNumberFormat="1" applyFont="1" applyFill="1" applyBorder="1" applyAlignment="1">
      <alignment horizontal="right" vertical="center"/>
    </xf>
    <xf numFmtId="0" fontId="6" fillId="0" borderId="18" xfId="1" applyFont="1" applyBorder="1" applyAlignment="1">
      <alignment horizontal="right" vertical="center"/>
    </xf>
    <xf numFmtId="49" fontId="5" fillId="0" borderId="21" xfId="1" applyNumberFormat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horizontal="distributed" vertical="center"/>
    </xf>
    <xf numFmtId="178" fontId="5" fillId="0" borderId="44" xfId="1" quotePrefix="1" applyNumberFormat="1" applyFont="1" applyFill="1" applyBorder="1" applyAlignment="1">
      <alignment horizontal="right" vertical="center"/>
    </xf>
    <xf numFmtId="178" fontId="5" fillId="0" borderId="45" xfId="1" quotePrefix="1" applyNumberFormat="1" applyFont="1" applyFill="1" applyBorder="1" applyAlignment="1">
      <alignment horizontal="right" vertical="center"/>
    </xf>
    <xf numFmtId="178" fontId="5" fillId="0" borderId="46" xfId="1" quotePrefix="1" applyNumberFormat="1" applyFont="1" applyFill="1" applyBorder="1" applyAlignment="1">
      <alignment horizontal="right" vertical="center"/>
    </xf>
    <xf numFmtId="178" fontId="5" fillId="0" borderId="24" xfId="1" quotePrefix="1" applyNumberFormat="1" applyFont="1" applyFill="1" applyBorder="1" applyAlignment="1">
      <alignment horizontal="right" vertical="center"/>
    </xf>
    <xf numFmtId="0" fontId="6" fillId="0" borderId="23" xfId="1" applyFont="1" applyBorder="1" applyAlignment="1">
      <alignment horizontal="right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horizontal="center" vertical="center" shrinkToFit="1"/>
    </xf>
    <xf numFmtId="0" fontId="6" fillId="0" borderId="7" xfId="1" applyFont="1" applyBorder="1"/>
    <xf numFmtId="49" fontId="5" fillId="0" borderId="25" xfId="1" applyNumberFormat="1" applyFont="1" applyFill="1" applyBorder="1" applyAlignment="1">
      <alignment horizontal="center" vertical="center"/>
    </xf>
    <xf numFmtId="0" fontId="5" fillId="0" borderId="47" xfId="1" applyFont="1" applyFill="1" applyBorder="1" applyAlignment="1">
      <alignment horizontal="distributed" vertical="center"/>
    </xf>
    <xf numFmtId="178" fontId="5" fillId="0" borderId="48" xfId="1" quotePrefix="1" applyNumberFormat="1" applyFont="1" applyFill="1" applyBorder="1" applyAlignment="1">
      <alignment horizontal="right" vertical="center"/>
    </xf>
    <xf numFmtId="178" fontId="5" fillId="0" borderId="49" xfId="1" quotePrefix="1" applyNumberFormat="1" applyFont="1" applyFill="1" applyBorder="1" applyAlignment="1">
      <alignment horizontal="right" vertical="center"/>
    </xf>
    <xf numFmtId="178" fontId="5" fillId="0" borderId="50" xfId="1" quotePrefix="1" applyNumberFormat="1" applyFont="1" applyFill="1" applyBorder="1" applyAlignment="1">
      <alignment horizontal="right" vertical="center"/>
    </xf>
    <xf numFmtId="178" fontId="5" fillId="0" borderId="28" xfId="1" quotePrefix="1" applyNumberFormat="1" applyFont="1" applyFill="1" applyBorder="1" applyAlignment="1">
      <alignment horizontal="right" vertical="center"/>
    </xf>
    <xf numFmtId="0" fontId="6" fillId="0" borderId="27" xfId="1" applyFont="1" applyBorder="1" applyAlignment="1">
      <alignment horizontal="right" vertical="center"/>
    </xf>
    <xf numFmtId="178" fontId="8" fillId="0" borderId="14" xfId="1" quotePrefix="1" applyNumberFormat="1" applyFont="1" applyFill="1" applyBorder="1" applyAlignment="1">
      <alignment horizontal="right" vertical="center"/>
    </xf>
    <xf numFmtId="0" fontId="6" fillId="0" borderId="18" xfId="1" applyFont="1" applyBorder="1" applyAlignment="1">
      <alignment vertical="center"/>
    </xf>
    <xf numFmtId="0" fontId="6" fillId="0" borderId="23" xfId="1" applyFont="1" applyBorder="1" applyAlignment="1">
      <alignment vertical="center"/>
    </xf>
    <xf numFmtId="0" fontId="5" fillId="0" borderId="43" xfId="1" applyFont="1" applyFill="1" applyBorder="1" applyAlignment="1">
      <alignment horizontal="distributed" vertical="center" shrinkToFit="1"/>
    </xf>
    <xf numFmtId="0" fontId="6" fillId="0" borderId="10" xfId="1" applyFont="1" applyBorder="1"/>
    <xf numFmtId="0" fontId="6" fillId="0" borderId="11" xfId="1" applyFont="1" applyBorder="1"/>
    <xf numFmtId="0" fontId="5" fillId="0" borderId="47" xfId="1" applyFont="1" applyFill="1" applyBorder="1" applyAlignment="1">
      <alignment horizontal="center" vertical="center" shrinkToFit="1"/>
    </xf>
    <xf numFmtId="0" fontId="6" fillId="0" borderId="27" xfId="1" applyFont="1" applyBorder="1" applyAlignment="1">
      <alignment vertical="center"/>
    </xf>
    <xf numFmtId="178" fontId="5" fillId="0" borderId="44" xfId="1" applyNumberFormat="1" applyFont="1" applyFill="1" applyBorder="1" applyAlignment="1">
      <alignment horizontal="right" vertical="center"/>
    </xf>
    <xf numFmtId="0" fontId="5" fillId="0" borderId="43" xfId="1" applyFont="1" applyFill="1" applyBorder="1" applyAlignment="1">
      <alignment vertical="center" shrinkToFit="1"/>
    </xf>
    <xf numFmtId="178" fontId="5" fillId="0" borderId="46" xfId="1" applyNumberFormat="1" applyFont="1" applyFill="1" applyBorder="1" applyAlignment="1">
      <alignment horizontal="right" vertical="center"/>
    </xf>
    <xf numFmtId="178" fontId="5" fillId="0" borderId="24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/>
    </xf>
    <xf numFmtId="178" fontId="5" fillId="0" borderId="45" xfId="1" applyNumberFormat="1" applyFont="1" applyFill="1" applyBorder="1" applyAlignment="1">
      <alignment horizontal="right" vertical="center"/>
    </xf>
    <xf numFmtId="178" fontId="6" fillId="0" borderId="0" xfId="1" applyNumberFormat="1" applyFont="1"/>
    <xf numFmtId="49" fontId="5" fillId="0" borderId="29" xfId="1" applyNumberFormat="1" applyFont="1" applyFill="1" applyBorder="1" applyAlignment="1">
      <alignment horizontal="center" vertical="center"/>
    </xf>
    <xf numFmtId="0" fontId="5" fillId="0" borderId="51" xfId="1" applyFont="1" applyFill="1" applyBorder="1" applyAlignment="1">
      <alignment vertical="center" shrinkToFit="1"/>
    </xf>
    <xf numFmtId="178" fontId="5" fillId="0" borderId="52" xfId="1" quotePrefix="1" applyNumberFormat="1" applyFont="1" applyFill="1" applyBorder="1" applyAlignment="1">
      <alignment horizontal="right" vertical="center"/>
    </xf>
    <xf numFmtId="178" fontId="5" fillId="0" borderId="53" xfId="1" quotePrefix="1" applyNumberFormat="1" applyFont="1" applyFill="1" applyBorder="1" applyAlignment="1">
      <alignment horizontal="right" vertical="center"/>
    </xf>
    <xf numFmtId="178" fontId="5" fillId="0" borderId="54" xfId="1" quotePrefix="1" applyNumberFormat="1" applyFont="1" applyFill="1" applyBorder="1" applyAlignment="1">
      <alignment horizontal="right" vertical="center"/>
    </xf>
    <xf numFmtId="178" fontId="5" fillId="0" borderId="32" xfId="1" quotePrefix="1" applyNumberFormat="1" applyFont="1" applyFill="1" applyBorder="1" applyAlignment="1">
      <alignment horizontal="right" vertical="center"/>
    </xf>
    <xf numFmtId="0" fontId="6" fillId="0" borderId="31" xfId="1" applyFont="1" applyBorder="1" applyAlignment="1">
      <alignment vertical="center"/>
    </xf>
    <xf numFmtId="0" fontId="11" fillId="0" borderId="20" xfId="1" quotePrefix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9" fillId="0" borderId="0" xfId="1" applyFont="1" applyAlignment="1">
      <alignment horizontal="distributed" vertical="center"/>
    </xf>
    <xf numFmtId="178" fontId="5" fillId="0" borderId="0" xfId="1" applyNumberFormat="1" applyFont="1" applyAlignment="1">
      <alignment horizontal="right"/>
    </xf>
    <xf numFmtId="179" fontId="5" fillId="0" borderId="0" xfId="1" applyNumberFormat="1" applyFont="1" applyAlignment="1">
      <alignment horizontal="right"/>
    </xf>
    <xf numFmtId="177" fontId="5" fillId="0" borderId="0" xfId="1" applyNumberFormat="1" applyFont="1" applyAlignment="1">
      <alignment horizontal="right"/>
    </xf>
    <xf numFmtId="181" fontId="5" fillId="0" borderId="0" xfId="1" applyNumberFormat="1" applyFont="1" applyAlignment="1">
      <alignment horizontal="right"/>
    </xf>
    <xf numFmtId="180" fontId="5" fillId="0" borderId="0" xfId="1" applyNumberFormat="1" applyFont="1" applyAlignment="1">
      <alignment horizontal="right"/>
    </xf>
    <xf numFmtId="177" fontId="5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center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vertical="center"/>
    </xf>
    <xf numFmtId="178" fontId="13" fillId="0" borderId="0" xfId="1" applyNumberFormat="1" applyFont="1" applyFill="1" applyAlignment="1">
      <alignment horizontal="left" vertical="center"/>
    </xf>
    <xf numFmtId="179" fontId="13" fillId="0" borderId="0" xfId="1" applyNumberFormat="1" applyFont="1" applyFill="1" applyAlignment="1">
      <alignment horizontal="right" vertical="center"/>
    </xf>
    <xf numFmtId="181" fontId="13" fillId="0" borderId="0" xfId="1" applyNumberFormat="1" applyFont="1" applyFill="1" applyAlignment="1">
      <alignment horizontal="right" vertical="center"/>
    </xf>
    <xf numFmtId="180" fontId="13" fillId="0" borderId="0" xfId="1" applyNumberFormat="1" applyFont="1" applyFill="1" applyAlignment="1">
      <alignment horizontal="right" vertical="center"/>
    </xf>
    <xf numFmtId="178" fontId="13" fillId="0" borderId="0" xfId="1" applyNumberFormat="1" applyFont="1" applyFill="1" applyAlignment="1">
      <alignment horizontal="right" vertical="center"/>
    </xf>
    <xf numFmtId="177" fontId="13" fillId="0" borderId="0" xfId="1" applyNumberFormat="1" applyFont="1" applyFill="1" applyAlignment="1">
      <alignment horizontal="right" vertical="center"/>
    </xf>
    <xf numFmtId="0" fontId="7" fillId="0" borderId="0" xfId="1" quotePrefix="1" applyFont="1" applyFill="1" applyBorder="1" applyAlignment="1">
      <alignment vertical="center"/>
    </xf>
    <xf numFmtId="178" fontId="14" fillId="0" borderId="0" xfId="1" applyNumberFormat="1" applyFont="1" applyFill="1" applyBorder="1" applyAlignment="1">
      <alignment horizontal="right"/>
    </xf>
    <xf numFmtId="179" fontId="14" fillId="0" borderId="0" xfId="1" applyNumberFormat="1" applyFont="1" applyFill="1" applyBorder="1" applyAlignment="1">
      <alignment horizontal="right"/>
    </xf>
    <xf numFmtId="181" fontId="14" fillId="0" borderId="0" xfId="1" applyNumberFormat="1" applyFont="1" applyFill="1" applyBorder="1" applyAlignment="1">
      <alignment horizontal="right"/>
    </xf>
    <xf numFmtId="180" fontId="14" fillId="0" borderId="0" xfId="1" applyNumberFormat="1" applyFont="1" applyFill="1" applyBorder="1" applyAlignment="1">
      <alignment horizontal="right"/>
    </xf>
    <xf numFmtId="177" fontId="14" fillId="0" borderId="0" xfId="1" applyNumberFormat="1" applyFont="1" applyFill="1" applyBorder="1" applyAlignment="1">
      <alignment horizontal="right"/>
    </xf>
    <xf numFmtId="181" fontId="5" fillId="0" borderId="6" xfId="1" applyNumberFormat="1" applyFont="1" applyFill="1" applyBorder="1" applyAlignment="1">
      <alignment horizontal="center" vertical="center" shrinkToFit="1"/>
    </xf>
    <xf numFmtId="180" fontId="5" fillId="0" borderId="33" xfId="1" applyNumberFormat="1" applyFont="1" applyFill="1" applyBorder="1" applyAlignment="1">
      <alignment horizontal="center" vertical="center" shrinkToFit="1"/>
    </xf>
    <xf numFmtId="0" fontId="11" fillId="0" borderId="36" xfId="1" applyFont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6" xfId="1" applyFont="1" applyFill="1" applyBorder="1" applyAlignment="1">
      <alignment vertical="center"/>
    </xf>
    <xf numFmtId="176" fontId="8" fillId="0" borderId="34" xfId="1" quotePrefix="1" applyNumberFormat="1" applyFont="1" applyFill="1" applyBorder="1" applyAlignment="1">
      <alignment horizontal="right" vertical="center"/>
    </xf>
    <xf numFmtId="176" fontId="8" fillId="0" borderId="15" xfId="1" quotePrefix="1" applyNumberFormat="1" applyFont="1" applyFill="1" applyBorder="1" applyAlignment="1">
      <alignment horizontal="right" vertical="center"/>
    </xf>
    <xf numFmtId="176" fontId="8" fillId="0" borderId="6" xfId="1" quotePrefix="1" applyNumberFormat="1" applyFont="1" applyFill="1" applyBorder="1" applyAlignment="1">
      <alignment horizontal="right" vertical="center"/>
    </xf>
    <xf numFmtId="0" fontId="5" fillId="0" borderId="55" xfId="1" applyFont="1" applyFill="1" applyBorder="1" applyAlignment="1">
      <alignment horizontal="center" vertical="center" shrinkToFit="1"/>
    </xf>
    <xf numFmtId="0" fontId="5" fillId="0" borderId="56" xfId="1" applyFont="1" applyFill="1" applyBorder="1" applyAlignment="1">
      <alignment horizontal="distributed" vertical="center"/>
    </xf>
    <xf numFmtId="176" fontId="5" fillId="0" borderId="57" xfId="1" quotePrefix="1" applyNumberFormat="1" applyFont="1" applyFill="1" applyBorder="1" applyAlignment="1">
      <alignment horizontal="right" vertical="center"/>
    </xf>
    <xf numFmtId="176" fontId="5" fillId="0" borderId="58" xfId="1" quotePrefix="1" applyNumberFormat="1" applyFont="1" applyFill="1" applyBorder="1" applyAlignment="1">
      <alignment horizontal="right" vertical="center"/>
    </xf>
    <xf numFmtId="176" fontId="5" fillId="0" borderId="56" xfId="1" quotePrefix="1" applyNumberFormat="1" applyFont="1" applyFill="1" applyBorder="1" applyAlignment="1">
      <alignment horizontal="right" vertical="center"/>
    </xf>
    <xf numFmtId="49" fontId="5" fillId="0" borderId="21" xfId="1" applyNumberFormat="1" applyFont="1" applyFill="1" applyBorder="1" applyAlignment="1">
      <alignment horizontal="center" vertical="center" shrinkToFit="1"/>
    </xf>
    <xf numFmtId="176" fontId="5" fillId="0" borderId="46" xfId="1" quotePrefix="1" applyNumberFormat="1" applyFont="1" applyFill="1" applyBorder="1" applyAlignment="1">
      <alignment horizontal="right" vertical="center"/>
    </xf>
    <xf numFmtId="176" fontId="5" fillId="0" borderId="24" xfId="1" quotePrefix="1" applyNumberFormat="1" applyFont="1" applyFill="1" applyBorder="1" applyAlignment="1">
      <alignment horizontal="right" vertical="center"/>
    </xf>
    <xf numFmtId="176" fontId="5" fillId="0" borderId="43" xfId="1" quotePrefix="1" applyNumberFormat="1" applyFont="1" applyFill="1" applyBorder="1" applyAlignment="1">
      <alignment horizontal="right" vertical="center"/>
    </xf>
    <xf numFmtId="0" fontId="5" fillId="0" borderId="21" xfId="1" applyFont="1" applyFill="1" applyBorder="1" applyAlignment="1">
      <alignment horizontal="center" vertical="center" shrinkToFit="1"/>
    </xf>
    <xf numFmtId="0" fontId="14" fillId="0" borderId="43" xfId="1" applyFont="1" applyFill="1" applyBorder="1" applyAlignment="1">
      <alignment horizontal="distributed" vertical="center" wrapText="1"/>
    </xf>
    <xf numFmtId="49" fontId="5" fillId="0" borderId="25" xfId="1" applyNumberFormat="1" applyFont="1" applyFill="1" applyBorder="1" applyAlignment="1">
      <alignment horizontal="center" vertical="center" shrinkToFit="1"/>
    </xf>
    <xf numFmtId="0" fontId="5" fillId="0" borderId="47" xfId="1" applyFont="1" applyFill="1" applyBorder="1" applyAlignment="1">
      <alignment horizontal="distributed" vertical="center" shrinkToFit="1"/>
    </xf>
    <xf numFmtId="176" fontId="5" fillId="0" borderId="50" xfId="1" quotePrefix="1" applyNumberFormat="1" applyFont="1" applyFill="1" applyBorder="1" applyAlignment="1">
      <alignment horizontal="right" vertical="center"/>
    </xf>
    <xf numFmtId="176" fontId="5" fillId="0" borderId="28" xfId="1" quotePrefix="1" applyNumberFormat="1" applyFont="1" applyFill="1" applyBorder="1" applyAlignment="1">
      <alignment horizontal="right" vertical="center"/>
    </xf>
    <xf numFmtId="176" fontId="5" fillId="0" borderId="47" xfId="1" quotePrefix="1" applyNumberFormat="1" applyFont="1" applyFill="1" applyBorder="1" applyAlignment="1">
      <alignment horizontal="right" vertical="center"/>
    </xf>
    <xf numFmtId="176" fontId="8" fillId="0" borderId="36" xfId="1" quotePrefix="1" applyNumberFormat="1" applyFont="1" applyFill="1" applyBorder="1" applyAlignment="1">
      <alignment horizontal="right" vertical="center"/>
    </xf>
    <xf numFmtId="176" fontId="5" fillId="0" borderId="56" xfId="1" quotePrefix="1" applyNumberFormat="1" applyFont="1" applyFill="1" applyBorder="1" applyAlignment="1">
      <alignment horizontal="distributed" vertical="center"/>
    </xf>
    <xf numFmtId="176" fontId="5" fillId="0" borderId="43" xfId="1" quotePrefix="1" applyNumberFormat="1" applyFont="1" applyFill="1" applyBorder="1" applyAlignment="1">
      <alignment horizontal="distributed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14" fillId="0" borderId="43" xfId="1" quotePrefix="1" applyNumberFormat="1" applyFont="1" applyFill="1" applyBorder="1" applyAlignment="1">
      <alignment horizontal="distributed" vertical="center" wrapText="1" shrinkToFit="1"/>
    </xf>
    <xf numFmtId="176" fontId="6" fillId="0" borderId="0" xfId="1" applyNumberFormat="1" applyFont="1"/>
    <xf numFmtId="176" fontId="5" fillId="0" borderId="43" xfId="1" quotePrefix="1" applyNumberFormat="1" applyFont="1" applyFill="1" applyBorder="1" applyAlignment="1">
      <alignment horizontal="center" vertical="center" shrinkToFit="1"/>
    </xf>
    <xf numFmtId="176" fontId="10" fillId="0" borderId="47" xfId="1" quotePrefix="1" applyNumberFormat="1" applyFont="1" applyFill="1" applyBorder="1" applyAlignment="1">
      <alignment horizontal="distributed" vertical="center" wrapText="1" shrinkToFit="1"/>
    </xf>
    <xf numFmtId="176" fontId="8" fillId="0" borderId="7" xfId="1" quotePrefix="1" applyNumberFormat="1" applyFont="1" applyFill="1" applyBorder="1" applyAlignment="1">
      <alignment horizontal="right" vertical="center"/>
    </xf>
    <xf numFmtId="176" fontId="8" fillId="0" borderId="13" xfId="1" quotePrefix="1" applyNumberFormat="1" applyFont="1" applyFill="1" applyBorder="1" applyAlignment="1">
      <alignment horizontal="right" vertical="center"/>
    </xf>
    <xf numFmtId="176" fontId="8" fillId="0" borderId="12" xfId="1" quotePrefix="1" applyNumberFormat="1" applyFont="1" applyFill="1" applyBorder="1" applyAlignment="1">
      <alignment horizontal="right" vertical="center"/>
    </xf>
    <xf numFmtId="176" fontId="8" fillId="0" borderId="9" xfId="1" quotePrefix="1" applyNumberFormat="1" applyFont="1" applyFill="1" applyBorder="1" applyAlignment="1">
      <alignment horizontal="right" vertical="center"/>
    </xf>
    <xf numFmtId="176" fontId="5" fillId="0" borderId="56" xfId="1" applyNumberFormat="1" applyFont="1" applyFill="1" applyBorder="1" applyAlignment="1">
      <alignment horizontal="distributed" vertical="center"/>
    </xf>
    <xf numFmtId="176" fontId="5" fillId="0" borderId="42" xfId="1" quotePrefix="1" applyNumberFormat="1" applyFont="1" applyFill="1" applyBorder="1" applyAlignment="1">
      <alignment horizontal="right" vertical="center"/>
    </xf>
    <xf numFmtId="176" fontId="5" fillId="0" borderId="41" xfId="1" quotePrefix="1" applyNumberFormat="1" applyFont="1" applyFill="1" applyBorder="1" applyAlignment="1">
      <alignment horizontal="right" vertical="center"/>
    </xf>
    <xf numFmtId="176" fontId="5" fillId="0" borderId="39" xfId="1" quotePrefix="1" applyNumberFormat="1" applyFont="1" applyFill="1" applyBorder="1" applyAlignment="1">
      <alignment horizontal="right" vertical="center"/>
    </xf>
    <xf numFmtId="176" fontId="5" fillId="0" borderId="19" xfId="1" quotePrefix="1" applyNumberFormat="1" applyFont="1" applyFill="1" applyBorder="1" applyAlignment="1">
      <alignment horizontal="right" vertical="center"/>
    </xf>
    <xf numFmtId="176" fontId="5" fillId="0" borderId="40" xfId="1" quotePrefix="1" applyNumberFormat="1" applyFont="1" applyFill="1" applyBorder="1" applyAlignment="1">
      <alignment horizontal="right" vertical="center"/>
    </xf>
    <xf numFmtId="176" fontId="5" fillId="0" borderId="43" xfId="1" applyNumberFormat="1" applyFont="1" applyFill="1" applyBorder="1" applyAlignment="1">
      <alignment horizontal="distributed" vertical="center"/>
    </xf>
    <xf numFmtId="176" fontId="5" fillId="0" borderId="45" xfId="1" quotePrefix="1" applyNumberFormat="1" applyFont="1" applyFill="1" applyBorder="1" applyAlignment="1">
      <alignment horizontal="right" vertical="center"/>
    </xf>
    <xf numFmtId="176" fontId="5" fillId="0" borderId="44" xfId="1" quotePrefix="1" applyNumberFormat="1" applyFont="1" applyFill="1" applyBorder="1" applyAlignment="1">
      <alignment horizontal="right" vertical="center"/>
    </xf>
    <xf numFmtId="0" fontId="5" fillId="0" borderId="43" xfId="1" applyNumberFormat="1" applyFont="1" applyFill="1" applyBorder="1" applyAlignment="1">
      <alignment horizontal="center" vertical="center" shrinkToFit="1"/>
    </xf>
    <xf numFmtId="176" fontId="5" fillId="0" borderId="43" xfId="1" applyNumberFormat="1" applyFont="1" applyFill="1" applyBorder="1" applyAlignment="1">
      <alignment horizontal="center" vertical="center" shrinkToFit="1"/>
    </xf>
    <xf numFmtId="176" fontId="9" fillId="0" borderId="43" xfId="1" applyNumberFormat="1" applyFont="1" applyFill="1" applyBorder="1" applyAlignment="1">
      <alignment horizontal="distributed" vertical="center"/>
    </xf>
    <xf numFmtId="176" fontId="9" fillId="0" borderId="59" xfId="1" applyNumberFormat="1" applyFont="1" applyFill="1" applyBorder="1" applyAlignment="1">
      <alignment horizontal="distributed" vertical="center"/>
    </xf>
    <xf numFmtId="176" fontId="5" fillId="0" borderId="49" xfId="1" quotePrefix="1" applyNumberFormat="1" applyFont="1" applyFill="1" applyBorder="1" applyAlignment="1">
      <alignment horizontal="right" vertical="center"/>
    </xf>
    <xf numFmtId="176" fontId="5" fillId="0" borderId="48" xfId="1" quotePrefix="1" applyNumberFormat="1" applyFont="1" applyFill="1" applyBorder="1" applyAlignment="1">
      <alignment horizontal="right" vertical="center"/>
    </xf>
    <xf numFmtId="0" fontId="6" fillId="0" borderId="0" xfId="1" applyFont="1" applyBorder="1"/>
    <xf numFmtId="49" fontId="5" fillId="0" borderId="0" xfId="1" applyNumberFormat="1" applyFont="1" applyFill="1" applyBorder="1" applyAlignment="1">
      <alignment horizontal="center" vertical="center" shrinkToFit="1"/>
    </xf>
    <xf numFmtId="176" fontId="10" fillId="0" borderId="0" xfId="1" quotePrefix="1" applyNumberFormat="1" applyFont="1" applyFill="1" applyBorder="1" applyAlignment="1">
      <alignment horizontal="distributed" vertical="center" wrapText="1" shrinkToFit="1"/>
    </xf>
    <xf numFmtId="176" fontId="5" fillId="0" borderId="0" xfId="1" quotePrefix="1" applyNumberFormat="1" applyFont="1" applyFill="1" applyBorder="1" applyAlignment="1">
      <alignment horizontal="right" vertical="center"/>
    </xf>
    <xf numFmtId="177" fontId="6" fillId="0" borderId="0" xfId="1" applyNumberFormat="1" applyFont="1" applyAlignment="1">
      <alignment horizontal="right"/>
    </xf>
    <xf numFmtId="178" fontId="5" fillId="0" borderId="0" xfId="1" applyNumberFormat="1" applyFont="1" applyFill="1" applyBorder="1" applyAlignment="1">
      <alignment horizontal="center" vertical="center" shrinkToFit="1"/>
    </xf>
    <xf numFmtId="179" fontId="5" fillId="0" borderId="0" xfId="1" applyNumberFormat="1" applyFont="1" applyFill="1" applyBorder="1" applyAlignment="1">
      <alignment horizontal="center" vertical="center" shrinkToFit="1"/>
    </xf>
    <xf numFmtId="0" fontId="11" fillId="0" borderId="1" xfId="1" applyFont="1" applyBorder="1" applyAlignment="1">
      <alignment vertical="center"/>
    </xf>
    <xf numFmtId="176" fontId="8" fillId="0" borderId="60" xfId="1" quotePrefix="1" applyNumberFormat="1" applyFont="1" applyFill="1" applyBorder="1" applyAlignment="1">
      <alignment horizontal="right" vertical="center"/>
    </xf>
    <xf numFmtId="176" fontId="8" fillId="0" borderId="61" xfId="1" quotePrefix="1" applyNumberFormat="1" applyFont="1" applyFill="1" applyBorder="1" applyAlignment="1">
      <alignment horizontal="right" vertical="center"/>
    </xf>
    <xf numFmtId="176" fontId="8" fillId="0" borderId="59" xfId="1" quotePrefix="1" applyNumberFormat="1" applyFont="1" applyFill="1" applyBorder="1" applyAlignment="1">
      <alignment horizontal="right" vertical="center"/>
    </xf>
    <xf numFmtId="176" fontId="8" fillId="0" borderId="0" xfId="1" quotePrefix="1" applyNumberFormat="1" applyFont="1" applyFill="1" applyBorder="1" applyAlignment="1">
      <alignment horizontal="right" vertical="center"/>
    </xf>
    <xf numFmtId="0" fontId="5" fillId="0" borderId="16" xfId="1" applyFont="1" applyFill="1" applyBorder="1" applyAlignment="1">
      <alignment horizontal="center" vertical="center" shrinkToFit="1"/>
    </xf>
    <xf numFmtId="176" fontId="5" fillId="0" borderId="39" xfId="1" applyNumberFormat="1" applyFont="1" applyFill="1" applyBorder="1" applyAlignment="1">
      <alignment horizontal="distributed" vertical="center"/>
    </xf>
    <xf numFmtId="177" fontId="5" fillId="0" borderId="0" xfId="1" applyNumberFormat="1" applyFont="1" applyBorder="1" applyAlignment="1">
      <alignment horizontal="right" vertical="center"/>
    </xf>
    <xf numFmtId="176" fontId="5" fillId="0" borderId="2" xfId="1" quotePrefix="1" applyNumberFormat="1" applyFont="1" applyFill="1" applyBorder="1" applyAlignment="1">
      <alignment horizontal="right" vertical="center"/>
    </xf>
    <xf numFmtId="176" fontId="5" fillId="0" borderId="6" xfId="1" quotePrefix="1" applyNumberFormat="1" applyFont="1" applyFill="1" applyBorder="1" applyAlignment="1">
      <alignment horizontal="right" vertical="center"/>
    </xf>
    <xf numFmtId="0" fontId="11" fillId="0" borderId="20" xfId="1" applyFont="1" applyBorder="1" applyAlignment="1">
      <alignment vertical="center"/>
    </xf>
    <xf numFmtId="178" fontId="6" fillId="0" borderId="0" xfId="1" applyNumberFormat="1" applyFont="1" applyAlignment="1">
      <alignment horizontal="right"/>
    </xf>
    <xf numFmtId="179" fontId="6" fillId="0" borderId="0" xfId="1" applyNumberFormat="1" applyFont="1" applyAlignment="1">
      <alignment horizontal="right" vertical="center"/>
    </xf>
    <xf numFmtId="181" fontId="6" fillId="0" borderId="0" xfId="1" applyNumberFormat="1" applyFont="1" applyAlignment="1">
      <alignment horizontal="right"/>
    </xf>
    <xf numFmtId="180" fontId="6" fillId="0" borderId="0" xfId="1" applyNumberFormat="1" applyFont="1" applyAlignment="1">
      <alignment horizontal="right"/>
    </xf>
    <xf numFmtId="179" fontId="6" fillId="0" borderId="0" xfId="1" applyNumberFormat="1" applyFont="1" applyAlignment="1">
      <alignment horizontal="right"/>
    </xf>
    <xf numFmtId="0" fontId="2" fillId="0" borderId="0" xfId="1"/>
    <xf numFmtId="181" fontId="5" fillId="0" borderId="6" xfId="1" applyNumberFormat="1" applyFont="1" applyFill="1" applyBorder="1" applyAlignment="1">
      <alignment horizontal="distributed" vertical="center" justifyLastLine="1"/>
    </xf>
    <xf numFmtId="177" fontId="5" fillId="0" borderId="14" xfId="1" applyNumberFormat="1" applyFont="1" applyFill="1" applyBorder="1" applyAlignment="1">
      <alignment horizontal="center" vertical="center" shrinkToFit="1"/>
    </xf>
    <xf numFmtId="177" fontId="5" fillId="0" borderId="0" xfId="1" applyNumberFormat="1" applyFont="1" applyFill="1" applyBorder="1" applyAlignment="1">
      <alignment vertical="center" justifyLastLine="1"/>
    </xf>
    <xf numFmtId="178" fontId="5" fillId="0" borderId="62" xfId="1" applyNumberFormat="1" applyFont="1" applyFill="1" applyBorder="1" applyAlignment="1">
      <alignment horizontal="center" vertical="center" shrinkToFit="1"/>
    </xf>
    <xf numFmtId="179" fontId="5" fillId="0" borderId="63" xfId="1" applyNumberFormat="1" applyFont="1" applyFill="1" applyBorder="1" applyAlignment="1">
      <alignment horizontal="center" vertical="center" shrinkToFit="1"/>
    </xf>
    <xf numFmtId="178" fontId="5" fillId="0" borderId="64" xfId="1" applyNumberFormat="1" applyFont="1" applyFill="1" applyBorder="1" applyAlignment="1">
      <alignment horizontal="center" vertical="center" shrinkToFit="1"/>
    </xf>
    <xf numFmtId="179" fontId="5" fillId="0" borderId="65" xfId="1" applyNumberFormat="1" applyFont="1" applyFill="1" applyBorder="1" applyAlignment="1">
      <alignment horizontal="center" vertical="center" shrinkToFit="1"/>
    </xf>
    <xf numFmtId="0" fontId="2" fillId="0" borderId="0" xfId="1" applyAlignment="1">
      <alignment vertical="center"/>
    </xf>
    <xf numFmtId="0" fontId="8" fillId="0" borderId="2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176" fontId="5" fillId="0" borderId="62" xfId="1" applyNumberFormat="1" applyFont="1" applyBorder="1" applyAlignment="1">
      <alignment vertical="center"/>
    </xf>
    <xf numFmtId="176" fontId="5" fillId="0" borderId="2" xfId="1" applyNumberFormat="1" applyFont="1" applyBorder="1" applyAlignment="1">
      <alignment vertical="center"/>
    </xf>
    <xf numFmtId="176" fontId="5" fillId="0" borderId="63" xfId="1" applyNumberFormat="1" applyFont="1" applyBorder="1" applyAlignment="1">
      <alignment vertical="center"/>
    </xf>
    <xf numFmtId="0" fontId="5" fillId="0" borderId="66" xfId="1" applyFont="1" applyBorder="1" applyAlignment="1">
      <alignment vertical="center"/>
    </xf>
    <xf numFmtId="0" fontId="5" fillId="0" borderId="24" xfId="1" applyFont="1" applyBorder="1" applyAlignment="1">
      <alignment horizontal="center" vertical="center" shrinkToFit="1"/>
    </xf>
    <xf numFmtId="176" fontId="5" fillId="0" borderId="46" xfId="1" applyNumberFormat="1" applyFont="1" applyBorder="1" applyAlignment="1">
      <alignment vertical="center"/>
    </xf>
    <xf numFmtId="0" fontId="5" fillId="0" borderId="45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176" fontId="5" fillId="0" borderId="54" xfId="1" applyNumberFormat="1" applyFont="1" applyBorder="1" applyAlignment="1">
      <alignment vertical="center"/>
    </xf>
    <xf numFmtId="0" fontId="15" fillId="0" borderId="10" xfId="1" applyFont="1" applyBorder="1" applyAlignment="1">
      <alignment vertical="center"/>
    </xf>
    <xf numFmtId="0" fontId="9" fillId="0" borderId="1" xfId="1" applyFont="1" applyBorder="1" applyAlignment="1">
      <alignment vertical="center"/>
    </xf>
    <xf numFmtId="0" fontId="9" fillId="0" borderId="17" xfId="1" applyFont="1" applyBorder="1" applyAlignment="1">
      <alignment horizontal="center" vertical="center" shrinkToFit="1"/>
    </xf>
    <xf numFmtId="176" fontId="9" fillId="0" borderId="42" xfId="1" applyNumberFormat="1" applyFont="1" applyBorder="1" applyAlignment="1">
      <alignment vertical="center"/>
    </xf>
    <xf numFmtId="176" fontId="9" fillId="0" borderId="17" xfId="1" applyNumberFormat="1" applyFont="1" applyBorder="1" applyAlignment="1">
      <alignment vertical="center"/>
    </xf>
    <xf numFmtId="176" fontId="9" fillId="0" borderId="19" xfId="1" applyNumberFormat="1" applyFont="1" applyBorder="1" applyAlignment="1">
      <alignment vertical="center"/>
    </xf>
    <xf numFmtId="0" fontId="9" fillId="0" borderId="61" xfId="1" applyFont="1" applyBorder="1" applyAlignment="1">
      <alignment vertical="center"/>
    </xf>
    <xf numFmtId="0" fontId="9" fillId="0" borderId="24" xfId="1" applyFont="1" applyBorder="1" applyAlignment="1">
      <alignment horizontal="center" vertical="center" shrinkToFit="1"/>
    </xf>
    <xf numFmtId="176" fontId="9" fillId="0" borderId="46" xfId="1" quotePrefix="1" applyNumberFormat="1" applyFont="1" applyFill="1" applyBorder="1" applyAlignment="1">
      <alignment horizontal="right" vertical="center"/>
    </xf>
    <xf numFmtId="176" fontId="9" fillId="0" borderId="22" xfId="1" quotePrefix="1" applyNumberFormat="1" applyFont="1" applyFill="1" applyBorder="1" applyAlignment="1">
      <alignment horizontal="right" vertical="center"/>
    </xf>
    <xf numFmtId="176" fontId="9" fillId="0" borderId="46" xfId="1" applyNumberFormat="1" applyFont="1" applyFill="1" applyBorder="1" applyAlignment="1">
      <alignment horizontal="right" vertical="center"/>
    </xf>
    <xf numFmtId="176" fontId="9" fillId="0" borderId="24" xfId="1" quotePrefix="1" applyNumberFormat="1" applyFont="1" applyFill="1" applyBorder="1" applyAlignment="1">
      <alignment horizontal="right" vertical="center"/>
    </xf>
    <xf numFmtId="176" fontId="9" fillId="0" borderId="24" xfId="1" applyNumberFormat="1" applyFont="1" applyFill="1" applyBorder="1" applyAlignment="1">
      <alignment horizontal="right" vertical="center"/>
    </xf>
    <xf numFmtId="0" fontId="9" fillId="0" borderId="45" xfId="1" applyFont="1" applyBorder="1" applyAlignment="1">
      <alignment horizontal="center" vertical="center" shrinkToFit="1"/>
    </xf>
    <xf numFmtId="0" fontId="9" fillId="0" borderId="12" xfId="1" applyFont="1" applyBorder="1" applyAlignment="1">
      <alignment vertical="center"/>
    </xf>
    <xf numFmtId="0" fontId="9" fillId="0" borderId="49" xfId="1" applyFont="1" applyBorder="1" applyAlignment="1">
      <alignment horizontal="center" vertical="center" shrinkToFit="1"/>
    </xf>
    <xf numFmtId="176" fontId="9" fillId="0" borderId="50" xfId="1" quotePrefix="1" applyNumberFormat="1" applyFont="1" applyFill="1" applyBorder="1" applyAlignment="1">
      <alignment horizontal="right" vertical="center"/>
    </xf>
    <xf numFmtId="176" fontId="9" fillId="0" borderId="26" xfId="1" quotePrefix="1" applyNumberFormat="1" applyFont="1" applyFill="1" applyBorder="1" applyAlignment="1">
      <alignment horizontal="right" vertical="center"/>
    </xf>
    <xf numFmtId="176" fontId="9" fillId="0" borderId="50" xfId="1" applyNumberFormat="1" applyFont="1" applyFill="1" applyBorder="1" applyAlignment="1">
      <alignment horizontal="right" vertical="center"/>
    </xf>
    <xf numFmtId="176" fontId="9" fillId="0" borderId="28" xfId="1" applyNumberFormat="1" applyFont="1" applyFill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center" vertical="center" shrinkToFit="1"/>
    </xf>
    <xf numFmtId="176" fontId="9" fillId="0" borderId="61" xfId="1" applyNumberFormat="1" applyFont="1" applyBorder="1" applyAlignment="1">
      <alignment vertical="center"/>
    </xf>
    <xf numFmtId="176" fontId="9" fillId="0" borderId="0" xfId="1" applyNumberFormat="1" applyFont="1" applyAlignment="1">
      <alignment vertical="center"/>
    </xf>
    <xf numFmtId="176" fontId="9" fillId="0" borderId="67" xfId="1" applyNumberFormat="1" applyFont="1" applyBorder="1" applyAlignment="1">
      <alignment vertical="center"/>
    </xf>
    <xf numFmtId="176" fontId="9" fillId="0" borderId="0" xfId="1" applyNumberFormat="1" applyFont="1" applyFill="1" applyBorder="1" applyAlignment="1">
      <alignment horizontal="right" vertical="center"/>
    </xf>
    <xf numFmtId="0" fontId="5" fillId="0" borderId="37" xfId="1" applyFont="1" applyBorder="1" applyAlignment="1">
      <alignment vertical="center"/>
    </xf>
    <xf numFmtId="0" fontId="5" fillId="0" borderId="28" xfId="1" applyFont="1" applyBorder="1" applyAlignment="1">
      <alignment horizontal="center" vertical="center" shrinkToFit="1"/>
    </xf>
    <xf numFmtId="176" fontId="5" fillId="0" borderId="50" xfId="1" applyNumberFormat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 shrinkToFit="1"/>
    </xf>
    <xf numFmtId="176" fontId="5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2" fillId="0" borderId="0" xfId="1" applyBorder="1" applyAlignment="1">
      <alignment vertical="center"/>
    </xf>
    <xf numFmtId="179" fontId="5" fillId="0" borderId="36" xfId="1" applyNumberFormat="1" applyFont="1" applyFill="1" applyBorder="1" applyAlignment="1">
      <alignment vertical="center" justifyLastLine="1"/>
    </xf>
    <xf numFmtId="179" fontId="5" fillId="0" borderId="6" xfId="1" applyNumberFormat="1" applyFont="1" applyFill="1" applyBorder="1" applyAlignment="1">
      <alignment vertical="center" justifyLastLine="1"/>
    </xf>
    <xf numFmtId="177" fontId="5" fillId="0" borderId="36" xfId="1" applyNumberFormat="1" applyFont="1" applyFill="1" applyBorder="1" applyAlignment="1">
      <alignment vertical="center" justifyLastLine="1"/>
    </xf>
    <xf numFmtId="177" fontId="5" fillId="0" borderId="6" xfId="1" applyNumberFormat="1" applyFont="1" applyFill="1" applyBorder="1" applyAlignment="1">
      <alignment vertical="center" justifyLastLine="1"/>
    </xf>
    <xf numFmtId="178" fontId="5" fillId="0" borderId="36" xfId="1" applyNumberFormat="1" applyFont="1" applyFill="1" applyBorder="1" applyAlignment="1">
      <alignment vertical="center" justifyLastLine="1"/>
    </xf>
    <xf numFmtId="178" fontId="5" fillId="0" borderId="6" xfId="1" applyNumberFormat="1" applyFont="1" applyFill="1" applyBorder="1" applyAlignment="1">
      <alignment vertical="center" justifyLastLine="1"/>
    </xf>
    <xf numFmtId="180" fontId="5" fillId="0" borderId="36" xfId="1" applyNumberFormat="1" applyFont="1" applyFill="1" applyBorder="1" applyAlignment="1">
      <alignment vertical="center" justifyLastLine="1"/>
    </xf>
    <xf numFmtId="180" fontId="5" fillId="0" borderId="6" xfId="1" applyNumberFormat="1" applyFont="1" applyFill="1" applyBorder="1" applyAlignment="1">
      <alignment vertical="center" justifyLastLine="1"/>
    </xf>
    <xf numFmtId="0" fontId="6" fillId="0" borderId="36" xfId="1" applyFont="1" applyBorder="1" applyAlignment="1">
      <alignment vertical="center"/>
    </xf>
    <xf numFmtId="0" fontId="2" fillId="0" borderId="6" xfId="1" applyBorder="1" applyAlignment="1">
      <alignment vertical="center"/>
    </xf>
    <xf numFmtId="177" fontId="14" fillId="0" borderId="14" xfId="1" applyNumberFormat="1" applyFont="1" applyFill="1" applyBorder="1" applyAlignment="1">
      <alignment horizontal="center" vertical="center" wrapText="1" shrinkToFit="1"/>
    </xf>
    <xf numFmtId="0" fontId="2" fillId="0" borderId="2" xfId="1" applyBorder="1" applyAlignment="1">
      <alignment vertical="center"/>
    </xf>
    <xf numFmtId="0" fontId="2" fillId="0" borderId="3" xfId="1" applyBorder="1" applyAlignment="1">
      <alignment vertical="center"/>
    </xf>
    <xf numFmtId="176" fontId="5" fillId="0" borderId="46" xfId="1" applyNumberFormat="1" applyFont="1" applyBorder="1" applyAlignment="1">
      <alignment horizontal="right" vertical="center"/>
    </xf>
    <xf numFmtId="176" fontId="5" fillId="0" borderId="54" xfId="1" applyNumberFormat="1" applyFont="1" applyBorder="1" applyAlignment="1">
      <alignment horizontal="right" vertical="center"/>
    </xf>
    <xf numFmtId="176" fontId="5" fillId="0" borderId="30" xfId="1" applyNumberFormat="1" applyFont="1" applyBorder="1" applyAlignment="1">
      <alignment horizontal="right" vertical="center"/>
    </xf>
    <xf numFmtId="176" fontId="5" fillId="0" borderId="32" xfId="1" applyNumberFormat="1" applyFont="1" applyBorder="1" applyAlignment="1">
      <alignment horizontal="right" vertical="center"/>
    </xf>
    <xf numFmtId="176" fontId="5" fillId="0" borderId="50" xfId="1" applyNumberFormat="1" applyFont="1" applyBorder="1" applyAlignment="1">
      <alignment horizontal="right" vertical="center"/>
    </xf>
    <xf numFmtId="176" fontId="5" fillId="0" borderId="65" xfId="1" applyNumberFormat="1" applyFont="1" applyFill="1" applyBorder="1" applyAlignment="1">
      <alignment horizontal="right" vertical="center"/>
    </xf>
    <xf numFmtId="0" fontId="5" fillId="0" borderId="1" xfId="1" applyFont="1" applyBorder="1" applyAlignment="1">
      <alignment horizontal="distributed" vertical="center" justifyLastLine="1"/>
    </xf>
    <xf numFmtId="0" fontId="5" fillId="0" borderId="2" xfId="1" applyFont="1" applyBorder="1" applyAlignment="1">
      <alignment horizontal="distributed" vertical="center" justifyLastLine="1"/>
    </xf>
    <xf numFmtId="0" fontId="5" fillId="0" borderId="3" xfId="1" applyFont="1" applyBorder="1" applyAlignment="1">
      <alignment horizontal="distributed" vertical="center" justifyLastLine="1"/>
    </xf>
    <xf numFmtId="0" fontId="5" fillId="0" borderId="7" xfId="1" applyFont="1" applyBorder="1" applyAlignment="1">
      <alignment horizontal="distributed" vertical="center" justifyLastLine="1"/>
    </xf>
    <xf numFmtId="0" fontId="5" fillId="0" borderId="8" xfId="1" applyFont="1" applyBorder="1" applyAlignment="1">
      <alignment horizontal="distributed" vertical="center" justifyLastLine="1"/>
    </xf>
    <xf numFmtId="0" fontId="5" fillId="0" borderId="9" xfId="1" applyFont="1" applyBorder="1" applyAlignment="1">
      <alignment horizontal="distributed" vertical="center" justifyLastLine="1"/>
    </xf>
    <xf numFmtId="0" fontId="5" fillId="0" borderId="4" xfId="1" applyFont="1" applyBorder="1" applyAlignment="1">
      <alignment horizontal="distributed" vertical="center" justifyLastLine="1"/>
    </xf>
    <xf numFmtId="0" fontId="5" fillId="0" borderId="10" xfId="1" applyFont="1" applyBorder="1" applyAlignment="1">
      <alignment horizontal="distributed" vertical="center" justifyLastLine="1"/>
    </xf>
    <xf numFmtId="0" fontId="5" fillId="0" borderId="5" xfId="1" applyFont="1" applyBorder="1" applyAlignment="1">
      <alignment horizontal="distributed" vertical="center" justifyLastLine="1"/>
    </xf>
    <xf numFmtId="0" fontId="5" fillId="0" borderId="6" xfId="1" applyFont="1" applyBorder="1" applyAlignment="1">
      <alignment horizontal="distributed" vertical="center" justifyLastLine="1"/>
    </xf>
    <xf numFmtId="177" fontId="5" fillId="0" borderId="14" xfId="1" applyNumberFormat="1" applyFont="1" applyFill="1" applyBorder="1" applyAlignment="1">
      <alignment horizontal="distributed" vertical="center" justifyLastLine="1"/>
    </xf>
    <xf numFmtId="0" fontId="5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179" fontId="5" fillId="0" borderId="33" xfId="1" applyNumberFormat="1" applyFont="1" applyFill="1" applyBorder="1" applyAlignment="1">
      <alignment horizontal="distributed" vertical="center" justifyLastLine="1"/>
    </xf>
    <xf numFmtId="179" fontId="5" fillId="0" borderId="15" xfId="1" applyNumberFormat="1" applyFont="1" applyFill="1" applyBorder="1" applyAlignment="1">
      <alignment horizontal="distributed" vertical="center" justifyLastLine="1"/>
    </xf>
    <xf numFmtId="178" fontId="5" fillId="0" borderId="14" xfId="1" applyNumberFormat="1" applyFont="1" applyFill="1" applyBorder="1" applyAlignment="1">
      <alignment horizontal="distributed" vertical="center" justifyLastLine="1"/>
    </xf>
    <xf numFmtId="180" fontId="5" fillId="0" borderId="34" xfId="1" applyNumberFormat="1" applyFont="1" applyFill="1" applyBorder="1" applyAlignment="1">
      <alignment horizontal="distributed" vertical="center" justifyLastLine="1"/>
    </xf>
    <xf numFmtId="180" fontId="5" fillId="0" borderId="15" xfId="1" applyNumberFormat="1" applyFont="1" applyFill="1" applyBorder="1" applyAlignment="1">
      <alignment horizontal="distributed" vertical="center" justifyLastLine="1"/>
    </xf>
    <xf numFmtId="178" fontId="5" fillId="0" borderId="6" xfId="1" applyNumberFormat="1" applyFont="1" applyFill="1" applyBorder="1" applyAlignment="1">
      <alignment horizontal="distributed" vertical="center" justifyLastLine="1"/>
    </xf>
    <xf numFmtId="177" fontId="5" fillId="0" borderId="0" xfId="1" applyNumberFormat="1" applyFont="1" applyFill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59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176" fontId="5" fillId="0" borderId="1" xfId="1" quotePrefix="1" applyNumberFormat="1" applyFont="1" applyFill="1" applyBorder="1" applyAlignment="1">
      <alignment horizontal="center" vertical="center"/>
    </xf>
    <xf numFmtId="176" fontId="5" fillId="0" borderId="3" xfId="1" quotePrefix="1" applyNumberFormat="1" applyFont="1" applyFill="1" applyBorder="1" applyAlignment="1">
      <alignment horizontal="center" vertical="center"/>
    </xf>
    <xf numFmtId="176" fontId="5" fillId="0" borderId="7" xfId="1" quotePrefix="1" applyNumberFormat="1" applyFont="1" applyFill="1" applyBorder="1" applyAlignment="1">
      <alignment horizontal="center" vertical="center"/>
    </xf>
    <xf numFmtId="176" fontId="5" fillId="0" borderId="9" xfId="1" quotePrefix="1" applyNumberFormat="1" applyFont="1" applyFill="1" applyBorder="1" applyAlignment="1">
      <alignment horizontal="center" vertical="center"/>
    </xf>
    <xf numFmtId="176" fontId="5" fillId="0" borderId="2" xfId="1" quotePrefix="1" applyNumberFormat="1" applyFont="1" applyFill="1" applyBorder="1" applyAlignment="1">
      <alignment horizontal="center" vertical="center"/>
    </xf>
    <xf numFmtId="176" fontId="5" fillId="0" borderId="8" xfId="1" quotePrefix="1" applyNumberFormat="1" applyFont="1" applyFill="1" applyBorder="1" applyAlignment="1">
      <alignment horizontal="center" vertical="center"/>
    </xf>
    <xf numFmtId="176" fontId="5" fillId="0" borderId="36" xfId="1" quotePrefix="1" applyNumberFormat="1" applyFont="1" applyFill="1" applyBorder="1" applyAlignment="1">
      <alignment horizontal="center" vertical="center"/>
    </xf>
    <xf numFmtId="176" fontId="5" fillId="0" borderId="6" xfId="1" quotePrefix="1" applyNumberFormat="1" applyFont="1" applyFill="1" applyBorder="1" applyAlignment="1">
      <alignment horizontal="center" vertical="center"/>
    </xf>
    <xf numFmtId="178" fontId="5" fillId="0" borderId="36" xfId="1" applyNumberFormat="1" applyFont="1" applyFill="1" applyBorder="1" applyAlignment="1">
      <alignment horizontal="distributed" vertical="center" justifyLastLine="1"/>
    </xf>
    <xf numFmtId="177" fontId="5" fillId="0" borderId="36" xfId="1" applyNumberFormat="1" applyFont="1" applyFill="1" applyBorder="1" applyAlignment="1">
      <alignment horizontal="center" vertical="center" shrinkToFit="1"/>
    </xf>
    <xf numFmtId="177" fontId="5" fillId="0" borderId="6" xfId="1" applyNumberFormat="1" applyFont="1" applyFill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center" vertical="center" shrinkToFit="1"/>
    </xf>
    <xf numFmtId="0" fontId="5" fillId="0" borderId="2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7" xfId="1" applyFont="1" applyFill="1" applyBorder="1" applyAlignment="1">
      <alignment horizontal="center" vertical="center" shrinkToFit="1"/>
    </xf>
    <xf numFmtId="0" fontId="5" fillId="0" borderId="8" xfId="1" applyFont="1" applyFill="1" applyBorder="1" applyAlignment="1">
      <alignment horizontal="center" vertical="center" shrinkToFit="1"/>
    </xf>
    <xf numFmtId="0" fontId="5" fillId="0" borderId="9" xfId="1" applyFont="1" applyFill="1" applyBorder="1" applyAlignment="1">
      <alignment horizontal="center" vertical="center" shrinkToFit="1"/>
    </xf>
    <xf numFmtId="179" fontId="5" fillId="0" borderId="36" xfId="1" applyNumberFormat="1" applyFont="1" applyFill="1" applyBorder="1" applyAlignment="1">
      <alignment horizontal="distributed" vertical="center" justifyLastLine="1"/>
    </xf>
    <xf numFmtId="179" fontId="5" fillId="0" borderId="6" xfId="1" applyNumberFormat="1" applyFont="1" applyFill="1" applyBorder="1" applyAlignment="1">
      <alignment horizontal="distributed" vertical="center" justifyLastLine="1"/>
    </xf>
    <xf numFmtId="181" fontId="5" fillId="0" borderId="36" xfId="1" applyNumberFormat="1" applyFont="1" applyFill="1" applyBorder="1" applyAlignment="1">
      <alignment horizontal="distributed" vertical="center" justifyLastLine="1"/>
    </xf>
    <xf numFmtId="181" fontId="5" fillId="0" borderId="6" xfId="1" applyNumberFormat="1" applyFont="1" applyFill="1" applyBorder="1" applyAlignment="1">
      <alignment horizontal="distributed" vertical="center" justifyLastLine="1"/>
    </xf>
    <xf numFmtId="180" fontId="5" fillId="0" borderId="36" xfId="1" applyNumberFormat="1" applyFont="1" applyFill="1" applyBorder="1" applyAlignment="1">
      <alignment horizontal="center" vertical="center" shrinkToFit="1"/>
    </xf>
    <xf numFmtId="180" fontId="5" fillId="0" borderId="6" xfId="1" applyNumberFormat="1" applyFont="1" applyFill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horizontal="distributed" vertical="center" justifyLastLine="1"/>
    </xf>
    <xf numFmtId="0" fontId="5" fillId="0" borderId="45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43" xfId="1" applyFont="1" applyBorder="1" applyAlignment="1">
      <alignment horizontal="center" vertical="center" shrinkToFit="1"/>
    </xf>
    <xf numFmtId="0" fontId="5" fillId="0" borderId="49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47" xfId="1" applyFont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center" vertical="center" justifyLastLine="1"/>
    </xf>
    <xf numFmtId="0" fontId="5" fillId="0" borderId="2" xfId="1" applyFont="1" applyFill="1" applyBorder="1" applyAlignment="1">
      <alignment horizontal="center" vertical="center" justifyLastLine="1"/>
    </xf>
    <xf numFmtId="0" fontId="5" fillId="0" borderId="3" xfId="1" applyFont="1" applyFill="1" applyBorder="1" applyAlignment="1">
      <alignment horizontal="center" vertical="center" justifyLastLine="1"/>
    </xf>
    <xf numFmtId="0" fontId="5" fillId="0" borderId="7" xfId="1" applyFont="1" applyFill="1" applyBorder="1" applyAlignment="1">
      <alignment horizontal="center" vertical="center" justifyLastLine="1"/>
    </xf>
    <xf numFmtId="0" fontId="5" fillId="0" borderId="8" xfId="1" applyFont="1" applyFill="1" applyBorder="1" applyAlignment="1">
      <alignment horizontal="center" vertical="center" justifyLastLine="1"/>
    </xf>
    <xf numFmtId="0" fontId="5" fillId="0" borderId="9" xfId="1" applyFont="1" applyFill="1" applyBorder="1" applyAlignment="1">
      <alignment horizontal="center" vertical="center" justifyLastLine="1"/>
    </xf>
    <xf numFmtId="0" fontId="5" fillId="0" borderId="14" xfId="1" applyFont="1" applyFill="1" applyBorder="1" applyAlignment="1">
      <alignment horizontal="center" vertical="center" justifyLastLine="1"/>
    </xf>
    <xf numFmtId="177" fontId="5" fillId="0" borderId="34" xfId="1" applyNumberFormat="1" applyFont="1" applyFill="1" applyBorder="1" applyAlignment="1">
      <alignment horizontal="distributed" vertical="center" justifyLastLine="1"/>
    </xf>
    <xf numFmtId="177" fontId="5" fillId="0" borderId="15" xfId="1" applyNumberFormat="1" applyFont="1" applyFill="1" applyBorder="1" applyAlignment="1">
      <alignment horizontal="distributed" vertical="center" justifyLastLine="1"/>
    </xf>
    <xf numFmtId="178" fontId="5" fillId="0" borderId="34" xfId="1" applyNumberFormat="1" applyFont="1" applyFill="1" applyBorder="1" applyAlignment="1">
      <alignment horizontal="distributed" vertical="center" justifyLastLine="1"/>
    </xf>
    <xf numFmtId="178" fontId="5" fillId="0" borderId="15" xfId="1" applyNumberFormat="1" applyFont="1" applyFill="1" applyBorder="1" applyAlignment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showGridLines="0" tabSelected="1" workbookViewId="0">
      <pane ySplit="18" topLeftCell="A19" activePane="bottomLeft" state="frozen"/>
      <selection pane="bottomLeft" activeCell="M82" sqref="M82"/>
    </sheetView>
  </sheetViews>
  <sheetFormatPr defaultRowHeight="12"/>
  <cols>
    <col min="1" max="2" width="3.25" style="4" customWidth="1"/>
    <col min="3" max="3" width="2.875" style="3" bestFit="1" customWidth="1"/>
    <col min="4" max="4" width="0.75" style="3" customWidth="1"/>
    <col min="5" max="5" width="26" style="4" bestFit="1" customWidth="1"/>
    <col min="6" max="6" width="0.75" style="4" customWidth="1"/>
    <col min="7" max="10" width="11.125" style="4" customWidth="1"/>
    <col min="11" max="256" width="9" style="4"/>
    <col min="257" max="258" width="3.25" style="4" customWidth="1"/>
    <col min="259" max="259" width="2.875" style="4" bestFit="1" customWidth="1"/>
    <col min="260" max="260" width="0.75" style="4" customWidth="1"/>
    <col min="261" max="261" width="26" style="4" bestFit="1" customWidth="1"/>
    <col min="262" max="262" width="0.75" style="4" customWidth="1"/>
    <col min="263" max="266" width="11.125" style="4" customWidth="1"/>
    <col min="267" max="512" width="9" style="4"/>
    <col min="513" max="514" width="3.25" style="4" customWidth="1"/>
    <col min="515" max="515" width="2.875" style="4" bestFit="1" customWidth="1"/>
    <col min="516" max="516" width="0.75" style="4" customWidth="1"/>
    <col min="517" max="517" width="26" style="4" bestFit="1" customWidth="1"/>
    <col min="518" max="518" width="0.75" style="4" customWidth="1"/>
    <col min="519" max="522" width="11.125" style="4" customWidth="1"/>
    <col min="523" max="768" width="9" style="4"/>
    <col min="769" max="770" width="3.25" style="4" customWidth="1"/>
    <col min="771" max="771" width="2.875" style="4" bestFit="1" customWidth="1"/>
    <col min="772" max="772" width="0.75" style="4" customWidth="1"/>
    <col min="773" max="773" width="26" style="4" bestFit="1" customWidth="1"/>
    <col min="774" max="774" width="0.75" style="4" customWidth="1"/>
    <col min="775" max="778" width="11.125" style="4" customWidth="1"/>
    <col min="779" max="1024" width="9" style="4"/>
    <col min="1025" max="1026" width="3.25" style="4" customWidth="1"/>
    <col min="1027" max="1027" width="2.875" style="4" bestFit="1" customWidth="1"/>
    <col min="1028" max="1028" width="0.75" style="4" customWidth="1"/>
    <col min="1029" max="1029" width="26" style="4" bestFit="1" customWidth="1"/>
    <col min="1030" max="1030" width="0.75" style="4" customWidth="1"/>
    <col min="1031" max="1034" width="11.125" style="4" customWidth="1"/>
    <col min="1035" max="1280" width="9" style="4"/>
    <col min="1281" max="1282" width="3.25" style="4" customWidth="1"/>
    <col min="1283" max="1283" width="2.875" style="4" bestFit="1" customWidth="1"/>
    <col min="1284" max="1284" width="0.75" style="4" customWidth="1"/>
    <col min="1285" max="1285" width="26" style="4" bestFit="1" customWidth="1"/>
    <col min="1286" max="1286" width="0.75" style="4" customWidth="1"/>
    <col min="1287" max="1290" width="11.125" style="4" customWidth="1"/>
    <col min="1291" max="1536" width="9" style="4"/>
    <col min="1537" max="1538" width="3.25" style="4" customWidth="1"/>
    <col min="1539" max="1539" width="2.875" style="4" bestFit="1" customWidth="1"/>
    <col min="1540" max="1540" width="0.75" style="4" customWidth="1"/>
    <col min="1541" max="1541" width="26" style="4" bestFit="1" customWidth="1"/>
    <col min="1542" max="1542" width="0.75" style="4" customWidth="1"/>
    <col min="1543" max="1546" width="11.125" style="4" customWidth="1"/>
    <col min="1547" max="1792" width="9" style="4"/>
    <col min="1793" max="1794" width="3.25" style="4" customWidth="1"/>
    <col min="1795" max="1795" width="2.875" style="4" bestFit="1" customWidth="1"/>
    <col min="1796" max="1796" width="0.75" style="4" customWidth="1"/>
    <col min="1797" max="1797" width="26" style="4" bestFit="1" customWidth="1"/>
    <col min="1798" max="1798" width="0.75" style="4" customWidth="1"/>
    <col min="1799" max="1802" width="11.125" style="4" customWidth="1"/>
    <col min="1803" max="2048" width="9" style="4"/>
    <col min="2049" max="2050" width="3.25" style="4" customWidth="1"/>
    <col min="2051" max="2051" width="2.875" style="4" bestFit="1" customWidth="1"/>
    <col min="2052" max="2052" width="0.75" style="4" customWidth="1"/>
    <col min="2053" max="2053" width="26" style="4" bestFit="1" customWidth="1"/>
    <col min="2054" max="2054" width="0.75" style="4" customWidth="1"/>
    <col min="2055" max="2058" width="11.125" style="4" customWidth="1"/>
    <col min="2059" max="2304" width="9" style="4"/>
    <col min="2305" max="2306" width="3.25" style="4" customWidth="1"/>
    <col min="2307" max="2307" width="2.875" style="4" bestFit="1" customWidth="1"/>
    <col min="2308" max="2308" width="0.75" style="4" customWidth="1"/>
    <col min="2309" max="2309" width="26" style="4" bestFit="1" customWidth="1"/>
    <col min="2310" max="2310" width="0.75" style="4" customWidth="1"/>
    <col min="2311" max="2314" width="11.125" style="4" customWidth="1"/>
    <col min="2315" max="2560" width="9" style="4"/>
    <col min="2561" max="2562" width="3.25" style="4" customWidth="1"/>
    <col min="2563" max="2563" width="2.875" style="4" bestFit="1" customWidth="1"/>
    <col min="2564" max="2564" width="0.75" style="4" customWidth="1"/>
    <col min="2565" max="2565" width="26" style="4" bestFit="1" customWidth="1"/>
    <col min="2566" max="2566" width="0.75" style="4" customWidth="1"/>
    <col min="2567" max="2570" width="11.125" style="4" customWidth="1"/>
    <col min="2571" max="2816" width="9" style="4"/>
    <col min="2817" max="2818" width="3.25" style="4" customWidth="1"/>
    <col min="2819" max="2819" width="2.875" style="4" bestFit="1" customWidth="1"/>
    <col min="2820" max="2820" width="0.75" style="4" customWidth="1"/>
    <col min="2821" max="2821" width="26" style="4" bestFit="1" customWidth="1"/>
    <col min="2822" max="2822" width="0.75" style="4" customWidth="1"/>
    <col min="2823" max="2826" width="11.125" style="4" customWidth="1"/>
    <col min="2827" max="3072" width="9" style="4"/>
    <col min="3073" max="3074" width="3.25" style="4" customWidth="1"/>
    <col min="3075" max="3075" width="2.875" style="4" bestFit="1" customWidth="1"/>
    <col min="3076" max="3076" width="0.75" style="4" customWidth="1"/>
    <col min="3077" max="3077" width="26" style="4" bestFit="1" customWidth="1"/>
    <col min="3078" max="3078" width="0.75" style="4" customWidth="1"/>
    <col min="3079" max="3082" width="11.125" style="4" customWidth="1"/>
    <col min="3083" max="3328" width="9" style="4"/>
    <col min="3329" max="3330" width="3.25" style="4" customWidth="1"/>
    <col min="3331" max="3331" width="2.875" style="4" bestFit="1" customWidth="1"/>
    <col min="3332" max="3332" width="0.75" style="4" customWidth="1"/>
    <col min="3333" max="3333" width="26" style="4" bestFit="1" customWidth="1"/>
    <col min="3334" max="3334" width="0.75" style="4" customWidth="1"/>
    <col min="3335" max="3338" width="11.125" style="4" customWidth="1"/>
    <col min="3339" max="3584" width="9" style="4"/>
    <col min="3585" max="3586" width="3.25" style="4" customWidth="1"/>
    <col min="3587" max="3587" width="2.875" style="4" bestFit="1" customWidth="1"/>
    <col min="3588" max="3588" width="0.75" style="4" customWidth="1"/>
    <col min="3589" max="3589" width="26" style="4" bestFit="1" customWidth="1"/>
    <col min="3590" max="3590" width="0.75" style="4" customWidth="1"/>
    <col min="3591" max="3594" width="11.125" style="4" customWidth="1"/>
    <col min="3595" max="3840" width="9" style="4"/>
    <col min="3841" max="3842" width="3.25" style="4" customWidth="1"/>
    <col min="3843" max="3843" width="2.875" style="4" bestFit="1" customWidth="1"/>
    <col min="3844" max="3844" width="0.75" style="4" customWidth="1"/>
    <col min="3845" max="3845" width="26" style="4" bestFit="1" customWidth="1"/>
    <col min="3846" max="3846" width="0.75" style="4" customWidth="1"/>
    <col min="3847" max="3850" width="11.125" style="4" customWidth="1"/>
    <col min="3851" max="4096" width="9" style="4"/>
    <col min="4097" max="4098" width="3.25" style="4" customWidth="1"/>
    <col min="4099" max="4099" width="2.875" style="4" bestFit="1" customWidth="1"/>
    <col min="4100" max="4100" width="0.75" style="4" customWidth="1"/>
    <col min="4101" max="4101" width="26" style="4" bestFit="1" customWidth="1"/>
    <col min="4102" max="4102" width="0.75" style="4" customWidth="1"/>
    <col min="4103" max="4106" width="11.125" style="4" customWidth="1"/>
    <col min="4107" max="4352" width="9" style="4"/>
    <col min="4353" max="4354" width="3.25" style="4" customWidth="1"/>
    <col min="4355" max="4355" width="2.875" style="4" bestFit="1" customWidth="1"/>
    <col min="4356" max="4356" width="0.75" style="4" customWidth="1"/>
    <col min="4357" max="4357" width="26" style="4" bestFit="1" customWidth="1"/>
    <col min="4358" max="4358" width="0.75" style="4" customWidth="1"/>
    <col min="4359" max="4362" width="11.125" style="4" customWidth="1"/>
    <col min="4363" max="4608" width="9" style="4"/>
    <col min="4609" max="4610" width="3.25" style="4" customWidth="1"/>
    <col min="4611" max="4611" width="2.875" style="4" bestFit="1" customWidth="1"/>
    <col min="4612" max="4612" width="0.75" style="4" customWidth="1"/>
    <col min="4613" max="4613" width="26" style="4" bestFit="1" customWidth="1"/>
    <col min="4614" max="4614" width="0.75" style="4" customWidth="1"/>
    <col min="4615" max="4618" width="11.125" style="4" customWidth="1"/>
    <col min="4619" max="4864" width="9" style="4"/>
    <col min="4865" max="4866" width="3.25" style="4" customWidth="1"/>
    <col min="4867" max="4867" width="2.875" style="4" bestFit="1" customWidth="1"/>
    <col min="4868" max="4868" width="0.75" style="4" customWidth="1"/>
    <col min="4869" max="4869" width="26" style="4" bestFit="1" customWidth="1"/>
    <col min="4870" max="4870" width="0.75" style="4" customWidth="1"/>
    <col min="4871" max="4874" width="11.125" style="4" customWidth="1"/>
    <col min="4875" max="5120" width="9" style="4"/>
    <col min="5121" max="5122" width="3.25" style="4" customWidth="1"/>
    <col min="5123" max="5123" width="2.875" style="4" bestFit="1" customWidth="1"/>
    <col min="5124" max="5124" width="0.75" style="4" customWidth="1"/>
    <col min="5125" max="5125" width="26" style="4" bestFit="1" customWidth="1"/>
    <col min="5126" max="5126" width="0.75" style="4" customWidth="1"/>
    <col min="5127" max="5130" width="11.125" style="4" customWidth="1"/>
    <col min="5131" max="5376" width="9" style="4"/>
    <col min="5377" max="5378" width="3.25" style="4" customWidth="1"/>
    <col min="5379" max="5379" width="2.875" style="4" bestFit="1" customWidth="1"/>
    <col min="5380" max="5380" width="0.75" style="4" customWidth="1"/>
    <col min="5381" max="5381" width="26" style="4" bestFit="1" customWidth="1"/>
    <col min="5382" max="5382" width="0.75" style="4" customWidth="1"/>
    <col min="5383" max="5386" width="11.125" style="4" customWidth="1"/>
    <col min="5387" max="5632" width="9" style="4"/>
    <col min="5633" max="5634" width="3.25" style="4" customWidth="1"/>
    <col min="5635" max="5635" width="2.875" style="4" bestFit="1" customWidth="1"/>
    <col min="5636" max="5636" width="0.75" style="4" customWidth="1"/>
    <col min="5637" max="5637" width="26" style="4" bestFit="1" customWidth="1"/>
    <col min="5638" max="5638" width="0.75" style="4" customWidth="1"/>
    <col min="5639" max="5642" width="11.125" style="4" customWidth="1"/>
    <col min="5643" max="5888" width="9" style="4"/>
    <col min="5889" max="5890" width="3.25" style="4" customWidth="1"/>
    <col min="5891" max="5891" width="2.875" style="4" bestFit="1" customWidth="1"/>
    <col min="5892" max="5892" width="0.75" style="4" customWidth="1"/>
    <col min="5893" max="5893" width="26" style="4" bestFit="1" customWidth="1"/>
    <col min="5894" max="5894" width="0.75" style="4" customWidth="1"/>
    <col min="5895" max="5898" width="11.125" style="4" customWidth="1"/>
    <col min="5899" max="6144" width="9" style="4"/>
    <col min="6145" max="6146" width="3.25" style="4" customWidth="1"/>
    <col min="6147" max="6147" width="2.875" style="4" bestFit="1" customWidth="1"/>
    <col min="6148" max="6148" width="0.75" style="4" customWidth="1"/>
    <col min="6149" max="6149" width="26" style="4" bestFit="1" customWidth="1"/>
    <col min="6150" max="6150" width="0.75" style="4" customWidth="1"/>
    <col min="6151" max="6154" width="11.125" style="4" customWidth="1"/>
    <col min="6155" max="6400" width="9" style="4"/>
    <col min="6401" max="6402" width="3.25" style="4" customWidth="1"/>
    <col min="6403" max="6403" width="2.875" style="4" bestFit="1" customWidth="1"/>
    <col min="6404" max="6404" width="0.75" style="4" customWidth="1"/>
    <col min="6405" max="6405" width="26" style="4" bestFit="1" customWidth="1"/>
    <col min="6406" max="6406" width="0.75" style="4" customWidth="1"/>
    <col min="6407" max="6410" width="11.125" style="4" customWidth="1"/>
    <col min="6411" max="6656" width="9" style="4"/>
    <col min="6657" max="6658" width="3.25" style="4" customWidth="1"/>
    <col min="6659" max="6659" width="2.875" style="4" bestFit="1" customWidth="1"/>
    <col min="6660" max="6660" width="0.75" style="4" customWidth="1"/>
    <col min="6661" max="6661" width="26" style="4" bestFit="1" customWidth="1"/>
    <col min="6662" max="6662" width="0.75" style="4" customWidth="1"/>
    <col min="6663" max="6666" width="11.125" style="4" customWidth="1"/>
    <col min="6667" max="6912" width="9" style="4"/>
    <col min="6913" max="6914" width="3.25" style="4" customWidth="1"/>
    <col min="6915" max="6915" width="2.875" style="4" bestFit="1" customWidth="1"/>
    <col min="6916" max="6916" width="0.75" style="4" customWidth="1"/>
    <col min="6917" max="6917" width="26" style="4" bestFit="1" customWidth="1"/>
    <col min="6918" max="6918" width="0.75" style="4" customWidth="1"/>
    <col min="6919" max="6922" width="11.125" style="4" customWidth="1"/>
    <col min="6923" max="7168" width="9" style="4"/>
    <col min="7169" max="7170" width="3.25" style="4" customWidth="1"/>
    <col min="7171" max="7171" width="2.875" style="4" bestFit="1" customWidth="1"/>
    <col min="7172" max="7172" width="0.75" style="4" customWidth="1"/>
    <col min="7173" max="7173" width="26" style="4" bestFit="1" customWidth="1"/>
    <col min="7174" max="7174" width="0.75" style="4" customWidth="1"/>
    <col min="7175" max="7178" width="11.125" style="4" customWidth="1"/>
    <col min="7179" max="7424" width="9" style="4"/>
    <col min="7425" max="7426" width="3.25" style="4" customWidth="1"/>
    <col min="7427" max="7427" width="2.875" style="4" bestFit="1" customWidth="1"/>
    <col min="7428" max="7428" width="0.75" style="4" customWidth="1"/>
    <col min="7429" max="7429" width="26" style="4" bestFit="1" customWidth="1"/>
    <col min="7430" max="7430" width="0.75" style="4" customWidth="1"/>
    <col min="7431" max="7434" width="11.125" style="4" customWidth="1"/>
    <col min="7435" max="7680" width="9" style="4"/>
    <col min="7681" max="7682" width="3.25" style="4" customWidth="1"/>
    <col min="7683" max="7683" width="2.875" style="4" bestFit="1" customWidth="1"/>
    <col min="7684" max="7684" width="0.75" style="4" customWidth="1"/>
    <col min="7685" max="7685" width="26" style="4" bestFit="1" customWidth="1"/>
    <col min="7686" max="7686" width="0.75" style="4" customWidth="1"/>
    <col min="7687" max="7690" width="11.125" style="4" customWidth="1"/>
    <col min="7691" max="7936" width="9" style="4"/>
    <col min="7937" max="7938" width="3.25" style="4" customWidth="1"/>
    <col min="7939" max="7939" width="2.875" style="4" bestFit="1" customWidth="1"/>
    <col min="7940" max="7940" width="0.75" style="4" customWidth="1"/>
    <col min="7941" max="7941" width="26" style="4" bestFit="1" customWidth="1"/>
    <col min="7942" max="7942" width="0.75" style="4" customWidth="1"/>
    <col min="7943" max="7946" width="11.125" style="4" customWidth="1"/>
    <col min="7947" max="8192" width="9" style="4"/>
    <col min="8193" max="8194" width="3.25" style="4" customWidth="1"/>
    <col min="8195" max="8195" width="2.875" style="4" bestFit="1" customWidth="1"/>
    <col min="8196" max="8196" width="0.75" style="4" customWidth="1"/>
    <col min="8197" max="8197" width="26" style="4" bestFit="1" customWidth="1"/>
    <col min="8198" max="8198" width="0.75" style="4" customWidth="1"/>
    <col min="8199" max="8202" width="11.125" style="4" customWidth="1"/>
    <col min="8203" max="8448" width="9" style="4"/>
    <col min="8449" max="8450" width="3.25" style="4" customWidth="1"/>
    <col min="8451" max="8451" width="2.875" style="4" bestFit="1" customWidth="1"/>
    <col min="8452" max="8452" width="0.75" style="4" customWidth="1"/>
    <col min="8453" max="8453" width="26" style="4" bestFit="1" customWidth="1"/>
    <col min="8454" max="8454" width="0.75" style="4" customWidth="1"/>
    <col min="8455" max="8458" width="11.125" style="4" customWidth="1"/>
    <col min="8459" max="8704" width="9" style="4"/>
    <col min="8705" max="8706" width="3.25" style="4" customWidth="1"/>
    <col min="8707" max="8707" width="2.875" style="4" bestFit="1" customWidth="1"/>
    <col min="8708" max="8708" width="0.75" style="4" customWidth="1"/>
    <col min="8709" max="8709" width="26" style="4" bestFit="1" customWidth="1"/>
    <col min="8710" max="8710" width="0.75" style="4" customWidth="1"/>
    <col min="8711" max="8714" width="11.125" style="4" customWidth="1"/>
    <col min="8715" max="8960" width="9" style="4"/>
    <col min="8961" max="8962" width="3.25" style="4" customWidth="1"/>
    <col min="8963" max="8963" width="2.875" style="4" bestFit="1" customWidth="1"/>
    <col min="8964" max="8964" width="0.75" style="4" customWidth="1"/>
    <col min="8965" max="8965" width="26" style="4" bestFit="1" customWidth="1"/>
    <col min="8966" max="8966" width="0.75" style="4" customWidth="1"/>
    <col min="8967" max="8970" width="11.125" style="4" customWidth="1"/>
    <col min="8971" max="9216" width="9" style="4"/>
    <col min="9217" max="9218" width="3.25" style="4" customWidth="1"/>
    <col min="9219" max="9219" width="2.875" style="4" bestFit="1" customWidth="1"/>
    <col min="9220" max="9220" width="0.75" style="4" customWidth="1"/>
    <col min="9221" max="9221" width="26" style="4" bestFit="1" customWidth="1"/>
    <col min="9222" max="9222" width="0.75" style="4" customWidth="1"/>
    <col min="9223" max="9226" width="11.125" style="4" customWidth="1"/>
    <col min="9227" max="9472" width="9" style="4"/>
    <col min="9473" max="9474" width="3.25" style="4" customWidth="1"/>
    <col min="9475" max="9475" width="2.875" style="4" bestFit="1" customWidth="1"/>
    <col min="9476" max="9476" width="0.75" style="4" customWidth="1"/>
    <col min="9477" max="9477" width="26" style="4" bestFit="1" customWidth="1"/>
    <col min="9478" max="9478" width="0.75" style="4" customWidth="1"/>
    <col min="9479" max="9482" width="11.125" style="4" customWidth="1"/>
    <col min="9483" max="9728" width="9" style="4"/>
    <col min="9729" max="9730" width="3.25" style="4" customWidth="1"/>
    <col min="9731" max="9731" width="2.875" style="4" bestFit="1" customWidth="1"/>
    <col min="9732" max="9732" width="0.75" style="4" customWidth="1"/>
    <col min="9733" max="9733" width="26" style="4" bestFit="1" customWidth="1"/>
    <col min="9734" max="9734" width="0.75" style="4" customWidth="1"/>
    <col min="9735" max="9738" width="11.125" style="4" customWidth="1"/>
    <col min="9739" max="9984" width="9" style="4"/>
    <col min="9985" max="9986" width="3.25" style="4" customWidth="1"/>
    <col min="9987" max="9987" width="2.875" style="4" bestFit="1" customWidth="1"/>
    <col min="9988" max="9988" width="0.75" style="4" customWidth="1"/>
    <col min="9989" max="9989" width="26" style="4" bestFit="1" customWidth="1"/>
    <col min="9990" max="9990" width="0.75" style="4" customWidth="1"/>
    <col min="9991" max="9994" width="11.125" style="4" customWidth="1"/>
    <col min="9995" max="10240" width="9" style="4"/>
    <col min="10241" max="10242" width="3.25" style="4" customWidth="1"/>
    <col min="10243" max="10243" width="2.875" style="4" bestFit="1" customWidth="1"/>
    <col min="10244" max="10244" width="0.75" style="4" customWidth="1"/>
    <col min="10245" max="10245" width="26" style="4" bestFit="1" customWidth="1"/>
    <col min="10246" max="10246" width="0.75" style="4" customWidth="1"/>
    <col min="10247" max="10250" width="11.125" style="4" customWidth="1"/>
    <col min="10251" max="10496" width="9" style="4"/>
    <col min="10497" max="10498" width="3.25" style="4" customWidth="1"/>
    <col min="10499" max="10499" width="2.875" style="4" bestFit="1" customWidth="1"/>
    <col min="10500" max="10500" width="0.75" style="4" customWidth="1"/>
    <col min="10501" max="10501" width="26" style="4" bestFit="1" customWidth="1"/>
    <col min="10502" max="10502" width="0.75" style="4" customWidth="1"/>
    <col min="10503" max="10506" width="11.125" style="4" customWidth="1"/>
    <col min="10507" max="10752" width="9" style="4"/>
    <col min="10753" max="10754" width="3.25" style="4" customWidth="1"/>
    <col min="10755" max="10755" width="2.875" style="4" bestFit="1" customWidth="1"/>
    <col min="10756" max="10756" width="0.75" style="4" customWidth="1"/>
    <col min="10757" max="10757" width="26" style="4" bestFit="1" customWidth="1"/>
    <col min="10758" max="10758" width="0.75" style="4" customWidth="1"/>
    <col min="10759" max="10762" width="11.125" style="4" customWidth="1"/>
    <col min="10763" max="11008" width="9" style="4"/>
    <col min="11009" max="11010" width="3.25" style="4" customWidth="1"/>
    <col min="11011" max="11011" width="2.875" style="4" bestFit="1" customWidth="1"/>
    <col min="11012" max="11012" width="0.75" style="4" customWidth="1"/>
    <col min="11013" max="11013" width="26" style="4" bestFit="1" customWidth="1"/>
    <col min="11014" max="11014" width="0.75" style="4" customWidth="1"/>
    <col min="11015" max="11018" width="11.125" style="4" customWidth="1"/>
    <col min="11019" max="11264" width="9" style="4"/>
    <col min="11265" max="11266" width="3.25" style="4" customWidth="1"/>
    <col min="11267" max="11267" width="2.875" style="4" bestFit="1" customWidth="1"/>
    <col min="11268" max="11268" width="0.75" style="4" customWidth="1"/>
    <col min="11269" max="11269" width="26" style="4" bestFit="1" customWidth="1"/>
    <col min="11270" max="11270" width="0.75" style="4" customWidth="1"/>
    <col min="11271" max="11274" width="11.125" style="4" customWidth="1"/>
    <col min="11275" max="11520" width="9" style="4"/>
    <col min="11521" max="11522" width="3.25" style="4" customWidth="1"/>
    <col min="11523" max="11523" width="2.875" style="4" bestFit="1" customWidth="1"/>
    <col min="11524" max="11524" width="0.75" style="4" customWidth="1"/>
    <col min="11525" max="11525" width="26" style="4" bestFit="1" customWidth="1"/>
    <col min="11526" max="11526" width="0.75" style="4" customWidth="1"/>
    <col min="11527" max="11530" width="11.125" style="4" customWidth="1"/>
    <col min="11531" max="11776" width="9" style="4"/>
    <col min="11777" max="11778" width="3.25" style="4" customWidth="1"/>
    <col min="11779" max="11779" width="2.875" style="4" bestFit="1" customWidth="1"/>
    <col min="11780" max="11780" width="0.75" style="4" customWidth="1"/>
    <col min="11781" max="11781" width="26" style="4" bestFit="1" customWidth="1"/>
    <col min="11782" max="11782" width="0.75" style="4" customWidth="1"/>
    <col min="11783" max="11786" width="11.125" style="4" customWidth="1"/>
    <col min="11787" max="12032" width="9" style="4"/>
    <col min="12033" max="12034" width="3.25" style="4" customWidth="1"/>
    <col min="12035" max="12035" width="2.875" style="4" bestFit="1" customWidth="1"/>
    <col min="12036" max="12036" width="0.75" style="4" customWidth="1"/>
    <col min="12037" max="12037" width="26" style="4" bestFit="1" customWidth="1"/>
    <col min="12038" max="12038" width="0.75" style="4" customWidth="1"/>
    <col min="12039" max="12042" width="11.125" style="4" customWidth="1"/>
    <col min="12043" max="12288" width="9" style="4"/>
    <col min="12289" max="12290" width="3.25" style="4" customWidth="1"/>
    <col min="12291" max="12291" width="2.875" style="4" bestFit="1" customWidth="1"/>
    <col min="12292" max="12292" width="0.75" style="4" customWidth="1"/>
    <col min="12293" max="12293" width="26" style="4" bestFit="1" customWidth="1"/>
    <col min="12294" max="12294" width="0.75" style="4" customWidth="1"/>
    <col min="12295" max="12298" width="11.125" style="4" customWidth="1"/>
    <col min="12299" max="12544" width="9" style="4"/>
    <col min="12545" max="12546" width="3.25" style="4" customWidth="1"/>
    <col min="12547" max="12547" width="2.875" style="4" bestFit="1" customWidth="1"/>
    <col min="12548" max="12548" width="0.75" style="4" customWidth="1"/>
    <col min="12549" max="12549" width="26" style="4" bestFit="1" customWidth="1"/>
    <col min="12550" max="12550" width="0.75" style="4" customWidth="1"/>
    <col min="12551" max="12554" width="11.125" style="4" customWidth="1"/>
    <col min="12555" max="12800" width="9" style="4"/>
    <col min="12801" max="12802" width="3.25" style="4" customWidth="1"/>
    <col min="12803" max="12803" width="2.875" style="4" bestFit="1" customWidth="1"/>
    <col min="12804" max="12804" width="0.75" style="4" customWidth="1"/>
    <col min="12805" max="12805" width="26" style="4" bestFit="1" customWidth="1"/>
    <col min="12806" max="12806" width="0.75" style="4" customWidth="1"/>
    <col min="12807" max="12810" width="11.125" style="4" customWidth="1"/>
    <col min="12811" max="13056" width="9" style="4"/>
    <col min="13057" max="13058" width="3.25" style="4" customWidth="1"/>
    <col min="13059" max="13059" width="2.875" style="4" bestFit="1" customWidth="1"/>
    <col min="13060" max="13060" width="0.75" style="4" customWidth="1"/>
    <col min="13061" max="13061" width="26" style="4" bestFit="1" customWidth="1"/>
    <col min="13062" max="13062" width="0.75" style="4" customWidth="1"/>
    <col min="13063" max="13066" width="11.125" style="4" customWidth="1"/>
    <col min="13067" max="13312" width="9" style="4"/>
    <col min="13313" max="13314" width="3.25" style="4" customWidth="1"/>
    <col min="13315" max="13315" width="2.875" style="4" bestFit="1" customWidth="1"/>
    <col min="13316" max="13316" width="0.75" style="4" customWidth="1"/>
    <col min="13317" max="13317" width="26" style="4" bestFit="1" customWidth="1"/>
    <col min="13318" max="13318" width="0.75" style="4" customWidth="1"/>
    <col min="13319" max="13322" width="11.125" style="4" customWidth="1"/>
    <col min="13323" max="13568" width="9" style="4"/>
    <col min="13569" max="13570" width="3.25" style="4" customWidth="1"/>
    <col min="13571" max="13571" width="2.875" style="4" bestFit="1" customWidth="1"/>
    <col min="13572" max="13572" width="0.75" style="4" customWidth="1"/>
    <col min="13573" max="13573" width="26" style="4" bestFit="1" customWidth="1"/>
    <col min="13574" max="13574" width="0.75" style="4" customWidth="1"/>
    <col min="13575" max="13578" width="11.125" style="4" customWidth="1"/>
    <col min="13579" max="13824" width="9" style="4"/>
    <col min="13825" max="13826" width="3.25" style="4" customWidth="1"/>
    <col min="13827" max="13827" width="2.875" style="4" bestFit="1" customWidth="1"/>
    <col min="13828" max="13828" width="0.75" style="4" customWidth="1"/>
    <col min="13829" max="13829" width="26" style="4" bestFit="1" customWidth="1"/>
    <col min="13830" max="13830" width="0.75" style="4" customWidth="1"/>
    <col min="13831" max="13834" width="11.125" style="4" customWidth="1"/>
    <col min="13835" max="14080" width="9" style="4"/>
    <col min="14081" max="14082" width="3.25" style="4" customWidth="1"/>
    <col min="14083" max="14083" width="2.875" style="4" bestFit="1" customWidth="1"/>
    <col min="14084" max="14084" width="0.75" style="4" customWidth="1"/>
    <col min="14085" max="14085" width="26" style="4" bestFit="1" customWidth="1"/>
    <col min="14086" max="14086" width="0.75" style="4" customWidth="1"/>
    <col min="14087" max="14090" width="11.125" style="4" customWidth="1"/>
    <col min="14091" max="14336" width="9" style="4"/>
    <col min="14337" max="14338" width="3.25" style="4" customWidth="1"/>
    <col min="14339" max="14339" width="2.875" style="4" bestFit="1" customWidth="1"/>
    <col min="14340" max="14340" width="0.75" style="4" customWidth="1"/>
    <col min="14341" max="14341" width="26" style="4" bestFit="1" customWidth="1"/>
    <col min="14342" max="14342" width="0.75" style="4" customWidth="1"/>
    <col min="14343" max="14346" width="11.125" style="4" customWidth="1"/>
    <col min="14347" max="14592" width="9" style="4"/>
    <col min="14593" max="14594" width="3.25" style="4" customWidth="1"/>
    <col min="14595" max="14595" width="2.875" style="4" bestFit="1" customWidth="1"/>
    <col min="14596" max="14596" width="0.75" style="4" customWidth="1"/>
    <col min="14597" max="14597" width="26" style="4" bestFit="1" customWidth="1"/>
    <col min="14598" max="14598" width="0.75" style="4" customWidth="1"/>
    <col min="14599" max="14602" width="11.125" style="4" customWidth="1"/>
    <col min="14603" max="14848" width="9" style="4"/>
    <col min="14849" max="14850" width="3.25" style="4" customWidth="1"/>
    <col min="14851" max="14851" width="2.875" style="4" bestFit="1" customWidth="1"/>
    <col min="14852" max="14852" width="0.75" style="4" customWidth="1"/>
    <col min="14853" max="14853" width="26" style="4" bestFit="1" customWidth="1"/>
    <col min="14854" max="14854" width="0.75" style="4" customWidth="1"/>
    <col min="14855" max="14858" width="11.125" style="4" customWidth="1"/>
    <col min="14859" max="15104" width="9" style="4"/>
    <col min="15105" max="15106" width="3.25" style="4" customWidth="1"/>
    <col min="15107" max="15107" width="2.875" style="4" bestFit="1" customWidth="1"/>
    <col min="15108" max="15108" width="0.75" style="4" customWidth="1"/>
    <col min="15109" max="15109" width="26" style="4" bestFit="1" customWidth="1"/>
    <col min="15110" max="15110" width="0.75" style="4" customWidth="1"/>
    <col min="15111" max="15114" width="11.125" style="4" customWidth="1"/>
    <col min="15115" max="15360" width="9" style="4"/>
    <col min="15361" max="15362" width="3.25" style="4" customWidth="1"/>
    <col min="15363" max="15363" width="2.875" style="4" bestFit="1" customWidth="1"/>
    <col min="15364" max="15364" width="0.75" style="4" customWidth="1"/>
    <col min="15365" max="15365" width="26" style="4" bestFit="1" customWidth="1"/>
    <col min="15366" max="15366" width="0.75" style="4" customWidth="1"/>
    <col min="15367" max="15370" width="11.125" style="4" customWidth="1"/>
    <col min="15371" max="15616" width="9" style="4"/>
    <col min="15617" max="15618" width="3.25" style="4" customWidth="1"/>
    <col min="15619" max="15619" width="2.875" style="4" bestFit="1" customWidth="1"/>
    <col min="15620" max="15620" width="0.75" style="4" customWidth="1"/>
    <col min="15621" max="15621" width="26" style="4" bestFit="1" customWidth="1"/>
    <col min="15622" max="15622" width="0.75" style="4" customWidth="1"/>
    <col min="15623" max="15626" width="11.125" style="4" customWidth="1"/>
    <col min="15627" max="15872" width="9" style="4"/>
    <col min="15873" max="15874" width="3.25" style="4" customWidth="1"/>
    <col min="15875" max="15875" width="2.875" style="4" bestFit="1" customWidth="1"/>
    <col min="15876" max="15876" width="0.75" style="4" customWidth="1"/>
    <col min="15877" max="15877" width="26" style="4" bestFit="1" customWidth="1"/>
    <col min="15878" max="15878" width="0.75" style="4" customWidth="1"/>
    <col min="15879" max="15882" width="11.125" style="4" customWidth="1"/>
    <col min="15883" max="16128" width="9" style="4"/>
    <col min="16129" max="16130" width="3.25" style="4" customWidth="1"/>
    <col min="16131" max="16131" width="2.875" style="4" bestFit="1" customWidth="1"/>
    <col min="16132" max="16132" width="0.75" style="4" customWidth="1"/>
    <col min="16133" max="16133" width="26" style="4" bestFit="1" customWidth="1"/>
    <col min="16134" max="16134" width="0.75" style="4" customWidth="1"/>
    <col min="16135" max="16138" width="11.125" style="4" customWidth="1"/>
    <col min="16139" max="16384" width="9" style="4"/>
  </cols>
  <sheetData>
    <row r="1" spans="1:10" ht="30" customHeight="1">
      <c r="A1" s="1" t="s">
        <v>0</v>
      </c>
      <c r="B1" s="2"/>
    </row>
    <row r="2" spans="1:10" ht="18" customHeight="1">
      <c r="A2" s="2"/>
      <c r="B2" s="5" t="s">
        <v>1</v>
      </c>
    </row>
    <row r="3" spans="1:10" ht="15" customHeight="1">
      <c r="B3" s="317" t="s">
        <v>2</v>
      </c>
      <c r="C3" s="318"/>
      <c r="D3" s="318"/>
      <c r="E3" s="318"/>
      <c r="F3" s="319"/>
      <c r="G3" s="323" t="s">
        <v>3</v>
      </c>
      <c r="H3" s="317" t="s">
        <v>4</v>
      </c>
      <c r="I3" s="325"/>
      <c r="J3" s="326"/>
    </row>
    <row r="4" spans="1:10" ht="15" customHeight="1">
      <c r="B4" s="320"/>
      <c r="C4" s="321"/>
      <c r="D4" s="321"/>
      <c r="E4" s="321"/>
      <c r="F4" s="322"/>
      <c r="G4" s="324"/>
      <c r="H4" s="6" t="s">
        <v>5</v>
      </c>
      <c r="I4" s="7" t="s">
        <v>6</v>
      </c>
      <c r="J4" s="8" t="s">
        <v>7</v>
      </c>
    </row>
    <row r="5" spans="1:10" ht="15" hidden="1" customHeight="1">
      <c r="B5" s="9" t="s">
        <v>8</v>
      </c>
      <c r="C5" s="10"/>
      <c r="D5" s="10"/>
      <c r="E5" s="10"/>
      <c r="F5" s="10"/>
      <c r="G5" s="11">
        <v>4934</v>
      </c>
      <c r="H5" s="11">
        <v>38267</v>
      </c>
      <c r="I5" s="12">
        <v>20916</v>
      </c>
      <c r="J5" s="13">
        <v>17351</v>
      </c>
    </row>
    <row r="6" spans="1:10" s="14" customFormat="1" ht="13.5" hidden="1" customHeight="1">
      <c r="B6" s="15"/>
      <c r="C6" s="16" t="s">
        <v>9</v>
      </c>
      <c r="D6" s="17"/>
      <c r="E6" s="18" t="s">
        <v>10</v>
      </c>
      <c r="F6" s="18"/>
      <c r="G6" s="19">
        <v>9</v>
      </c>
      <c r="H6" s="19">
        <v>123</v>
      </c>
      <c r="I6" s="20">
        <v>59</v>
      </c>
      <c r="J6" s="21">
        <v>64</v>
      </c>
    </row>
    <row r="7" spans="1:10" s="14" customFormat="1" ht="13.5" hidden="1" customHeight="1">
      <c r="B7" s="22"/>
      <c r="C7" s="23" t="s">
        <v>11</v>
      </c>
      <c r="D7" s="24"/>
      <c r="E7" s="25" t="s">
        <v>12</v>
      </c>
      <c r="F7" s="25"/>
      <c r="G7" s="26">
        <v>0</v>
      </c>
      <c r="H7" s="26">
        <v>0</v>
      </c>
      <c r="I7" s="27">
        <v>0</v>
      </c>
      <c r="J7" s="28">
        <v>0</v>
      </c>
    </row>
    <row r="8" spans="1:10" s="14" customFormat="1" ht="13.5" hidden="1" customHeight="1">
      <c r="B8" s="22"/>
      <c r="C8" s="23" t="s">
        <v>13</v>
      </c>
      <c r="D8" s="24"/>
      <c r="E8" s="25" t="s">
        <v>14</v>
      </c>
      <c r="F8" s="25"/>
      <c r="G8" s="26">
        <v>0</v>
      </c>
      <c r="H8" s="26">
        <v>0</v>
      </c>
      <c r="I8" s="27">
        <v>0</v>
      </c>
      <c r="J8" s="28">
        <v>0</v>
      </c>
    </row>
    <row r="9" spans="1:10" s="14" customFormat="1" ht="13.5" hidden="1" customHeight="1">
      <c r="B9" s="22"/>
      <c r="C9" s="23" t="s">
        <v>15</v>
      </c>
      <c r="D9" s="24"/>
      <c r="E9" s="25" t="s">
        <v>16</v>
      </c>
      <c r="F9" s="25"/>
      <c r="G9" s="26">
        <v>3</v>
      </c>
      <c r="H9" s="26">
        <v>69</v>
      </c>
      <c r="I9" s="27">
        <v>61</v>
      </c>
      <c r="J9" s="28">
        <v>8</v>
      </c>
    </row>
    <row r="10" spans="1:10" s="14" customFormat="1" ht="13.5" hidden="1" customHeight="1">
      <c r="B10" s="22"/>
      <c r="C10" s="23" t="s">
        <v>17</v>
      </c>
      <c r="D10" s="24"/>
      <c r="E10" s="25" t="s">
        <v>18</v>
      </c>
      <c r="F10" s="25"/>
      <c r="G10" s="26">
        <v>606</v>
      </c>
      <c r="H10" s="26">
        <v>3854</v>
      </c>
      <c r="I10" s="27">
        <v>3132</v>
      </c>
      <c r="J10" s="28">
        <v>722</v>
      </c>
    </row>
    <row r="11" spans="1:10" s="14" customFormat="1" ht="13.5" hidden="1" customHeight="1">
      <c r="B11" s="22"/>
      <c r="C11" s="23" t="s">
        <v>19</v>
      </c>
      <c r="D11" s="24"/>
      <c r="E11" s="25" t="s">
        <v>20</v>
      </c>
      <c r="F11" s="25"/>
      <c r="G11" s="26">
        <v>1172</v>
      </c>
      <c r="H11" s="26">
        <v>13908</v>
      </c>
      <c r="I11" s="27">
        <v>7734</v>
      </c>
      <c r="J11" s="28">
        <v>6174</v>
      </c>
    </row>
    <row r="12" spans="1:10" s="14" customFormat="1" ht="13.5" hidden="1" customHeight="1">
      <c r="B12" s="22"/>
      <c r="C12" s="23" t="s">
        <v>21</v>
      </c>
      <c r="D12" s="24"/>
      <c r="E12" s="25" t="s">
        <v>22</v>
      </c>
      <c r="F12" s="25"/>
      <c r="G12" s="26">
        <v>15</v>
      </c>
      <c r="H12" s="26">
        <v>309</v>
      </c>
      <c r="I12" s="27">
        <v>282</v>
      </c>
      <c r="J12" s="28">
        <v>27</v>
      </c>
    </row>
    <row r="13" spans="1:10" s="14" customFormat="1" ht="13.5" hidden="1" customHeight="1">
      <c r="B13" s="22"/>
      <c r="C13" s="23" t="s">
        <v>23</v>
      </c>
      <c r="D13" s="24"/>
      <c r="E13" s="25" t="s">
        <v>24</v>
      </c>
      <c r="F13" s="25"/>
      <c r="G13" s="26">
        <v>131</v>
      </c>
      <c r="H13" s="26">
        <v>1823</v>
      </c>
      <c r="I13" s="27">
        <v>1375</v>
      </c>
      <c r="J13" s="28">
        <v>448</v>
      </c>
    </row>
    <row r="14" spans="1:10" s="14" customFormat="1" ht="13.5" hidden="1" customHeight="1">
      <c r="B14" s="22"/>
      <c r="C14" s="23" t="s">
        <v>25</v>
      </c>
      <c r="D14" s="24"/>
      <c r="E14" s="25" t="s">
        <v>26</v>
      </c>
      <c r="F14" s="25"/>
      <c r="G14" s="26">
        <v>1673</v>
      </c>
      <c r="H14" s="26">
        <v>8373</v>
      </c>
      <c r="I14" s="27">
        <v>3847</v>
      </c>
      <c r="J14" s="28">
        <v>4526</v>
      </c>
    </row>
    <row r="15" spans="1:10" s="14" customFormat="1" ht="13.5" hidden="1" customHeight="1">
      <c r="B15" s="22"/>
      <c r="C15" s="23" t="s">
        <v>27</v>
      </c>
      <c r="D15" s="24"/>
      <c r="E15" s="25" t="s">
        <v>28</v>
      </c>
      <c r="F15" s="25"/>
      <c r="G15" s="26">
        <v>62</v>
      </c>
      <c r="H15" s="26">
        <v>634</v>
      </c>
      <c r="I15" s="27">
        <v>289</v>
      </c>
      <c r="J15" s="28">
        <v>345</v>
      </c>
    </row>
    <row r="16" spans="1:10" s="14" customFormat="1" ht="13.5" hidden="1" customHeight="1">
      <c r="B16" s="22"/>
      <c r="C16" s="23" t="s">
        <v>29</v>
      </c>
      <c r="D16" s="24"/>
      <c r="E16" s="25" t="s">
        <v>30</v>
      </c>
      <c r="F16" s="25"/>
      <c r="G16" s="26">
        <v>44</v>
      </c>
      <c r="H16" s="26">
        <v>132</v>
      </c>
      <c r="I16" s="27">
        <v>80</v>
      </c>
      <c r="J16" s="28">
        <v>52</v>
      </c>
    </row>
    <row r="17" spans="2:10" s="14" customFormat="1" ht="13.5" hidden="1" customHeight="1">
      <c r="B17" s="22"/>
      <c r="C17" s="23" t="s">
        <v>31</v>
      </c>
      <c r="D17" s="24"/>
      <c r="E17" s="25" t="s">
        <v>32</v>
      </c>
      <c r="F17" s="25"/>
      <c r="G17" s="26">
        <v>1173</v>
      </c>
      <c r="H17" s="26">
        <v>8071</v>
      </c>
      <c r="I17" s="27">
        <v>3277</v>
      </c>
      <c r="J17" s="28">
        <v>4794</v>
      </c>
    </row>
    <row r="18" spans="2:10" s="14" customFormat="1" ht="13.5" hidden="1" customHeight="1">
      <c r="B18" s="29"/>
      <c r="C18" s="30" t="s">
        <v>33</v>
      </c>
      <c r="D18" s="31"/>
      <c r="E18" s="32" t="s">
        <v>34</v>
      </c>
      <c r="F18" s="32"/>
      <c r="G18" s="33">
        <v>46</v>
      </c>
      <c r="H18" s="33">
        <v>971</v>
      </c>
      <c r="I18" s="34">
        <v>780</v>
      </c>
      <c r="J18" s="35">
        <v>191</v>
      </c>
    </row>
    <row r="19" spans="2:10" s="14" customFormat="1" ht="15" customHeight="1">
      <c r="B19" s="9" t="s">
        <v>35</v>
      </c>
      <c r="C19" s="10"/>
      <c r="D19" s="10"/>
      <c r="E19" s="10"/>
      <c r="F19" s="10"/>
      <c r="G19" s="11">
        <v>4435</v>
      </c>
      <c r="H19" s="11">
        <v>35239</v>
      </c>
      <c r="I19" s="12">
        <v>19620</v>
      </c>
      <c r="J19" s="13">
        <v>15619</v>
      </c>
    </row>
    <row r="20" spans="2:10" s="14" customFormat="1" ht="13.5" hidden="1" customHeight="1">
      <c r="B20" s="15"/>
      <c r="C20" s="16" t="s">
        <v>9</v>
      </c>
      <c r="D20" s="17"/>
      <c r="E20" s="18" t="s">
        <v>10</v>
      </c>
      <c r="F20" s="18"/>
      <c r="G20" s="19">
        <v>12</v>
      </c>
      <c r="H20" s="19">
        <v>258</v>
      </c>
      <c r="I20" s="20">
        <v>159</v>
      </c>
      <c r="J20" s="21">
        <v>99</v>
      </c>
    </row>
    <row r="21" spans="2:10" s="14" customFormat="1" ht="13.5" hidden="1" customHeight="1">
      <c r="B21" s="15"/>
      <c r="C21" s="23" t="s">
        <v>11</v>
      </c>
      <c r="D21" s="24"/>
      <c r="E21" s="25" t="s">
        <v>12</v>
      </c>
      <c r="F21" s="25"/>
      <c r="G21" s="26">
        <v>0</v>
      </c>
      <c r="H21" s="26">
        <v>0</v>
      </c>
      <c r="I21" s="27">
        <v>0</v>
      </c>
      <c r="J21" s="28">
        <v>0</v>
      </c>
    </row>
    <row r="22" spans="2:10" s="14" customFormat="1" ht="13.5" hidden="1" customHeight="1">
      <c r="B22" s="15"/>
      <c r="C22" s="23" t="s">
        <v>13</v>
      </c>
      <c r="D22" s="24"/>
      <c r="E22" s="25" t="s">
        <v>14</v>
      </c>
      <c r="F22" s="25"/>
      <c r="G22" s="26">
        <v>0</v>
      </c>
      <c r="H22" s="26">
        <v>0</v>
      </c>
      <c r="I22" s="27">
        <v>0</v>
      </c>
      <c r="J22" s="28">
        <v>0</v>
      </c>
    </row>
    <row r="23" spans="2:10" s="14" customFormat="1" ht="13.5" hidden="1" customHeight="1">
      <c r="B23" s="15"/>
      <c r="C23" s="23" t="s">
        <v>15</v>
      </c>
      <c r="D23" s="24"/>
      <c r="E23" s="25" t="s">
        <v>16</v>
      </c>
      <c r="F23" s="25"/>
      <c r="G23" s="26">
        <v>0</v>
      </c>
      <c r="H23" s="26">
        <v>0</v>
      </c>
      <c r="I23" s="27">
        <v>0</v>
      </c>
      <c r="J23" s="28">
        <v>0</v>
      </c>
    </row>
    <row r="24" spans="2:10" s="14" customFormat="1" ht="13.5" hidden="1" customHeight="1">
      <c r="B24" s="15"/>
      <c r="C24" s="23" t="s">
        <v>17</v>
      </c>
      <c r="D24" s="24"/>
      <c r="E24" s="25" t="s">
        <v>18</v>
      </c>
      <c r="F24" s="25"/>
      <c r="G24" s="26">
        <v>604</v>
      </c>
      <c r="H24" s="26">
        <v>3719</v>
      </c>
      <c r="I24" s="27">
        <v>3041</v>
      </c>
      <c r="J24" s="28">
        <v>678</v>
      </c>
    </row>
    <row r="25" spans="2:10" s="14" customFormat="1" ht="13.5" hidden="1" customHeight="1">
      <c r="B25" s="15"/>
      <c r="C25" s="23" t="s">
        <v>19</v>
      </c>
      <c r="D25" s="24"/>
      <c r="E25" s="25" t="s">
        <v>20</v>
      </c>
      <c r="F25" s="25"/>
      <c r="G25" s="26">
        <v>1018</v>
      </c>
      <c r="H25" s="26">
        <v>12967</v>
      </c>
      <c r="I25" s="27">
        <v>7566</v>
      </c>
      <c r="J25" s="28">
        <v>5401</v>
      </c>
    </row>
    <row r="26" spans="2:10" s="14" customFormat="1" ht="13.5" hidden="1" customHeight="1">
      <c r="B26" s="15"/>
      <c r="C26" s="23" t="s">
        <v>21</v>
      </c>
      <c r="D26" s="24"/>
      <c r="E26" s="25" t="s">
        <v>22</v>
      </c>
      <c r="F26" s="25"/>
      <c r="G26" s="26">
        <v>4</v>
      </c>
      <c r="H26" s="26">
        <v>171</v>
      </c>
      <c r="I26" s="27">
        <v>157</v>
      </c>
      <c r="J26" s="28">
        <v>14</v>
      </c>
    </row>
    <row r="27" spans="2:10" s="14" customFormat="1" ht="13.5" hidden="1" customHeight="1">
      <c r="B27" s="15"/>
      <c r="C27" s="23" t="s">
        <v>23</v>
      </c>
      <c r="D27" s="24"/>
      <c r="E27" s="25" t="s">
        <v>24</v>
      </c>
      <c r="F27" s="25"/>
      <c r="G27" s="26">
        <v>127</v>
      </c>
      <c r="H27" s="26">
        <v>1933</v>
      </c>
      <c r="I27" s="27">
        <v>1403</v>
      </c>
      <c r="J27" s="28">
        <v>530</v>
      </c>
    </row>
    <row r="28" spans="2:10" s="14" customFormat="1" ht="13.5" hidden="1" customHeight="1">
      <c r="B28" s="15"/>
      <c r="C28" s="23" t="s">
        <v>25</v>
      </c>
      <c r="D28" s="24"/>
      <c r="E28" s="25" t="s">
        <v>26</v>
      </c>
      <c r="F28" s="25"/>
      <c r="G28" s="26">
        <v>1544</v>
      </c>
      <c r="H28" s="26">
        <v>8713</v>
      </c>
      <c r="I28" s="27">
        <v>4029</v>
      </c>
      <c r="J28" s="28">
        <v>4684</v>
      </c>
    </row>
    <row r="29" spans="2:10" s="14" customFormat="1" ht="13.5" hidden="1" customHeight="1">
      <c r="B29" s="15"/>
      <c r="C29" s="23" t="s">
        <v>27</v>
      </c>
      <c r="D29" s="24"/>
      <c r="E29" s="25" t="s">
        <v>28</v>
      </c>
      <c r="F29" s="25"/>
      <c r="G29" s="26">
        <v>61</v>
      </c>
      <c r="H29" s="26">
        <v>583</v>
      </c>
      <c r="I29" s="27">
        <v>216</v>
      </c>
      <c r="J29" s="28">
        <v>367</v>
      </c>
    </row>
    <row r="30" spans="2:10" s="14" customFormat="1" ht="13.5" hidden="1" customHeight="1">
      <c r="B30" s="15"/>
      <c r="C30" s="23" t="s">
        <v>29</v>
      </c>
      <c r="D30" s="24"/>
      <c r="E30" s="25" t="s">
        <v>30</v>
      </c>
      <c r="F30" s="25"/>
      <c r="G30" s="26">
        <v>45</v>
      </c>
      <c r="H30" s="26">
        <v>193</v>
      </c>
      <c r="I30" s="27">
        <v>127</v>
      </c>
      <c r="J30" s="28">
        <v>66</v>
      </c>
    </row>
    <row r="31" spans="2:10" s="14" customFormat="1" ht="13.5" hidden="1" customHeight="1">
      <c r="B31" s="15"/>
      <c r="C31" s="23" t="s">
        <v>31</v>
      </c>
      <c r="D31" s="24"/>
      <c r="E31" s="25" t="s">
        <v>32</v>
      </c>
      <c r="F31" s="25"/>
      <c r="G31" s="26">
        <v>1018</v>
      </c>
      <c r="H31" s="26">
        <v>6654</v>
      </c>
      <c r="I31" s="27">
        <v>2881</v>
      </c>
      <c r="J31" s="28">
        <v>3773</v>
      </c>
    </row>
    <row r="32" spans="2:10" s="14" customFormat="1" ht="13.5" hidden="1" customHeight="1">
      <c r="B32" s="36"/>
      <c r="C32" s="30" t="s">
        <v>33</v>
      </c>
      <c r="D32" s="31"/>
      <c r="E32" s="32" t="s">
        <v>34</v>
      </c>
      <c r="F32" s="32"/>
      <c r="G32" s="33">
        <v>246</v>
      </c>
      <c r="H32" s="33">
        <v>3926</v>
      </c>
      <c r="I32" s="34">
        <v>1854</v>
      </c>
      <c r="J32" s="35">
        <v>2072</v>
      </c>
    </row>
    <row r="33" spans="2:10" ht="15" customHeight="1">
      <c r="B33" s="9" t="s">
        <v>36</v>
      </c>
      <c r="C33" s="10"/>
      <c r="D33" s="10"/>
      <c r="E33" s="10"/>
      <c r="F33" s="10"/>
      <c r="G33" s="11">
        <f>SUM(G34:G51)</f>
        <v>4290</v>
      </c>
      <c r="H33" s="11">
        <f>SUM(H34:H51)</f>
        <v>37322</v>
      </c>
      <c r="I33" s="12">
        <f>SUM(I34:I51)</f>
        <v>20354</v>
      </c>
      <c r="J33" s="13">
        <f>SUM(J34:J51)</f>
        <v>16968</v>
      </c>
    </row>
    <row r="34" spans="2:10" ht="13.5" hidden="1" customHeight="1">
      <c r="B34" s="15"/>
      <c r="C34" s="16" t="s">
        <v>9</v>
      </c>
      <c r="D34" s="17"/>
      <c r="E34" s="18" t="s">
        <v>10</v>
      </c>
      <c r="F34" s="18"/>
      <c r="G34" s="19">
        <v>11</v>
      </c>
      <c r="H34" s="19">
        <f>+I34+J34</f>
        <v>124</v>
      </c>
      <c r="I34" s="20">
        <v>65</v>
      </c>
      <c r="J34" s="21">
        <v>59</v>
      </c>
    </row>
    <row r="35" spans="2:10" ht="13.5" hidden="1" customHeight="1">
      <c r="B35" s="15"/>
      <c r="C35" s="23" t="s">
        <v>11</v>
      </c>
      <c r="D35" s="24"/>
      <c r="E35" s="25" t="s">
        <v>12</v>
      </c>
      <c r="F35" s="25"/>
      <c r="G35" s="26">
        <v>0</v>
      </c>
      <c r="H35" s="26">
        <f t="shared" ref="H35:H51" si="0">+I35+J35</f>
        <v>0</v>
      </c>
      <c r="I35" s="27">
        <v>0</v>
      </c>
      <c r="J35" s="28">
        <v>0</v>
      </c>
    </row>
    <row r="36" spans="2:10" ht="13.5" hidden="1" customHeight="1">
      <c r="B36" s="15"/>
      <c r="C36" s="23" t="s">
        <v>37</v>
      </c>
      <c r="D36" s="24"/>
      <c r="E36" s="25" t="s">
        <v>14</v>
      </c>
      <c r="F36" s="25"/>
      <c r="G36" s="26">
        <v>1</v>
      </c>
      <c r="H36" s="26">
        <f t="shared" si="0"/>
        <v>2</v>
      </c>
      <c r="I36" s="27">
        <v>0</v>
      </c>
      <c r="J36" s="28">
        <v>2</v>
      </c>
    </row>
    <row r="37" spans="2:10" ht="13.5" hidden="1" customHeight="1">
      <c r="B37" s="15"/>
      <c r="C37" s="23" t="s">
        <v>15</v>
      </c>
      <c r="D37" s="24"/>
      <c r="E37" s="25" t="s">
        <v>16</v>
      </c>
      <c r="F37" s="25"/>
      <c r="G37" s="26">
        <v>2</v>
      </c>
      <c r="H37" s="26">
        <f t="shared" si="0"/>
        <v>51</v>
      </c>
      <c r="I37" s="27">
        <v>46</v>
      </c>
      <c r="J37" s="28">
        <v>5</v>
      </c>
    </row>
    <row r="38" spans="2:10" ht="13.5" hidden="1" customHeight="1">
      <c r="B38" s="15"/>
      <c r="C38" s="23" t="s">
        <v>17</v>
      </c>
      <c r="D38" s="24"/>
      <c r="E38" s="25" t="s">
        <v>18</v>
      </c>
      <c r="F38" s="25"/>
      <c r="G38" s="26">
        <v>545</v>
      </c>
      <c r="H38" s="26">
        <f t="shared" si="0"/>
        <v>3079</v>
      </c>
      <c r="I38" s="27">
        <v>2519</v>
      </c>
      <c r="J38" s="28">
        <v>560</v>
      </c>
    </row>
    <row r="39" spans="2:10" ht="13.5" hidden="1" customHeight="1">
      <c r="B39" s="15"/>
      <c r="C39" s="23" t="s">
        <v>38</v>
      </c>
      <c r="D39" s="24"/>
      <c r="E39" s="25" t="s">
        <v>20</v>
      </c>
      <c r="F39" s="25"/>
      <c r="G39" s="26">
        <v>824</v>
      </c>
      <c r="H39" s="26">
        <f t="shared" si="0"/>
        <v>11454</v>
      </c>
      <c r="I39" s="27">
        <v>6902</v>
      </c>
      <c r="J39" s="28">
        <v>4552</v>
      </c>
    </row>
    <row r="40" spans="2:10" ht="13.5" hidden="1" customHeight="1">
      <c r="B40" s="15"/>
      <c r="C40" s="23" t="s">
        <v>21</v>
      </c>
      <c r="D40" s="24"/>
      <c r="E40" s="25" t="s">
        <v>22</v>
      </c>
      <c r="F40" s="25"/>
      <c r="G40" s="26">
        <v>12</v>
      </c>
      <c r="H40" s="26">
        <f t="shared" si="0"/>
        <v>181</v>
      </c>
      <c r="I40" s="27">
        <v>164</v>
      </c>
      <c r="J40" s="28">
        <v>17</v>
      </c>
    </row>
    <row r="41" spans="2:10" ht="13.5" hidden="1" customHeight="1">
      <c r="B41" s="15"/>
      <c r="C41" s="23" t="s">
        <v>23</v>
      </c>
      <c r="D41" s="37"/>
      <c r="E41" s="38" t="s">
        <v>39</v>
      </c>
      <c r="F41" s="38"/>
      <c r="G41" s="26">
        <v>30</v>
      </c>
      <c r="H41" s="26">
        <f t="shared" si="0"/>
        <v>801</v>
      </c>
      <c r="I41" s="27">
        <v>584</v>
      </c>
      <c r="J41" s="28">
        <v>217</v>
      </c>
    </row>
    <row r="42" spans="2:10" ht="13.5" hidden="1" customHeight="1">
      <c r="B42" s="15"/>
      <c r="C42" s="23" t="s">
        <v>25</v>
      </c>
      <c r="D42" s="24"/>
      <c r="E42" s="25" t="s">
        <v>40</v>
      </c>
      <c r="F42" s="25"/>
      <c r="G42" s="26">
        <v>104</v>
      </c>
      <c r="H42" s="26">
        <f t="shared" si="0"/>
        <v>2295</v>
      </c>
      <c r="I42" s="27">
        <v>1606</v>
      </c>
      <c r="J42" s="28">
        <v>689</v>
      </c>
    </row>
    <row r="43" spans="2:10" ht="13.5" hidden="1" customHeight="1">
      <c r="B43" s="15"/>
      <c r="C43" s="23" t="s">
        <v>41</v>
      </c>
      <c r="D43" s="24"/>
      <c r="E43" s="25" t="s">
        <v>42</v>
      </c>
      <c r="F43" s="25"/>
      <c r="G43" s="26">
        <v>1098</v>
      </c>
      <c r="H43" s="26">
        <f t="shared" si="0"/>
        <v>6708</v>
      </c>
      <c r="I43" s="27">
        <v>3165</v>
      </c>
      <c r="J43" s="28">
        <v>3543</v>
      </c>
    </row>
    <row r="44" spans="2:10" ht="13.5" hidden="1" customHeight="1">
      <c r="B44" s="15"/>
      <c r="C44" s="23" t="s">
        <v>29</v>
      </c>
      <c r="D44" s="24"/>
      <c r="E44" s="25" t="s">
        <v>28</v>
      </c>
      <c r="F44" s="25"/>
      <c r="G44" s="26">
        <v>47</v>
      </c>
      <c r="H44" s="26">
        <f t="shared" si="0"/>
        <v>563</v>
      </c>
      <c r="I44" s="27">
        <v>182</v>
      </c>
      <c r="J44" s="28">
        <v>381</v>
      </c>
    </row>
    <row r="45" spans="2:10" ht="13.5" hidden="1" customHeight="1">
      <c r="B45" s="15"/>
      <c r="C45" s="23" t="s">
        <v>31</v>
      </c>
      <c r="D45" s="24"/>
      <c r="E45" s="25" t="s">
        <v>30</v>
      </c>
      <c r="F45" s="25"/>
      <c r="G45" s="26">
        <v>62</v>
      </c>
      <c r="H45" s="26">
        <f t="shared" si="0"/>
        <v>127</v>
      </c>
      <c r="I45" s="27">
        <v>77</v>
      </c>
      <c r="J45" s="28">
        <v>50</v>
      </c>
    </row>
    <row r="46" spans="2:10" ht="13.5" hidden="1" customHeight="1">
      <c r="B46" s="15"/>
      <c r="C46" s="39" t="s">
        <v>33</v>
      </c>
      <c r="D46" s="40"/>
      <c r="E46" s="25" t="s">
        <v>43</v>
      </c>
      <c r="F46" s="41"/>
      <c r="G46" s="42">
        <v>376</v>
      </c>
      <c r="H46" s="42">
        <f t="shared" si="0"/>
        <v>2454</v>
      </c>
      <c r="I46" s="43">
        <v>891</v>
      </c>
      <c r="J46" s="44">
        <v>1563</v>
      </c>
    </row>
    <row r="47" spans="2:10" ht="13.5" hidden="1" customHeight="1">
      <c r="B47" s="22"/>
      <c r="C47" s="23" t="s">
        <v>44</v>
      </c>
      <c r="D47" s="37"/>
      <c r="E47" s="38" t="s">
        <v>45</v>
      </c>
      <c r="F47" s="38"/>
      <c r="G47" s="26">
        <v>177</v>
      </c>
      <c r="H47" s="26">
        <f t="shared" si="0"/>
        <v>2654</v>
      </c>
      <c r="I47" s="27">
        <v>499</v>
      </c>
      <c r="J47" s="28">
        <v>2155</v>
      </c>
    </row>
    <row r="48" spans="2:10" ht="13.5" hidden="1" customHeight="1">
      <c r="B48" s="15"/>
      <c r="C48" s="23" t="s">
        <v>46</v>
      </c>
      <c r="D48" s="24"/>
      <c r="E48" s="25" t="s">
        <v>47</v>
      </c>
      <c r="F48" s="25"/>
      <c r="G48" s="26">
        <v>147</v>
      </c>
      <c r="H48" s="26">
        <f t="shared" si="0"/>
        <v>1475</v>
      </c>
      <c r="I48" s="27">
        <v>593</v>
      </c>
      <c r="J48" s="28">
        <v>882</v>
      </c>
    </row>
    <row r="49" spans="2:10" ht="13.5" hidden="1" customHeight="1">
      <c r="B49" s="15"/>
      <c r="C49" s="23" t="s">
        <v>48</v>
      </c>
      <c r="D49" s="24"/>
      <c r="E49" s="25" t="s">
        <v>49</v>
      </c>
      <c r="F49" s="25"/>
      <c r="G49" s="26">
        <v>56</v>
      </c>
      <c r="H49" s="26">
        <f t="shared" si="0"/>
        <v>609</v>
      </c>
      <c r="I49" s="27">
        <v>387</v>
      </c>
      <c r="J49" s="28">
        <v>222</v>
      </c>
    </row>
    <row r="50" spans="2:10" ht="13.5" hidden="1" customHeight="1">
      <c r="B50" s="15"/>
      <c r="C50" s="23" t="s">
        <v>50</v>
      </c>
      <c r="D50" s="24"/>
      <c r="E50" s="45" t="s">
        <v>51</v>
      </c>
      <c r="F50" s="45"/>
      <c r="G50" s="26">
        <v>760</v>
      </c>
      <c r="H50" s="26">
        <f t="shared" si="0"/>
        <v>3749</v>
      </c>
      <c r="I50" s="27">
        <v>1964</v>
      </c>
      <c r="J50" s="28">
        <v>1785</v>
      </c>
    </row>
    <row r="51" spans="2:10" ht="13.5" hidden="1" customHeight="1">
      <c r="B51" s="15"/>
      <c r="C51" s="39" t="s">
        <v>52</v>
      </c>
      <c r="D51" s="40"/>
      <c r="E51" s="41" t="s">
        <v>53</v>
      </c>
      <c r="F51" s="41"/>
      <c r="G51" s="42">
        <v>38</v>
      </c>
      <c r="H51" s="42">
        <f t="shared" si="0"/>
        <v>996</v>
      </c>
      <c r="I51" s="43">
        <v>710</v>
      </c>
      <c r="J51" s="35">
        <v>286</v>
      </c>
    </row>
    <row r="52" spans="2:10" ht="14.25" customHeight="1">
      <c r="B52" s="9" t="s">
        <v>54</v>
      </c>
      <c r="C52" s="10"/>
      <c r="D52" s="10"/>
      <c r="E52" s="10"/>
      <c r="F52" s="10"/>
      <c r="G52" s="11">
        <f>SUM(G53:G71)</f>
        <v>4231</v>
      </c>
      <c r="H52" s="46">
        <v>39122</v>
      </c>
      <c r="I52" s="47">
        <f>SUM(I53:I71)</f>
        <v>21445</v>
      </c>
      <c r="J52" s="48">
        <f>SUM(J53:J71)</f>
        <v>17665</v>
      </c>
    </row>
    <row r="53" spans="2:10" ht="13.5" hidden="1" customHeight="1">
      <c r="B53" s="15"/>
      <c r="C53" s="16" t="s">
        <v>9</v>
      </c>
      <c r="D53" s="17"/>
      <c r="E53" s="18" t="s">
        <v>55</v>
      </c>
      <c r="F53" s="18"/>
      <c r="G53" s="19">
        <v>23</v>
      </c>
      <c r="H53" s="19">
        <v>255</v>
      </c>
      <c r="I53" s="20">
        <v>150</v>
      </c>
      <c r="J53" s="21">
        <v>105</v>
      </c>
    </row>
    <row r="54" spans="2:10" ht="13.5" hidden="1" customHeight="1">
      <c r="B54" s="15"/>
      <c r="C54" s="23" t="s">
        <v>11</v>
      </c>
      <c r="D54" s="24"/>
      <c r="E54" s="25" t="s">
        <v>56</v>
      </c>
      <c r="F54" s="25"/>
      <c r="G54" s="26">
        <v>9</v>
      </c>
      <c r="H54" s="26">
        <v>71</v>
      </c>
      <c r="I54" s="27">
        <v>54</v>
      </c>
      <c r="J54" s="28">
        <v>17</v>
      </c>
    </row>
    <row r="55" spans="2:10" ht="13.5" hidden="1" customHeight="1">
      <c r="B55" s="15"/>
      <c r="C55" s="23" t="s">
        <v>13</v>
      </c>
      <c r="D55" s="24"/>
      <c r="E55" s="25" t="s">
        <v>57</v>
      </c>
      <c r="F55" s="25"/>
      <c r="G55" s="26">
        <v>2</v>
      </c>
      <c r="H55" s="26">
        <v>9</v>
      </c>
      <c r="I55" s="27">
        <v>9</v>
      </c>
      <c r="J55" s="49" t="s">
        <v>58</v>
      </c>
    </row>
    <row r="56" spans="2:10" ht="13.5" hidden="1" customHeight="1">
      <c r="B56" s="15"/>
      <c r="C56" s="23" t="s">
        <v>15</v>
      </c>
      <c r="D56" s="24"/>
      <c r="E56" s="25" t="s">
        <v>59</v>
      </c>
      <c r="F56" s="25"/>
      <c r="G56" s="26">
        <v>526</v>
      </c>
      <c r="H56" s="26">
        <v>2935</v>
      </c>
      <c r="I56" s="27">
        <v>2385</v>
      </c>
      <c r="J56" s="28">
        <v>550</v>
      </c>
    </row>
    <row r="57" spans="2:10" ht="13.5" hidden="1" customHeight="1">
      <c r="B57" s="15"/>
      <c r="C57" s="23" t="s">
        <v>17</v>
      </c>
      <c r="D57" s="24"/>
      <c r="E57" s="25" t="s">
        <v>60</v>
      </c>
      <c r="F57" s="25"/>
      <c r="G57" s="26">
        <v>751</v>
      </c>
      <c r="H57" s="26">
        <v>12213</v>
      </c>
      <c r="I57" s="27">
        <v>7429</v>
      </c>
      <c r="J57" s="28">
        <v>4784</v>
      </c>
    </row>
    <row r="58" spans="2:10" ht="13.5" hidden="1" customHeight="1">
      <c r="B58" s="15"/>
      <c r="C58" s="23" t="s">
        <v>19</v>
      </c>
      <c r="D58" s="24"/>
      <c r="E58" s="25" t="s">
        <v>22</v>
      </c>
      <c r="F58" s="25"/>
      <c r="G58" s="26">
        <v>8</v>
      </c>
      <c r="H58" s="26">
        <v>134</v>
      </c>
      <c r="I58" s="27">
        <v>121</v>
      </c>
      <c r="J58" s="28">
        <v>13</v>
      </c>
    </row>
    <row r="59" spans="2:10" ht="13.5" hidden="1" customHeight="1">
      <c r="B59" s="15"/>
      <c r="C59" s="23" t="s">
        <v>21</v>
      </c>
      <c r="D59" s="24"/>
      <c r="E59" s="25" t="s">
        <v>39</v>
      </c>
      <c r="F59" s="25"/>
      <c r="G59" s="26">
        <v>38</v>
      </c>
      <c r="H59" s="26">
        <v>874</v>
      </c>
      <c r="I59" s="27">
        <v>627</v>
      </c>
      <c r="J59" s="28">
        <v>247</v>
      </c>
    </row>
    <row r="60" spans="2:10" ht="13.5" hidden="1" customHeight="1">
      <c r="B60" s="15"/>
      <c r="C60" s="23" t="s">
        <v>23</v>
      </c>
      <c r="D60" s="37"/>
      <c r="E60" s="38" t="s">
        <v>61</v>
      </c>
      <c r="F60" s="38"/>
      <c r="G60" s="26">
        <v>121</v>
      </c>
      <c r="H60" s="26">
        <v>1893</v>
      </c>
      <c r="I60" s="27">
        <v>1536</v>
      </c>
      <c r="J60" s="28">
        <v>357</v>
      </c>
    </row>
    <row r="61" spans="2:10" ht="13.5" hidden="1" customHeight="1">
      <c r="B61" s="15"/>
      <c r="C61" s="23" t="s">
        <v>25</v>
      </c>
      <c r="D61" s="24"/>
      <c r="E61" s="25" t="s">
        <v>62</v>
      </c>
      <c r="F61" s="25"/>
      <c r="G61" s="26">
        <v>1059</v>
      </c>
      <c r="H61" s="26">
        <v>7184</v>
      </c>
      <c r="I61" s="27">
        <v>3444</v>
      </c>
      <c r="J61" s="28">
        <v>3728</v>
      </c>
    </row>
    <row r="62" spans="2:10" ht="13.5" hidden="1" customHeight="1">
      <c r="B62" s="15"/>
      <c r="C62" s="23" t="s">
        <v>27</v>
      </c>
      <c r="D62" s="24"/>
      <c r="E62" s="25" t="s">
        <v>63</v>
      </c>
      <c r="F62" s="25"/>
      <c r="G62" s="26">
        <v>51</v>
      </c>
      <c r="H62" s="26">
        <v>753</v>
      </c>
      <c r="I62" s="27">
        <v>204</v>
      </c>
      <c r="J62" s="28">
        <v>549</v>
      </c>
    </row>
    <row r="63" spans="2:10" ht="13.5" hidden="1" customHeight="1">
      <c r="B63" s="15"/>
      <c r="C63" s="23" t="s">
        <v>29</v>
      </c>
      <c r="D63" s="24"/>
      <c r="E63" s="25" t="s">
        <v>64</v>
      </c>
      <c r="F63" s="25"/>
      <c r="G63" s="26">
        <v>81</v>
      </c>
      <c r="H63" s="26">
        <v>297</v>
      </c>
      <c r="I63" s="27">
        <v>186</v>
      </c>
      <c r="J63" s="28">
        <v>111</v>
      </c>
    </row>
    <row r="64" spans="2:10" ht="13.5" hidden="1" customHeight="1">
      <c r="B64" s="15"/>
      <c r="C64" s="23" t="s">
        <v>31</v>
      </c>
      <c r="D64" s="24"/>
      <c r="E64" s="25" t="s">
        <v>65</v>
      </c>
      <c r="F64" s="25"/>
      <c r="G64" s="26">
        <v>114</v>
      </c>
      <c r="H64" s="26">
        <v>867</v>
      </c>
      <c r="I64" s="27">
        <v>556</v>
      </c>
      <c r="J64" s="28">
        <v>311</v>
      </c>
    </row>
    <row r="65" spans="2:10" ht="13.5" hidden="1" customHeight="1">
      <c r="B65" s="15"/>
      <c r="C65" s="39" t="s">
        <v>33</v>
      </c>
      <c r="D65" s="40"/>
      <c r="E65" s="25" t="s">
        <v>66</v>
      </c>
      <c r="F65" s="41"/>
      <c r="G65" s="42">
        <v>383</v>
      </c>
      <c r="H65" s="42">
        <v>2707</v>
      </c>
      <c r="I65" s="43">
        <v>987</v>
      </c>
      <c r="J65" s="44">
        <v>1720</v>
      </c>
    </row>
    <row r="66" spans="2:10" ht="13.5" hidden="1" customHeight="1">
      <c r="B66" s="22"/>
      <c r="C66" s="23" t="s">
        <v>44</v>
      </c>
      <c r="D66" s="37"/>
      <c r="E66" s="38" t="s">
        <v>67</v>
      </c>
      <c r="F66" s="38"/>
      <c r="G66" s="26">
        <v>365</v>
      </c>
      <c r="H66" s="26">
        <v>1405</v>
      </c>
      <c r="I66" s="27">
        <v>573</v>
      </c>
      <c r="J66" s="28">
        <v>832</v>
      </c>
    </row>
    <row r="67" spans="2:10" ht="13.5" hidden="1" customHeight="1">
      <c r="B67" s="15"/>
      <c r="C67" s="23" t="s">
        <v>46</v>
      </c>
      <c r="D67" s="24"/>
      <c r="E67" s="25" t="s">
        <v>47</v>
      </c>
      <c r="F67" s="25"/>
      <c r="G67" s="26">
        <v>141</v>
      </c>
      <c r="H67" s="26">
        <v>1426</v>
      </c>
      <c r="I67" s="27">
        <v>577</v>
      </c>
      <c r="J67" s="28">
        <v>849</v>
      </c>
    </row>
    <row r="68" spans="2:10" ht="13.5" hidden="1" customHeight="1">
      <c r="B68" s="15"/>
      <c r="C68" s="23" t="s">
        <v>48</v>
      </c>
      <c r="D68" s="24"/>
      <c r="E68" s="25" t="s">
        <v>45</v>
      </c>
      <c r="F68" s="25"/>
      <c r="G68" s="26">
        <v>192</v>
      </c>
      <c r="H68" s="26">
        <v>3143</v>
      </c>
      <c r="I68" s="27">
        <v>679</v>
      </c>
      <c r="J68" s="28">
        <v>2464</v>
      </c>
    </row>
    <row r="69" spans="2:10" ht="13.5" hidden="1" customHeight="1">
      <c r="B69" s="15"/>
      <c r="C69" s="23" t="s">
        <v>50</v>
      </c>
      <c r="D69" s="24"/>
      <c r="E69" s="45" t="s">
        <v>49</v>
      </c>
      <c r="F69" s="45"/>
      <c r="G69" s="26">
        <v>45</v>
      </c>
      <c r="H69" s="26">
        <v>471</v>
      </c>
      <c r="I69" s="27">
        <v>293</v>
      </c>
      <c r="J69" s="28">
        <v>178</v>
      </c>
    </row>
    <row r="70" spans="2:10" ht="13.5" hidden="1" customHeight="1">
      <c r="B70" s="15"/>
      <c r="C70" s="39" t="s">
        <v>52</v>
      </c>
      <c r="D70" s="40"/>
      <c r="E70" s="41" t="s">
        <v>51</v>
      </c>
      <c r="F70" s="45"/>
      <c r="G70" s="26">
        <v>289</v>
      </c>
      <c r="H70" s="42">
        <v>1515</v>
      </c>
      <c r="I70" s="43">
        <v>922</v>
      </c>
      <c r="J70" s="44">
        <v>593</v>
      </c>
    </row>
    <row r="71" spans="2:10" ht="13.5" hidden="1" customHeight="1">
      <c r="B71" s="36"/>
      <c r="C71" s="39" t="s">
        <v>68</v>
      </c>
      <c r="D71" s="40"/>
      <c r="E71" s="41" t="s">
        <v>69</v>
      </c>
      <c r="F71" s="41"/>
      <c r="G71" s="42">
        <v>33</v>
      </c>
      <c r="H71" s="26">
        <v>970</v>
      </c>
      <c r="I71" s="27">
        <v>713</v>
      </c>
      <c r="J71" s="35">
        <v>257</v>
      </c>
    </row>
    <row r="72" spans="2:10" ht="15" customHeight="1">
      <c r="B72" s="9" t="s">
        <v>70</v>
      </c>
      <c r="C72" s="10"/>
      <c r="D72" s="10"/>
      <c r="E72" s="10"/>
      <c r="F72" s="10"/>
      <c r="G72" s="11">
        <f>SUM(G73:G90)</f>
        <v>3865</v>
      </c>
      <c r="H72" s="11">
        <f>SUM(H73:H90)</f>
        <v>34514</v>
      </c>
      <c r="I72" s="47">
        <f>SUM(I73:I90)</f>
        <v>18923</v>
      </c>
      <c r="J72" s="48">
        <f>SUM(J73:J90)</f>
        <v>15523</v>
      </c>
    </row>
    <row r="73" spans="2:10" ht="13.5" customHeight="1">
      <c r="B73" s="15"/>
      <c r="C73" s="16" t="s">
        <v>71</v>
      </c>
      <c r="D73" s="17"/>
      <c r="E73" s="18" t="s">
        <v>72</v>
      </c>
      <c r="F73" s="18"/>
      <c r="G73" s="19">
        <v>30</v>
      </c>
      <c r="H73" s="19">
        <v>261</v>
      </c>
      <c r="I73" s="20">
        <v>167</v>
      </c>
      <c r="J73" s="21">
        <v>94</v>
      </c>
    </row>
    <row r="74" spans="2:10" ht="13.5" customHeight="1">
      <c r="B74" s="15"/>
      <c r="C74" s="23" t="s">
        <v>13</v>
      </c>
      <c r="D74" s="24"/>
      <c r="E74" s="25" t="s">
        <v>57</v>
      </c>
      <c r="F74" s="25"/>
      <c r="G74" s="26">
        <v>2</v>
      </c>
      <c r="H74" s="26">
        <v>17</v>
      </c>
      <c r="I74" s="27">
        <v>14</v>
      </c>
      <c r="J74" s="49">
        <v>3</v>
      </c>
    </row>
    <row r="75" spans="2:10" ht="13.5" customHeight="1">
      <c r="B75" s="15"/>
      <c r="C75" s="23" t="s">
        <v>15</v>
      </c>
      <c r="D75" s="24"/>
      <c r="E75" s="25" t="s">
        <v>59</v>
      </c>
      <c r="F75" s="25"/>
      <c r="G75" s="26">
        <v>482</v>
      </c>
      <c r="H75" s="26">
        <v>2781</v>
      </c>
      <c r="I75" s="27">
        <v>2296</v>
      </c>
      <c r="J75" s="28">
        <v>485</v>
      </c>
    </row>
    <row r="76" spans="2:10" ht="13.5" customHeight="1">
      <c r="B76" s="15"/>
      <c r="C76" s="23" t="s">
        <v>17</v>
      </c>
      <c r="D76" s="24"/>
      <c r="E76" s="25" t="s">
        <v>60</v>
      </c>
      <c r="F76" s="25"/>
      <c r="G76" s="26">
        <v>705</v>
      </c>
      <c r="H76" s="26">
        <v>11469</v>
      </c>
      <c r="I76" s="27">
        <v>6841</v>
      </c>
      <c r="J76" s="28">
        <v>4610</v>
      </c>
    </row>
    <row r="77" spans="2:10" ht="13.5" customHeight="1">
      <c r="B77" s="15"/>
      <c r="C77" s="23" t="s">
        <v>19</v>
      </c>
      <c r="D77" s="24"/>
      <c r="E77" s="25" t="s">
        <v>22</v>
      </c>
      <c r="F77" s="25"/>
      <c r="G77" s="26">
        <v>5</v>
      </c>
      <c r="H77" s="26">
        <v>111</v>
      </c>
      <c r="I77" s="27">
        <v>105</v>
      </c>
      <c r="J77" s="28">
        <v>6</v>
      </c>
    </row>
    <row r="78" spans="2:10" ht="13.5" customHeight="1">
      <c r="B78" s="15"/>
      <c r="C78" s="23" t="s">
        <v>21</v>
      </c>
      <c r="D78" s="24"/>
      <c r="E78" s="25" t="s">
        <v>39</v>
      </c>
      <c r="F78" s="25"/>
      <c r="G78" s="26">
        <v>31</v>
      </c>
      <c r="H78" s="26">
        <v>770</v>
      </c>
      <c r="I78" s="27">
        <v>572</v>
      </c>
      <c r="J78" s="28">
        <v>198</v>
      </c>
    </row>
    <row r="79" spans="2:10" ht="13.5" customHeight="1">
      <c r="B79" s="15"/>
      <c r="C79" s="23" t="s">
        <v>23</v>
      </c>
      <c r="D79" s="37"/>
      <c r="E79" s="38" t="s">
        <v>61</v>
      </c>
      <c r="F79" s="38"/>
      <c r="G79" s="26">
        <v>108</v>
      </c>
      <c r="H79" s="26">
        <v>1758</v>
      </c>
      <c r="I79" s="27">
        <v>1446</v>
      </c>
      <c r="J79" s="28">
        <v>312</v>
      </c>
    </row>
    <row r="80" spans="2:10" ht="13.5" customHeight="1">
      <c r="B80" s="15"/>
      <c r="C80" s="23" t="s">
        <v>25</v>
      </c>
      <c r="D80" s="24"/>
      <c r="E80" s="25" t="s">
        <v>62</v>
      </c>
      <c r="F80" s="25"/>
      <c r="G80" s="26">
        <v>969</v>
      </c>
      <c r="H80" s="26">
        <v>6795</v>
      </c>
      <c r="I80" s="27">
        <v>3390</v>
      </c>
      <c r="J80" s="28">
        <v>3393</v>
      </c>
    </row>
    <row r="81" spans="2:10" ht="13.5" customHeight="1">
      <c r="B81" s="15"/>
      <c r="C81" s="23" t="s">
        <v>27</v>
      </c>
      <c r="D81" s="24"/>
      <c r="E81" s="25" t="s">
        <v>63</v>
      </c>
      <c r="F81" s="25"/>
      <c r="G81" s="26">
        <v>57</v>
      </c>
      <c r="H81" s="26">
        <v>805</v>
      </c>
      <c r="I81" s="27">
        <v>243</v>
      </c>
      <c r="J81" s="28">
        <v>562</v>
      </c>
    </row>
    <row r="82" spans="2:10" ht="13.5" customHeight="1">
      <c r="B82" s="15"/>
      <c r="C82" s="23" t="s">
        <v>29</v>
      </c>
      <c r="D82" s="24"/>
      <c r="E82" s="25" t="s">
        <v>64</v>
      </c>
      <c r="F82" s="25"/>
      <c r="G82" s="26">
        <v>76</v>
      </c>
      <c r="H82" s="26">
        <v>530</v>
      </c>
      <c r="I82" s="27">
        <v>387</v>
      </c>
      <c r="J82" s="28">
        <v>143</v>
      </c>
    </row>
    <row r="83" spans="2:10" ht="13.5" customHeight="1">
      <c r="B83" s="15"/>
      <c r="C83" s="23" t="s">
        <v>31</v>
      </c>
      <c r="D83" s="24"/>
      <c r="E83" s="25" t="s">
        <v>65</v>
      </c>
      <c r="F83" s="25"/>
      <c r="G83" s="26">
        <v>109</v>
      </c>
      <c r="H83" s="26">
        <v>617</v>
      </c>
      <c r="I83" s="27">
        <v>385</v>
      </c>
      <c r="J83" s="28">
        <v>232</v>
      </c>
    </row>
    <row r="84" spans="2:10" ht="13.5" customHeight="1">
      <c r="B84" s="15"/>
      <c r="C84" s="39" t="s">
        <v>33</v>
      </c>
      <c r="D84" s="40"/>
      <c r="E84" s="25" t="s">
        <v>66</v>
      </c>
      <c r="F84" s="41"/>
      <c r="G84" s="42">
        <v>393</v>
      </c>
      <c r="H84" s="42">
        <v>2761</v>
      </c>
      <c r="I84" s="43">
        <v>930</v>
      </c>
      <c r="J84" s="44">
        <v>1793</v>
      </c>
    </row>
    <row r="85" spans="2:10" ht="13.5" customHeight="1">
      <c r="B85" s="22"/>
      <c r="C85" s="23" t="s">
        <v>44</v>
      </c>
      <c r="D85" s="37"/>
      <c r="E85" s="38" t="s">
        <v>67</v>
      </c>
      <c r="F85" s="38"/>
      <c r="G85" s="26">
        <v>344</v>
      </c>
      <c r="H85" s="26">
        <v>1166</v>
      </c>
      <c r="I85" s="27">
        <v>493</v>
      </c>
      <c r="J85" s="28">
        <v>673</v>
      </c>
    </row>
    <row r="86" spans="2:10" ht="13.5" customHeight="1">
      <c r="B86" s="15"/>
      <c r="C86" s="23" t="s">
        <v>46</v>
      </c>
      <c r="D86" s="24"/>
      <c r="E86" s="25" t="s">
        <v>47</v>
      </c>
      <c r="F86" s="25"/>
      <c r="G86" s="26">
        <v>87</v>
      </c>
      <c r="H86" s="26">
        <v>273</v>
      </c>
      <c r="I86" s="27">
        <v>86</v>
      </c>
      <c r="J86" s="28">
        <v>187</v>
      </c>
    </row>
    <row r="87" spans="2:10" ht="13.5" customHeight="1">
      <c r="B87" s="15"/>
      <c r="C87" s="23" t="s">
        <v>48</v>
      </c>
      <c r="D87" s="24"/>
      <c r="E87" s="25" t="s">
        <v>45</v>
      </c>
      <c r="F87" s="25"/>
      <c r="G87" s="26">
        <v>165</v>
      </c>
      <c r="H87" s="26">
        <v>2708</v>
      </c>
      <c r="I87" s="27">
        <v>525</v>
      </c>
      <c r="J87" s="28">
        <v>2183</v>
      </c>
    </row>
    <row r="88" spans="2:10" ht="13.5" customHeight="1">
      <c r="B88" s="15"/>
      <c r="C88" s="23" t="s">
        <v>50</v>
      </c>
      <c r="D88" s="24"/>
      <c r="E88" s="45" t="s">
        <v>49</v>
      </c>
      <c r="F88" s="45"/>
      <c r="G88" s="26">
        <v>32</v>
      </c>
      <c r="H88" s="26">
        <v>393</v>
      </c>
      <c r="I88" s="27">
        <v>252</v>
      </c>
      <c r="J88" s="28">
        <v>141</v>
      </c>
    </row>
    <row r="89" spans="2:10" ht="13.5" customHeight="1">
      <c r="B89" s="15"/>
      <c r="C89" s="39" t="s">
        <v>52</v>
      </c>
      <c r="D89" s="40"/>
      <c r="E89" s="41" t="s">
        <v>51</v>
      </c>
      <c r="F89" s="45"/>
      <c r="G89" s="26">
        <v>270</v>
      </c>
      <c r="H89" s="42">
        <v>1299</v>
      </c>
      <c r="I89" s="43">
        <v>791</v>
      </c>
      <c r="J89" s="44">
        <v>508</v>
      </c>
    </row>
    <row r="90" spans="2:10" ht="15" customHeight="1">
      <c r="B90" s="36"/>
      <c r="C90" s="39" t="s">
        <v>68</v>
      </c>
      <c r="D90" s="40"/>
      <c r="E90" s="41" t="s">
        <v>69</v>
      </c>
      <c r="F90" s="41"/>
      <c r="G90" s="50" t="s">
        <v>73</v>
      </c>
      <c r="H90" s="51" t="s">
        <v>74</v>
      </c>
      <c r="I90" s="52" t="s">
        <v>73</v>
      </c>
      <c r="J90" s="53" t="s">
        <v>73</v>
      </c>
    </row>
    <row r="91" spans="2:10" ht="15" customHeight="1">
      <c r="B91" s="9" t="s">
        <v>75</v>
      </c>
      <c r="C91" s="10"/>
      <c r="D91" s="10"/>
      <c r="E91" s="10"/>
      <c r="F91" s="10"/>
      <c r="G91" s="11">
        <v>4106</v>
      </c>
      <c r="H91" s="11">
        <v>37896</v>
      </c>
      <c r="I91" s="47">
        <v>20554</v>
      </c>
      <c r="J91" s="48">
        <v>17325</v>
      </c>
    </row>
    <row r="92" spans="2:10" ht="15" customHeight="1">
      <c r="B92" s="15"/>
      <c r="C92" s="16" t="s">
        <v>71</v>
      </c>
      <c r="D92" s="17"/>
      <c r="E92" s="18" t="s">
        <v>72</v>
      </c>
      <c r="F92" s="18"/>
      <c r="G92" s="19">
        <v>36</v>
      </c>
      <c r="H92" s="19">
        <v>242</v>
      </c>
      <c r="I92" s="20">
        <v>167</v>
      </c>
      <c r="J92" s="21">
        <v>75</v>
      </c>
    </row>
    <row r="93" spans="2:10" ht="15" customHeight="1">
      <c r="B93" s="15"/>
      <c r="C93" s="23" t="s">
        <v>13</v>
      </c>
      <c r="D93" s="24"/>
      <c r="E93" s="25" t="s">
        <v>57</v>
      </c>
      <c r="F93" s="25"/>
      <c r="G93" s="51" t="s">
        <v>58</v>
      </c>
      <c r="H93" s="51" t="s">
        <v>58</v>
      </c>
      <c r="I93" s="52" t="s">
        <v>58</v>
      </c>
      <c r="J93" s="49" t="s">
        <v>58</v>
      </c>
    </row>
    <row r="94" spans="2:10" ht="15" customHeight="1">
      <c r="B94" s="15"/>
      <c r="C94" s="23" t="s">
        <v>15</v>
      </c>
      <c r="D94" s="24"/>
      <c r="E94" s="25" t="s">
        <v>59</v>
      </c>
      <c r="F94" s="25"/>
      <c r="G94" s="26">
        <v>478</v>
      </c>
      <c r="H94" s="26">
        <v>2655</v>
      </c>
      <c r="I94" s="27">
        <v>2142</v>
      </c>
      <c r="J94" s="28">
        <v>513</v>
      </c>
    </row>
    <row r="95" spans="2:10" ht="15" customHeight="1">
      <c r="B95" s="15"/>
      <c r="C95" s="23" t="s">
        <v>17</v>
      </c>
      <c r="D95" s="24"/>
      <c r="E95" s="25" t="s">
        <v>60</v>
      </c>
      <c r="F95" s="25"/>
      <c r="G95" s="26">
        <v>693</v>
      </c>
      <c r="H95" s="26">
        <v>10816</v>
      </c>
      <c r="I95" s="27">
        <v>6644</v>
      </c>
      <c r="J95" s="28">
        <v>4172</v>
      </c>
    </row>
    <row r="96" spans="2:10" ht="15" customHeight="1">
      <c r="B96" s="15"/>
      <c r="C96" s="23" t="s">
        <v>19</v>
      </c>
      <c r="D96" s="24"/>
      <c r="E96" s="25" t="s">
        <v>22</v>
      </c>
      <c r="F96" s="25"/>
      <c r="G96" s="26">
        <v>13</v>
      </c>
      <c r="H96" s="26">
        <v>188</v>
      </c>
      <c r="I96" s="27">
        <v>171</v>
      </c>
      <c r="J96" s="28">
        <v>17</v>
      </c>
    </row>
    <row r="97" spans="2:10" ht="15" customHeight="1">
      <c r="B97" s="15"/>
      <c r="C97" s="23" t="s">
        <v>21</v>
      </c>
      <c r="D97" s="24"/>
      <c r="E97" s="25" t="s">
        <v>39</v>
      </c>
      <c r="F97" s="25"/>
      <c r="G97" s="26">
        <v>32</v>
      </c>
      <c r="H97" s="26">
        <v>829</v>
      </c>
      <c r="I97" s="27">
        <v>624</v>
      </c>
      <c r="J97" s="28">
        <v>205</v>
      </c>
    </row>
    <row r="98" spans="2:10" ht="15" customHeight="1">
      <c r="B98" s="15"/>
      <c r="C98" s="23" t="s">
        <v>23</v>
      </c>
      <c r="D98" s="37"/>
      <c r="E98" s="38" t="s">
        <v>61</v>
      </c>
      <c r="F98" s="38"/>
      <c r="G98" s="26">
        <v>119</v>
      </c>
      <c r="H98" s="26">
        <v>1953</v>
      </c>
      <c r="I98" s="27">
        <v>1616</v>
      </c>
      <c r="J98" s="28">
        <v>337</v>
      </c>
    </row>
    <row r="99" spans="2:10" ht="15" customHeight="1">
      <c r="B99" s="15"/>
      <c r="C99" s="23" t="s">
        <v>25</v>
      </c>
      <c r="D99" s="24"/>
      <c r="E99" s="25" t="s">
        <v>62</v>
      </c>
      <c r="F99" s="25"/>
      <c r="G99" s="26">
        <v>984</v>
      </c>
      <c r="H99" s="26">
        <v>6991</v>
      </c>
      <c r="I99" s="27">
        <v>3518</v>
      </c>
      <c r="J99" s="28">
        <v>3473</v>
      </c>
    </row>
    <row r="100" spans="2:10" ht="15" customHeight="1">
      <c r="B100" s="15"/>
      <c r="C100" s="23" t="s">
        <v>27</v>
      </c>
      <c r="D100" s="24"/>
      <c r="E100" s="25" t="s">
        <v>63</v>
      </c>
      <c r="F100" s="25"/>
      <c r="G100" s="26">
        <v>41</v>
      </c>
      <c r="H100" s="26">
        <v>474</v>
      </c>
      <c r="I100" s="27">
        <v>138</v>
      </c>
      <c r="J100" s="28">
        <v>336</v>
      </c>
    </row>
    <row r="101" spans="2:10" ht="15" customHeight="1">
      <c r="B101" s="15"/>
      <c r="C101" s="23" t="s">
        <v>29</v>
      </c>
      <c r="D101" s="24"/>
      <c r="E101" s="25" t="s">
        <v>64</v>
      </c>
      <c r="F101" s="25"/>
      <c r="G101" s="26">
        <v>72</v>
      </c>
      <c r="H101" s="26">
        <v>279</v>
      </c>
      <c r="I101" s="27">
        <v>160</v>
      </c>
      <c r="J101" s="28">
        <v>119</v>
      </c>
    </row>
    <row r="102" spans="2:10" ht="15" customHeight="1">
      <c r="B102" s="15"/>
      <c r="C102" s="23" t="s">
        <v>31</v>
      </c>
      <c r="D102" s="24"/>
      <c r="E102" s="25" t="s">
        <v>65</v>
      </c>
      <c r="F102" s="25"/>
      <c r="G102" s="26">
        <v>115</v>
      </c>
      <c r="H102" s="26">
        <v>815</v>
      </c>
      <c r="I102" s="27">
        <v>517</v>
      </c>
      <c r="J102" s="28">
        <v>298</v>
      </c>
    </row>
    <row r="103" spans="2:10" ht="15" customHeight="1">
      <c r="B103" s="15"/>
      <c r="C103" s="39" t="s">
        <v>33</v>
      </c>
      <c r="D103" s="40"/>
      <c r="E103" s="25" t="s">
        <v>66</v>
      </c>
      <c r="F103" s="41"/>
      <c r="G103" s="42">
        <v>391</v>
      </c>
      <c r="H103" s="42">
        <v>2709</v>
      </c>
      <c r="I103" s="43">
        <v>896</v>
      </c>
      <c r="J103" s="44">
        <v>1796</v>
      </c>
    </row>
    <row r="104" spans="2:10" ht="15" customHeight="1">
      <c r="B104" s="22"/>
      <c r="C104" s="23" t="s">
        <v>44</v>
      </c>
      <c r="D104" s="37"/>
      <c r="E104" s="38" t="s">
        <v>67</v>
      </c>
      <c r="F104" s="38"/>
      <c r="G104" s="26">
        <v>349</v>
      </c>
      <c r="H104" s="26">
        <v>1438</v>
      </c>
      <c r="I104" s="27">
        <v>582</v>
      </c>
      <c r="J104" s="28">
        <v>856</v>
      </c>
    </row>
    <row r="105" spans="2:10" ht="15" customHeight="1">
      <c r="B105" s="15"/>
      <c r="C105" s="23" t="s">
        <v>46</v>
      </c>
      <c r="D105" s="24"/>
      <c r="E105" s="25" t="s">
        <v>47</v>
      </c>
      <c r="F105" s="25"/>
      <c r="G105" s="26">
        <v>163</v>
      </c>
      <c r="H105" s="26">
        <v>1504</v>
      </c>
      <c r="I105" s="27">
        <v>582</v>
      </c>
      <c r="J105" s="28">
        <v>922</v>
      </c>
    </row>
    <row r="106" spans="2:10" ht="15" customHeight="1">
      <c r="B106" s="15"/>
      <c r="C106" s="23" t="s">
        <v>48</v>
      </c>
      <c r="D106" s="24"/>
      <c r="E106" s="25" t="s">
        <v>45</v>
      </c>
      <c r="F106" s="25"/>
      <c r="G106" s="26">
        <v>268</v>
      </c>
      <c r="H106" s="26">
        <v>3883</v>
      </c>
      <c r="I106" s="27">
        <v>851</v>
      </c>
      <c r="J106" s="28">
        <v>3032</v>
      </c>
    </row>
    <row r="107" spans="2:10" ht="15" customHeight="1">
      <c r="B107" s="15"/>
      <c r="C107" s="23" t="s">
        <v>50</v>
      </c>
      <c r="D107" s="24"/>
      <c r="E107" s="45" t="s">
        <v>49</v>
      </c>
      <c r="F107" s="45"/>
      <c r="G107" s="26">
        <v>40</v>
      </c>
      <c r="H107" s="26">
        <v>649</v>
      </c>
      <c r="I107" s="27">
        <v>408</v>
      </c>
      <c r="J107" s="28">
        <v>241</v>
      </c>
    </row>
    <row r="108" spans="2:10" ht="15" customHeight="1">
      <c r="B108" s="15"/>
      <c r="C108" s="39" t="s">
        <v>52</v>
      </c>
      <c r="D108" s="40"/>
      <c r="E108" s="41" t="s">
        <v>51</v>
      </c>
      <c r="F108" s="45"/>
      <c r="G108" s="26">
        <v>274</v>
      </c>
      <c r="H108" s="42">
        <v>1540</v>
      </c>
      <c r="I108" s="43">
        <v>853</v>
      </c>
      <c r="J108" s="44">
        <v>687</v>
      </c>
    </row>
    <row r="109" spans="2:10" ht="15" customHeight="1">
      <c r="B109" s="36"/>
      <c r="C109" s="39" t="s">
        <v>68</v>
      </c>
      <c r="D109" s="40"/>
      <c r="E109" s="41" t="s">
        <v>69</v>
      </c>
      <c r="F109" s="41"/>
      <c r="G109" s="50">
        <v>38</v>
      </c>
      <c r="H109" s="51">
        <v>931</v>
      </c>
      <c r="I109" s="52">
        <v>685</v>
      </c>
      <c r="J109" s="53">
        <v>246</v>
      </c>
    </row>
    <row r="110" spans="2:10" ht="15" customHeight="1">
      <c r="B110" s="54" t="s">
        <v>76</v>
      </c>
      <c r="C110" s="55"/>
      <c r="D110" s="55"/>
      <c r="E110" s="56"/>
      <c r="F110" s="56"/>
      <c r="G110" s="57"/>
      <c r="H110" s="57"/>
      <c r="I110" s="57"/>
      <c r="J110" s="58" t="s">
        <v>77</v>
      </c>
    </row>
    <row r="111" spans="2:10">
      <c r="B111" s="59"/>
      <c r="C111" s="60"/>
      <c r="D111" s="60"/>
      <c r="E111" s="61"/>
    </row>
    <row r="112" spans="2:10">
      <c r="B112" s="61"/>
      <c r="C112" s="60"/>
      <c r="D112" s="60"/>
      <c r="E112" s="61"/>
    </row>
  </sheetData>
  <mergeCells count="3">
    <mergeCell ref="B3:F4"/>
    <mergeCell ref="G3:G4"/>
    <mergeCell ref="H3:J3"/>
  </mergeCells>
  <phoneticPr fontId="1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Ｐゴシック,標準"&amp;11 3.事  業  所</oddHeader>
    <oddFooter>&amp;C&amp;"ＭＳ Ｐゴシック,標準"&amp;11-27-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5"/>
  <sheetViews>
    <sheetView showGridLines="0" workbookViewId="0">
      <selection activeCell="B36" sqref="B36"/>
    </sheetView>
  </sheetViews>
  <sheetFormatPr defaultRowHeight="12"/>
  <cols>
    <col min="1" max="1" width="3.25" style="4" customWidth="1"/>
    <col min="2" max="2" width="1.875" style="155" customWidth="1"/>
    <col min="3" max="3" width="1.875" style="2" customWidth="1"/>
    <col min="4" max="4" width="11.125" style="148" customWidth="1"/>
    <col min="5" max="5" width="5.375" style="149" customWidth="1"/>
    <col min="6" max="6" width="5.375" style="150" customWidth="1"/>
    <col min="7" max="7" width="5.375" style="151" customWidth="1"/>
    <col min="8" max="8" width="5.375" style="152" customWidth="1"/>
    <col min="9" max="9" width="5.375" style="153" customWidth="1"/>
    <col min="10" max="10" width="5.375" style="149" customWidth="1"/>
    <col min="11" max="11" width="5.375" style="153" customWidth="1"/>
    <col min="12" max="12" width="5.375" style="149" customWidth="1"/>
    <col min="13" max="13" width="5.375" style="152" customWidth="1"/>
    <col min="14" max="14" width="5.375" style="149" customWidth="1"/>
    <col min="15" max="15" width="5.375" style="152" customWidth="1"/>
    <col min="16" max="16" width="5.375" style="151" customWidth="1"/>
    <col min="17" max="17" width="5.125" style="4" customWidth="1"/>
    <col min="18" max="256" width="9" style="4"/>
    <col min="257" max="257" width="3.25" style="4" customWidth="1"/>
    <col min="258" max="259" width="1.875" style="4" customWidth="1"/>
    <col min="260" max="260" width="11.125" style="4" customWidth="1"/>
    <col min="261" max="272" width="5.375" style="4" customWidth="1"/>
    <col min="273" max="273" width="5.125" style="4" customWidth="1"/>
    <col min="274" max="512" width="9" style="4"/>
    <col min="513" max="513" width="3.25" style="4" customWidth="1"/>
    <col min="514" max="515" width="1.875" style="4" customWidth="1"/>
    <col min="516" max="516" width="11.125" style="4" customWidth="1"/>
    <col min="517" max="528" width="5.375" style="4" customWidth="1"/>
    <col min="529" max="529" width="5.125" style="4" customWidth="1"/>
    <col min="530" max="768" width="9" style="4"/>
    <col min="769" max="769" width="3.25" style="4" customWidth="1"/>
    <col min="770" max="771" width="1.875" style="4" customWidth="1"/>
    <col min="772" max="772" width="11.125" style="4" customWidth="1"/>
    <col min="773" max="784" width="5.375" style="4" customWidth="1"/>
    <col min="785" max="785" width="5.125" style="4" customWidth="1"/>
    <col min="786" max="1024" width="9" style="4"/>
    <col min="1025" max="1025" width="3.25" style="4" customWidth="1"/>
    <col min="1026" max="1027" width="1.875" style="4" customWidth="1"/>
    <col min="1028" max="1028" width="11.125" style="4" customWidth="1"/>
    <col min="1029" max="1040" width="5.375" style="4" customWidth="1"/>
    <col min="1041" max="1041" width="5.125" style="4" customWidth="1"/>
    <col min="1042" max="1280" width="9" style="4"/>
    <col min="1281" max="1281" width="3.25" style="4" customWidth="1"/>
    <col min="1282" max="1283" width="1.875" style="4" customWidth="1"/>
    <col min="1284" max="1284" width="11.125" style="4" customWidth="1"/>
    <col min="1285" max="1296" width="5.375" style="4" customWidth="1"/>
    <col min="1297" max="1297" width="5.125" style="4" customWidth="1"/>
    <col min="1298" max="1536" width="9" style="4"/>
    <col min="1537" max="1537" width="3.25" style="4" customWidth="1"/>
    <col min="1538" max="1539" width="1.875" style="4" customWidth="1"/>
    <col min="1540" max="1540" width="11.125" style="4" customWidth="1"/>
    <col min="1541" max="1552" width="5.375" style="4" customWidth="1"/>
    <col min="1553" max="1553" width="5.125" style="4" customWidth="1"/>
    <col min="1554" max="1792" width="9" style="4"/>
    <col min="1793" max="1793" width="3.25" style="4" customWidth="1"/>
    <col min="1794" max="1795" width="1.875" style="4" customWidth="1"/>
    <col min="1796" max="1796" width="11.125" style="4" customWidth="1"/>
    <col min="1797" max="1808" width="5.375" style="4" customWidth="1"/>
    <col min="1809" max="1809" width="5.125" style="4" customWidth="1"/>
    <col min="1810" max="2048" width="9" style="4"/>
    <col min="2049" max="2049" width="3.25" style="4" customWidth="1"/>
    <col min="2050" max="2051" width="1.875" style="4" customWidth="1"/>
    <col min="2052" max="2052" width="11.125" style="4" customWidth="1"/>
    <col min="2053" max="2064" width="5.375" style="4" customWidth="1"/>
    <col min="2065" max="2065" width="5.125" style="4" customWidth="1"/>
    <col min="2066" max="2304" width="9" style="4"/>
    <col min="2305" max="2305" width="3.25" style="4" customWidth="1"/>
    <col min="2306" max="2307" width="1.875" style="4" customWidth="1"/>
    <col min="2308" max="2308" width="11.125" style="4" customWidth="1"/>
    <col min="2309" max="2320" width="5.375" style="4" customWidth="1"/>
    <col min="2321" max="2321" width="5.125" style="4" customWidth="1"/>
    <col min="2322" max="2560" width="9" style="4"/>
    <col min="2561" max="2561" width="3.25" style="4" customWidth="1"/>
    <col min="2562" max="2563" width="1.875" style="4" customWidth="1"/>
    <col min="2564" max="2564" width="11.125" style="4" customWidth="1"/>
    <col min="2565" max="2576" width="5.375" style="4" customWidth="1"/>
    <col min="2577" max="2577" width="5.125" style="4" customWidth="1"/>
    <col min="2578" max="2816" width="9" style="4"/>
    <col min="2817" max="2817" width="3.25" style="4" customWidth="1"/>
    <col min="2818" max="2819" width="1.875" style="4" customWidth="1"/>
    <col min="2820" max="2820" width="11.125" style="4" customWidth="1"/>
    <col min="2821" max="2832" width="5.375" style="4" customWidth="1"/>
    <col min="2833" max="2833" width="5.125" style="4" customWidth="1"/>
    <col min="2834" max="3072" width="9" style="4"/>
    <col min="3073" max="3073" width="3.25" style="4" customWidth="1"/>
    <col min="3074" max="3075" width="1.875" style="4" customWidth="1"/>
    <col min="3076" max="3076" width="11.125" style="4" customWidth="1"/>
    <col min="3077" max="3088" width="5.375" style="4" customWidth="1"/>
    <col min="3089" max="3089" width="5.125" style="4" customWidth="1"/>
    <col min="3090" max="3328" width="9" style="4"/>
    <col min="3329" max="3329" width="3.25" style="4" customWidth="1"/>
    <col min="3330" max="3331" width="1.875" style="4" customWidth="1"/>
    <col min="3332" max="3332" width="11.125" style="4" customWidth="1"/>
    <col min="3333" max="3344" width="5.375" style="4" customWidth="1"/>
    <col min="3345" max="3345" width="5.125" style="4" customWidth="1"/>
    <col min="3346" max="3584" width="9" style="4"/>
    <col min="3585" max="3585" width="3.25" style="4" customWidth="1"/>
    <col min="3586" max="3587" width="1.875" style="4" customWidth="1"/>
    <col min="3588" max="3588" width="11.125" style="4" customWidth="1"/>
    <col min="3589" max="3600" width="5.375" style="4" customWidth="1"/>
    <col min="3601" max="3601" width="5.125" style="4" customWidth="1"/>
    <col min="3602" max="3840" width="9" style="4"/>
    <col min="3841" max="3841" width="3.25" style="4" customWidth="1"/>
    <col min="3842" max="3843" width="1.875" style="4" customWidth="1"/>
    <col min="3844" max="3844" width="11.125" style="4" customWidth="1"/>
    <col min="3845" max="3856" width="5.375" style="4" customWidth="1"/>
    <col min="3857" max="3857" width="5.125" style="4" customWidth="1"/>
    <col min="3858" max="4096" width="9" style="4"/>
    <col min="4097" max="4097" width="3.25" style="4" customWidth="1"/>
    <col min="4098" max="4099" width="1.875" style="4" customWidth="1"/>
    <col min="4100" max="4100" width="11.125" style="4" customWidth="1"/>
    <col min="4101" max="4112" width="5.375" style="4" customWidth="1"/>
    <col min="4113" max="4113" width="5.125" style="4" customWidth="1"/>
    <col min="4114" max="4352" width="9" style="4"/>
    <col min="4353" max="4353" width="3.25" style="4" customWidth="1"/>
    <col min="4354" max="4355" width="1.875" style="4" customWidth="1"/>
    <col min="4356" max="4356" width="11.125" style="4" customWidth="1"/>
    <col min="4357" max="4368" width="5.375" style="4" customWidth="1"/>
    <col min="4369" max="4369" width="5.125" style="4" customWidth="1"/>
    <col min="4370" max="4608" width="9" style="4"/>
    <col min="4609" max="4609" width="3.25" style="4" customWidth="1"/>
    <col min="4610" max="4611" width="1.875" style="4" customWidth="1"/>
    <col min="4612" max="4612" width="11.125" style="4" customWidth="1"/>
    <col min="4613" max="4624" width="5.375" style="4" customWidth="1"/>
    <col min="4625" max="4625" width="5.125" style="4" customWidth="1"/>
    <col min="4626" max="4864" width="9" style="4"/>
    <col min="4865" max="4865" width="3.25" style="4" customWidth="1"/>
    <col min="4866" max="4867" width="1.875" style="4" customWidth="1"/>
    <col min="4868" max="4868" width="11.125" style="4" customWidth="1"/>
    <col min="4869" max="4880" width="5.375" style="4" customWidth="1"/>
    <col min="4881" max="4881" width="5.125" style="4" customWidth="1"/>
    <col min="4882" max="5120" width="9" style="4"/>
    <col min="5121" max="5121" width="3.25" style="4" customWidth="1"/>
    <col min="5122" max="5123" width="1.875" style="4" customWidth="1"/>
    <col min="5124" max="5124" width="11.125" style="4" customWidth="1"/>
    <col min="5125" max="5136" width="5.375" style="4" customWidth="1"/>
    <col min="5137" max="5137" width="5.125" style="4" customWidth="1"/>
    <col min="5138" max="5376" width="9" style="4"/>
    <col min="5377" max="5377" width="3.25" style="4" customWidth="1"/>
    <col min="5378" max="5379" width="1.875" style="4" customWidth="1"/>
    <col min="5380" max="5380" width="11.125" style="4" customWidth="1"/>
    <col min="5381" max="5392" width="5.375" style="4" customWidth="1"/>
    <col min="5393" max="5393" width="5.125" style="4" customWidth="1"/>
    <col min="5394" max="5632" width="9" style="4"/>
    <col min="5633" max="5633" width="3.25" style="4" customWidth="1"/>
    <col min="5634" max="5635" width="1.875" style="4" customWidth="1"/>
    <col min="5636" max="5636" width="11.125" style="4" customWidth="1"/>
    <col min="5637" max="5648" width="5.375" style="4" customWidth="1"/>
    <col min="5649" max="5649" width="5.125" style="4" customWidth="1"/>
    <col min="5650" max="5888" width="9" style="4"/>
    <col min="5889" max="5889" width="3.25" style="4" customWidth="1"/>
    <col min="5890" max="5891" width="1.875" style="4" customWidth="1"/>
    <col min="5892" max="5892" width="11.125" style="4" customWidth="1"/>
    <col min="5893" max="5904" width="5.375" style="4" customWidth="1"/>
    <col min="5905" max="5905" width="5.125" style="4" customWidth="1"/>
    <col min="5906" max="6144" width="9" style="4"/>
    <col min="6145" max="6145" width="3.25" style="4" customWidth="1"/>
    <col min="6146" max="6147" width="1.875" style="4" customWidth="1"/>
    <col min="6148" max="6148" width="11.125" style="4" customWidth="1"/>
    <col min="6149" max="6160" width="5.375" style="4" customWidth="1"/>
    <col min="6161" max="6161" width="5.125" style="4" customWidth="1"/>
    <col min="6162" max="6400" width="9" style="4"/>
    <col min="6401" max="6401" width="3.25" style="4" customWidth="1"/>
    <col min="6402" max="6403" width="1.875" style="4" customWidth="1"/>
    <col min="6404" max="6404" width="11.125" style="4" customWidth="1"/>
    <col min="6405" max="6416" width="5.375" style="4" customWidth="1"/>
    <col min="6417" max="6417" width="5.125" style="4" customWidth="1"/>
    <col min="6418" max="6656" width="9" style="4"/>
    <col min="6657" max="6657" width="3.25" style="4" customWidth="1"/>
    <col min="6658" max="6659" width="1.875" style="4" customWidth="1"/>
    <col min="6660" max="6660" width="11.125" style="4" customWidth="1"/>
    <col min="6661" max="6672" width="5.375" style="4" customWidth="1"/>
    <col min="6673" max="6673" width="5.125" style="4" customWidth="1"/>
    <col min="6674" max="6912" width="9" style="4"/>
    <col min="6913" max="6913" width="3.25" style="4" customWidth="1"/>
    <col min="6914" max="6915" width="1.875" style="4" customWidth="1"/>
    <col min="6916" max="6916" width="11.125" style="4" customWidth="1"/>
    <col min="6917" max="6928" width="5.375" style="4" customWidth="1"/>
    <col min="6929" max="6929" width="5.125" style="4" customWidth="1"/>
    <col min="6930" max="7168" width="9" style="4"/>
    <col min="7169" max="7169" width="3.25" style="4" customWidth="1"/>
    <col min="7170" max="7171" width="1.875" style="4" customWidth="1"/>
    <col min="7172" max="7172" width="11.125" style="4" customWidth="1"/>
    <col min="7173" max="7184" width="5.375" style="4" customWidth="1"/>
    <col min="7185" max="7185" width="5.125" style="4" customWidth="1"/>
    <col min="7186" max="7424" width="9" style="4"/>
    <col min="7425" max="7425" width="3.25" style="4" customWidth="1"/>
    <col min="7426" max="7427" width="1.875" style="4" customWidth="1"/>
    <col min="7428" max="7428" width="11.125" style="4" customWidth="1"/>
    <col min="7429" max="7440" width="5.375" style="4" customWidth="1"/>
    <col min="7441" max="7441" width="5.125" style="4" customWidth="1"/>
    <col min="7442" max="7680" width="9" style="4"/>
    <col min="7681" max="7681" width="3.25" style="4" customWidth="1"/>
    <col min="7682" max="7683" width="1.875" style="4" customWidth="1"/>
    <col min="7684" max="7684" width="11.125" style="4" customWidth="1"/>
    <col min="7685" max="7696" width="5.375" style="4" customWidth="1"/>
    <col min="7697" max="7697" width="5.125" style="4" customWidth="1"/>
    <col min="7698" max="7936" width="9" style="4"/>
    <col min="7937" max="7937" width="3.25" style="4" customWidth="1"/>
    <col min="7938" max="7939" width="1.875" style="4" customWidth="1"/>
    <col min="7940" max="7940" width="11.125" style="4" customWidth="1"/>
    <col min="7941" max="7952" width="5.375" style="4" customWidth="1"/>
    <col min="7953" max="7953" width="5.125" style="4" customWidth="1"/>
    <col min="7954" max="8192" width="9" style="4"/>
    <col min="8193" max="8193" width="3.25" style="4" customWidth="1"/>
    <col min="8194" max="8195" width="1.875" style="4" customWidth="1"/>
    <col min="8196" max="8196" width="11.125" style="4" customWidth="1"/>
    <col min="8197" max="8208" width="5.375" style="4" customWidth="1"/>
    <col min="8209" max="8209" width="5.125" style="4" customWidth="1"/>
    <col min="8210" max="8448" width="9" style="4"/>
    <col min="8449" max="8449" width="3.25" style="4" customWidth="1"/>
    <col min="8450" max="8451" width="1.875" style="4" customWidth="1"/>
    <col min="8452" max="8452" width="11.125" style="4" customWidth="1"/>
    <col min="8453" max="8464" width="5.375" style="4" customWidth="1"/>
    <col min="8465" max="8465" width="5.125" style="4" customWidth="1"/>
    <col min="8466" max="8704" width="9" style="4"/>
    <col min="8705" max="8705" width="3.25" style="4" customWidth="1"/>
    <col min="8706" max="8707" width="1.875" style="4" customWidth="1"/>
    <col min="8708" max="8708" width="11.125" style="4" customWidth="1"/>
    <col min="8709" max="8720" width="5.375" style="4" customWidth="1"/>
    <col min="8721" max="8721" width="5.125" style="4" customWidth="1"/>
    <col min="8722" max="8960" width="9" style="4"/>
    <col min="8961" max="8961" width="3.25" style="4" customWidth="1"/>
    <col min="8962" max="8963" width="1.875" style="4" customWidth="1"/>
    <col min="8964" max="8964" width="11.125" style="4" customWidth="1"/>
    <col min="8965" max="8976" width="5.375" style="4" customWidth="1"/>
    <col min="8977" max="8977" width="5.125" style="4" customWidth="1"/>
    <col min="8978" max="9216" width="9" style="4"/>
    <col min="9217" max="9217" width="3.25" style="4" customWidth="1"/>
    <col min="9218" max="9219" width="1.875" style="4" customWidth="1"/>
    <col min="9220" max="9220" width="11.125" style="4" customWidth="1"/>
    <col min="9221" max="9232" width="5.375" style="4" customWidth="1"/>
    <col min="9233" max="9233" width="5.125" style="4" customWidth="1"/>
    <col min="9234" max="9472" width="9" style="4"/>
    <col min="9473" max="9473" width="3.25" style="4" customWidth="1"/>
    <col min="9474" max="9475" width="1.875" style="4" customWidth="1"/>
    <col min="9476" max="9476" width="11.125" style="4" customWidth="1"/>
    <col min="9477" max="9488" width="5.375" style="4" customWidth="1"/>
    <col min="9489" max="9489" width="5.125" style="4" customWidth="1"/>
    <col min="9490" max="9728" width="9" style="4"/>
    <col min="9729" max="9729" width="3.25" style="4" customWidth="1"/>
    <col min="9730" max="9731" width="1.875" style="4" customWidth="1"/>
    <col min="9732" max="9732" width="11.125" style="4" customWidth="1"/>
    <col min="9733" max="9744" width="5.375" style="4" customWidth="1"/>
    <col min="9745" max="9745" width="5.125" style="4" customWidth="1"/>
    <col min="9746" max="9984" width="9" style="4"/>
    <col min="9985" max="9985" width="3.25" style="4" customWidth="1"/>
    <col min="9986" max="9987" width="1.875" style="4" customWidth="1"/>
    <col min="9988" max="9988" width="11.125" style="4" customWidth="1"/>
    <col min="9989" max="10000" width="5.375" style="4" customWidth="1"/>
    <col min="10001" max="10001" width="5.125" style="4" customWidth="1"/>
    <col min="10002" max="10240" width="9" style="4"/>
    <col min="10241" max="10241" width="3.25" style="4" customWidth="1"/>
    <col min="10242" max="10243" width="1.875" style="4" customWidth="1"/>
    <col min="10244" max="10244" width="11.125" style="4" customWidth="1"/>
    <col min="10245" max="10256" width="5.375" style="4" customWidth="1"/>
    <col min="10257" max="10257" width="5.125" style="4" customWidth="1"/>
    <col min="10258" max="10496" width="9" style="4"/>
    <col min="10497" max="10497" width="3.25" style="4" customWidth="1"/>
    <col min="10498" max="10499" width="1.875" style="4" customWidth="1"/>
    <col min="10500" max="10500" width="11.125" style="4" customWidth="1"/>
    <col min="10501" max="10512" width="5.375" style="4" customWidth="1"/>
    <col min="10513" max="10513" width="5.125" style="4" customWidth="1"/>
    <col min="10514" max="10752" width="9" style="4"/>
    <col min="10753" max="10753" width="3.25" style="4" customWidth="1"/>
    <col min="10754" max="10755" width="1.875" style="4" customWidth="1"/>
    <col min="10756" max="10756" width="11.125" style="4" customWidth="1"/>
    <col min="10757" max="10768" width="5.375" style="4" customWidth="1"/>
    <col min="10769" max="10769" width="5.125" style="4" customWidth="1"/>
    <col min="10770" max="11008" width="9" style="4"/>
    <col min="11009" max="11009" width="3.25" style="4" customWidth="1"/>
    <col min="11010" max="11011" width="1.875" style="4" customWidth="1"/>
    <col min="11012" max="11012" width="11.125" style="4" customWidth="1"/>
    <col min="11013" max="11024" width="5.375" style="4" customWidth="1"/>
    <col min="11025" max="11025" width="5.125" style="4" customWidth="1"/>
    <col min="11026" max="11264" width="9" style="4"/>
    <col min="11265" max="11265" width="3.25" style="4" customWidth="1"/>
    <col min="11266" max="11267" width="1.875" style="4" customWidth="1"/>
    <col min="11268" max="11268" width="11.125" style="4" customWidth="1"/>
    <col min="11269" max="11280" width="5.375" style="4" customWidth="1"/>
    <col min="11281" max="11281" width="5.125" style="4" customWidth="1"/>
    <col min="11282" max="11520" width="9" style="4"/>
    <col min="11521" max="11521" width="3.25" style="4" customWidth="1"/>
    <col min="11522" max="11523" width="1.875" style="4" customWidth="1"/>
    <col min="11524" max="11524" width="11.125" style="4" customWidth="1"/>
    <col min="11525" max="11536" width="5.375" style="4" customWidth="1"/>
    <col min="11537" max="11537" width="5.125" style="4" customWidth="1"/>
    <col min="11538" max="11776" width="9" style="4"/>
    <col min="11777" max="11777" width="3.25" style="4" customWidth="1"/>
    <col min="11778" max="11779" width="1.875" style="4" customWidth="1"/>
    <col min="11780" max="11780" width="11.125" style="4" customWidth="1"/>
    <col min="11781" max="11792" width="5.375" style="4" customWidth="1"/>
    <col min="11793" max="11793" width="5.125" style="4" customWidth="1"/>
    <col min="11794" max="12032" width="9" style="4"/>
    <col min="12033" max="12033" width="3.25" style="4" customWidth="1"/>
    <col min="12034" max="12035" width="1.875" style="4" customWidth="1"/>
    <col min="12036" max="12036" width="11.125" style="4" customWidth="1"/>
    <col min="12037" max="12048" width="5.375" style="4" customWidth="1"/>
    <col min="12049" max="12049" width="5.125" style="4" customWidth="1"/>
    <col min="12050" max="12288" width="9" style="4"/>
    <col min="12289" max="12289" width="3.25" style="4" customWidth="1"/>
    <col min="12290" max="12291" width="1.875" style="4" customWidth="1"/>
    <col min="12292" max="12292" width="11.125" style="4" customWidth="1"/>
    <col min="12293" max="12304" width="5.375" style="4" customWidth="1"/>
    <col min="12305" max="12305" width="5.125" style="4" customWidth="1"/>
    <col min="12306" max="12544" width="9" style="4"/>
    <col min="12545" max="12545" width="3.25" style="4" customWidth="1"/>
    <col min="12546" max="12547" width="1.875" style="4" customWidth="1"/>
    <col min="12548" max="12548" width="11.125" style="4" customWidth="1"/>
    <col min="12549" max="12560" width="5.375" style="4" customWidth="1"/>
    <col min="12561" max="12561" width="5.125" style="4" customWidth="1"/>
    <col min="12562" max="12800" width="9" style="4"/>
    <col min="12801" max="12801" width="3.25" style="4" customWidth="1"/>
    <col min="12802" max="12803" width="1.875" style="4" customWidth="1"/>
    <col min="12804" max="12804" width="11.125" style="4" customWidth="1"/>
    <col min="12805" max="12816" width="5.375" style="4" customWidth="1"/>
    <col min="12817" max="12817" width="5.125" style="4" customWidth="1"/>
    <col min="12818" max="13056" width="9" style="4"/>
    <col min="13057" max="13057" width="3.25" style="4" customWidth="1"/>
    <col min="13058" max="13059" width="1.875" style="4" customWidth="1"/>
    <col min="13060" max="13060" width="11.125" style="4" customWidth="1"/>
    <col min="13061" max="13072" width="5.375" style="4" customWidth="1"/>
    <col min="13073" max="13073" width="5.125" style="4" customWidth="1"/>
    <col min="13074" max="13312" width="9" style="4"/>
    <col min="13313" max="13313" width="3.25" style="4" customWidth="1"/>
    <col min="13314" max="13315" width="1.875" style="4" customWidth="1"/>
    <col min="13316" max="13316" width="11.125" style="4" customWidth="1"/>
    <col min="13317" max="13328" width="5.375" style="4" customWidth="1"/>
    <col min="13329" max="13329" width="5.125" style="4" customWidth="1"/>
    <col min="13330" max="13568" width="9" style="4"/>
    <col min="13569" max="13569" width="3.25" style="4" customWidth="1"/>
    <col min="13570" max="13571" width="1.875" style="4" customWidth="1"/>
    <col min="13572" max="13572" width="11.125" style="4" customWidth="1"/>
    <col min="13573" max="13584" width="5.375" style="4" customWidth="1"/>
    <col min="13585" max="13585" width="5.125" style="4" customWidth="1"/>
    <col min="13586" max="13824" width="9" style="4"/>
    <col min="13825" max="13825" width="3.25" style="4" customWidth="1"/>
    <col min="13826" max="13827" width="1.875" style="4" customWidth="1"/>
    <col min="13828" max="13828" width="11.125" style="4" customWidth="1"/>
    <col min="13829" max="13840" width="5.375" style="4" customWidth="1"/>
    <col min="13841" max="13841" width="5.125" style="4" customWidth="1"/>
    <col min="13842" max="14080" width="9" style="4"/>
    <col min="14081" max="14081" width="3.25" style="4" customWidth="1"/>
    <col min="14082" max="14083" width="1.875" style="4" customWidth="1"/>
    <col min="14084" max="14084" width="11.125" style="4" customWidth="1"/>
    <col min="14085" max="14096" width="5.375" style="4" customWidth="1"/>
    <col min="14097" max="14097" width="5.125" style="4" customWidth="1"/>
    <col min="14098" max="14336" width="9" style="4"/>
    <col min="14337" max="14337" width="3.25" style="4" customWidth="1"/>
    <col min="14338" max="14339" width="1.875" style="4" customWidth="1"/>
    <col min="14340" max="14340" width="11.125" style="4" customWidth="1"/>
    <col min="14341" max="14352" width="5.375" style="4" customWidth="1"/>
    <col min="14353" max="14353" width="5.125" style="4" customWidth="1"/>
    <col min="14354" max="14592" width="9" style="4"/>
    <col min="14593" max="14593" width="3.25" style="4" customWidth="1"/>
    <col min="14594" max="14595" width="1.875" style="4" customWidth="1"/>
    <col min="14596" max="14596" width="11.125" style="4" customWidth="1"/>
    <col min="14597" max="14608" width="5.375" style="4" customWidth="1"/>
    <col min="14609" max="14609" width="5.125" style="4" customWidth="1"/>
    <col min="14610" max="14848" width="9" style="4"/>
    <col min="14849" max="14849" width="3.25" style="4" customWidth="1"/>
    <col min="14850" max="14851" width="1.875" style="4" customWidth="1"/>
    <col min="14852" max="14852" width="11.125" style="4" customWidth="1"/>
    <col min="14853" max="14864" width="5.375" style="4" customWidth="1"/>
    <col min="14865" max="14865" width="5.125" style="4" customWidth="1"/>
    <col min="14866" max="15104" width="9" style="4"/>
    <col min="15105" max="15105" width="3.25" style="4" customWidth="1"/>
    <col min="15106" max="15107" width="1.875" style="4" customWidth="1"/>
    <col min="15108" max="15108" width="11.125" style="4" customWidth="1"/>
    <col min="15109" max="15120" width="5.375" style="4" customWidth="1"/>
    <col min="15121" max="15121" width="5.125" style="4" customWidth="1"/>
    <col min="15122" max="15360" width="9" style="4"/>
    <col min="15361" max="15361" width="3.25" style="4" customWidth="1"/>
    <col min="15362" max="15363" width="1.875" style="4" customWidth="1"/>
    <col min="15364" max="15364" width="11.125" style="4" customWidth="1"/>
    <col min="15365" max="15376" width="5.375" style="4" customWidth="1"/>
    <col min="15377" max="15377" width="5.125" style="4" customWidth="1"/>
    <col min="15378" max="15616" width="9" style="4"/>
    <col min="15617" max="15617" width="3.25" style="4" customWidth="1"/>
    <col min="15618" max="15619" width="1.875" style="4" customWidth="1"/>
    <col min="15620" max="15620" width="11.125" style="4" customWidth="1"/>
    <col min="15621" max="15632" width="5.375" style="4" customWidth="1"/>
    <col min="15633" max="15633" width="5.125" style="4" customWidth="1"/>
    <col min="15634" max="15872" width="9" style="4"/>
    <col min="15873" max="15873" width="3.25" style="4" customWidth="1"/>
    <col min="15874" max="15875" width="1.875" style="4" customWidth="1"/>
    <col min="15876" max="15876" width="11.125" style="4" customWidth="1"/>
    <col min="15877" max="15888" width="5.375" style="4" customWidth="1"/>
    <col min="15889" max="15889" width="5.125" style="4" customWidth="1"/>
    <col min="15890" max="16128" width="9" style="4"/>
    <col min="16129" max="16129" width="3.25" style="4" customWidth="1"/>
    <col min="16130" max="16131" width="1.875" style="4" customWidth="1"/>
    <col min="16132" max="16132" width="11.125" style="4" customWidth="1"/>
    <col min="16133" max="16144" width="5.375" style="4" customWidth="1"/>
    <col min="16145" max="16145" width="5.125" style="4" customWidth="1"/>
    <col min="16146" max="16384" width="9" style="4"/>
  </cols>
  <sheetData>
    <row r="1" spans="1:17" ht="30" customHeight="1">
      <c r="A1" s="1" t="s">
        <v>78</v>
      </c>
      <c r="B1" s="62"/>
      <c r="C1" s="63"/>
      <c r="D1" s="64"/>
      <c r="E1" s="65"/>
      <c r="F1" s="66"/>
      <c r="G1" s="67"/>
      <c r="H1" s="65"/>
      <c r="I1" s="68"/>
      <c r="J1" s="69"/>
      <c r="K1" s="68"/>
      <c r="L1" s="69"/>
      <c r="M1" s="70"/>
      <c r="N1" s="69"/>
      <c r="O1" s="70"/>
      <c r="P1" s="67"/>
    </row>
    <row r="2" spans="1:17" ht="15" customHeight="1">
      <c r="B2" s="5" t="s">
        <v>79</v>
      </c>
      <c r="C2" s="71"/>
      <c r="D2" s="72"/>
      <c r="E2" s="73"/>
      <c r="F2" s="74"/>
      <c r="G2" s="75"/>
      <c r="H2" s="76"/>
      <c r="I2" s="77"/>
      <c r="J2" s="73"/>
      <c r="K2" s="77"/>
      <c r="L2" s="73"/>
      <c r="M2" s="76"/>
      <c r="N2" s="73"/>
      <c r="O2" s="76"/>
      <c r="P2" s="75"/>
    </row>
    <row r="3" spans="1:17" s="78" customFormat="1" ht="16.5" customHeight="1">
      <c r="B3" s="328" t="s">
        <v>80</v>
      </c>
      <c r="C3" s="329"/>
      <c r="D3" s="330"/>
      <c r="E3" s="334" t="s">
        <v>5</v>
      </c>
      <c r="F3" s="335"/>
      <c r="G3" s="327" t="s">
        <v>81</v>
      </c>
      <c r="H3" s="327"/>
      <c r="I3" s="336" t="s">
        <v>82</v>
      </c>
      <c r="J3" s="336"/>
      <c r="K3" s="337" t="s">
        <v>83</v>
      </c>
      <c r="L3" s="338"/>
      <c r="M3" s="339" t="s">
        <v>84</v>
      </c>
      <c r="N3" s="336"/>
      <c r="O3" s="327" t="s">
        <v>85</v>
      </c>
      <c r="P3" s="327"/>
      <c r="Q3" s="79" t="s">
        <v>86</v>
      </c>
    </row>
    <row r="4" spans="1:17" s="80" customFormat="1" ht="15" customHeight="1">
      <c r="B4" s="331"/>
      <c r="C4" s="332"/>
      <c r="D4" s="333"/>
      <c r="E4" s="81" t="s">
        <v>3</v>
      </c>
      <c r="F4" s="82" t="s">
        <v>87</v>
      </c>
      <c r="G4" s="83" t="s">
        <v>88</v>
      </c>
      <c r="H4" s="84" t="s">
        <v>89</v>
      </c>
      <c r="I4" s="81" t="s">
        <v>3</v>
      </c>
      <c r="J4" s="85" t="s">
        <v>87</v>
      </c>
      <c r="K4" s="86" t="s">
        <v>3</v>
      </c>
      <c r="L4" s="87" t="s">
        <v>87</v>
      </c>
      <c r="M4" s="81" t="s">
        <v>3</v>
      </c>
      <c r="N4" s="85" t="s">
        <v>87</v>
      </c>
      <c r="O4" s="88" t="s">
        <v>3</v>
      </c>
      <c r="P4" s="85" t="s">
        <v>87</v>
      </c>
      <c r="Q4" s="89" t="s">
        <v>3</v>
      </c>
    </row>
    <row r="5" spans="1:17" s="90" customFormat="1" ht="15" customHeight="1">
      <c r="B5" s="91" t="s">
        <v>35</v>
      </c>
      <c r="C5" s="92"/>
      <c r="D5" s="93"/>
      <c r="E5" s="94">
        <v>4421</v>
      </c>
      <c r="F5" s="95">
        <v>33831</v>
      </c>
      <c r="G5" s="96">
        <v>2823</v>
      </c>
      <c r="H5" s="95">
        <v>6142</v>
      </c>
      <c r="I5" s="96">
        <v>766</v>
      </c>
      <c r="J5" s="97">
        <v>5046</v>
      </c>
      <c r="K5" s="96">
        <v>473</v>
      </c>
      <c r="L5" s="97">
        <v>6203</v>
      </c>
      <c r="M5" s="94">
        <v>160</v>
      </c>
      <c r="N5" s="95">
        <v>3798</v>
      </c>
      <c r="O5" s="96">
        <v>199</v>
      </c>
      <c r="P5" s="97">
        <v>12642</v>
      </c>
      <c r="Q5" s="98" t="s">
        <v>90</v>
      </c>
    </row>
    <row r="6" spans="1:17" ht="12.75" hidden="1" customHeight="1">
      <c r="B6" s="99"/>
      <c r="C6" s="100" t="s">
        <v>91</v>
      </c>
      <c r="D6" s="101" t="s">
        <v>92</v>
      </c>
      <c r="E6" s="102">
        <v>11</v>
      </c>
      <c r="F6" s="103">
        <v>220</v>
      </c>
      <c r="G6" s="104">
        <v>2</v>
      </c>
      <c r="H6" s="103">
        <v>4</v>
      </c>
      <c r="I6" s="104">
        <v>2</v>
      </c>
      <c r="J6" s="105">
        <v>18</v>
      </c>
      <c r="K6" s="104">
        <v>4</v>
      </c>
      <c r="L6" s="105">
        <v>59</v>
      </c>
      <c r="M6" s="102">
        <v>1</v>
      </c>
      <c r="N6" s="103">
        <v>34</v>
      </c>
      <c r="O6" s="104">
        <v>2</v>
      </c>
      <c r="P6" s="105">
        <v>105</v>
      </c>
      <c r="Q6" s="106" t="s">
        <v>90</v>
      </c>
    </row>
    <row r="7" spans="1:17" ht="12.75" hidden="1" customHeight="1">
      <c r="B7" s="99"/>
      <c r="C7" s="107" t="s">
        <v>93</v>
      </c>
      <c r="D7" s="108" t="s">
        <v>94</v>
      </c>
      <c r="E7" s="109">
        <v>0</v>
      </c>
      <c r="F7" s="110">
        <v>0</v>
      </c>
      <c r="G7" s="111">
        <v>0</v>
      </c>
      <c r="H7" s="110">
        <v>0</v>
      </c>
      <c r="I7" s="111">
        <v>0</v>
      </c>
      <c r="J7" s="112">
        <v>0</v>
      </c>
      <c r="K7" s="111">
        <v>0</v>
      </c>
      <c r="L7" s="112">
        <v>0</v>
      </c>
      <c r="M7" s="109">
        <v>0</v>
      </c>
      <c r="N7" s="110">
        <v>0</v>
      </c>
      <c r="O7" s="111">
        <v>0</v>
      </c>
      <c r="P7" s="112">
        <v>0</v>
      </c>
      <c r="Q7" s="113" t="s">
        <v>90</v>
      </c>
    </row>
    <row r="8" spans="1:17" ht="12.75" hidden="1" customHeight="1">
      <c r="B8" s="99"/>
      <c r="C8" s="107" t="s">
        <v>95</v>
      </c>
      <c r="D8" s="108" t="s">
        <v>96</v>
      </c>
      <c r="E8" s="109">
        <v>0</v>
      </c>
      <c r="F8" s="110">
        <v>0</v>
      </c>
      <c r="G8" s="111">
        <v>0</v>
      </c>
      <c r="H8" s="110">
        <v>0</v>
      </c>
      <c r="I8" s="111">
        <v>0</v>
      </c>
      <c r="J8" s="112">
        <v>0</v>
      </c>
      <c r="K8" s="111">
        <v>0</v>
      </c>
      <c r="L8" s="112">
        <v>0</v>
      </c>
      <c r="M8" s="109">
        <v>0</v>
      </c>
      <c r="N8" s="110">
        <v>0</v>
      </c>
      <c r="O8" s="111">
        <v>0</v>
      </c>
      <c r="P8" s="112">
        <v>0</v>
      </c>
      <c r="Q8" s="113" t="s">
        <v>90</v>
      </c>
    </row>
    <row r="9" spans="1:17" ht="12.75" hidden="1" customHeight="1">
      <c r="B9" s="99"/>
      <c r="C9" s="107" t="s">
        <v>97</v>
      </c>
      <c r="D9" s="108" t="s">
        <v>98</v>
      </c>
      <c r="E9" s="109">
        <v>2</v>
      </c>
      <c r="F9" s="110">
        <v>48</v>
      </c>
      <c r="G9" s="111">
        <v>0</v>
      </c>
      <c r="H9" s="110">
        <v>0</v>
      </c>
      <c r="I9" s="111">
        <v>0</v>
      </c>
      <c r="J9" s="112">
        <v>0</v>
      </c>
      <c r="K9" s="111">
        <v>1</v>
      </c>
      <c r="L9" s="112">
        <v>18</v>
      </c>
      <c r="M9" s="109">
        <v>0</v>
      </c>
      <c r="N9" s="110">
        <v>0</v>
      </c>
      <c r="O9" s="111">
        <v>1</v>
      </c>
      <c r="P9" s="112">
        <v>30</v>
      </c>
      <c r="Q9" s="113" t="s">
        <v>90</v>
      </c>
    </row>
    <row r="10" spans="1:17" ht="12.75" hidden="1" customHeight="1">
      <c r="B10" s="99"/>
      <c r="C10" s="114" t="s">
        <v>99</v>
      </c>
      <c r="D10" s="108" t="s">
        <v>100</v>
      </c>
      <c r="E10" s="109">
        <v>604</v>
      </c>
      <c r="F10" s="110">
        <v>3719</v>
      </c>
      <c r="G10" s="111">
        <v>349</v>
      </c>
      <c r="H10" s="110">
        <v>817</v>
      </c>
      <c r="I10" s="111">
        <v>144</v>
      </c>
      <c r="J10" s="112">
        <v>969</v>
      </c>
      <c r="K10" s="111">
        <v>80</v>
      </c>
      <c r="L10" s="112">
        <v>1021</v>
      </c>
      <c r="M10" s="109">
        <v>23</v>
      </c>
      <c r="N10" s="110">
        <v>527</v>
      </c>
      <c r="O10" s="111">
        <v>8</v>
      </c>
      <c r="P10" s="112">
        <v>385</v>
      </c>
      <c r="Q10" s="113" t="s">
        <v>90</v>
      </c>
    </row>
    <row r="11" spans="1:17" ht="12.75" hidden="1" customHeight="1">
      <c r="B11" s="99"/>
      <c r="C11" s="107" t="s">
        <v>101</v>
      </c>
      <c r="D11" s="108" t="s">
        <v>102</v>
      </c>
      <c r="E11" s="109">
        <v>1013</v>
      </c>
      <c r="F11" s="110">
        <v>11765</v>
      </c>
      <c r="G11" s="111">
        <v>555</v>
      </c>
      <c r="H11" s="110">
        <v>1268</v>
      </c>
      <c r="I11" s="111">
        <v>177</v>
      </c>
      <c r="J11" s="112">
        <v>1188</v>
      </c>
      <c r="K11" s="111">
        <v>136</v>
      </c>
      <c r="L11" s="112">
        <v>1843</v>
      </c>
      <c r="M11" s="109">
        <v>54</v>
      </c>
      <c r="N11" s="110">
        <v>1313</v>
      </c>
      <c r="O11" s="111">
        <v>91</v>
      </c>
      <c r="P11" s="112">
        <v>6153</v>
      </c>
      <c r="Q11" s="113" t="s">
        <v>90</v>
      </c>
    </row>
    <row r="12" spans="1:17" ht="12.75" hidden="1" customHeight="1">
      <c r="B12" s="99"/>
      <c r="C12" s="107" t="s">
        <v>103</v>
      </c>
      <c r="D12" s="115" t="s">
        <v>104</v>
      </c>
      <c r="E12" s="109">
        <v>4</v>
      </c>
      <c r="F12" s="110">
        <v>171</v>
      </c>
      <c r="G12" s="111">
        <v>0</v>
      </c>
      <c r="H12" s="110">
        <v>0</v>
      </c>
      <c r="I12" s="111">
        <v>1</v>
      </c>
      <c r="J12" s="112">
        <v>7</v>
      </c>
      <c r="K12" s="111">
        <v>1</v>
      </c>
      <c r="L12" s="112">
        <v>14</v>
      </c>
      <c r="M12" s="109">
        <v>0</v>
      </c>
      <c r="N12" s="110">
        <v>0</v>
      </c>
      <c r="O12" s="111">
        <v>2</v>
      </c>
      <c r="P12" s="112">
        <v>150</v>
      </c>
      <c r="Q12" s="113" t="s">
        <v>90</v>
      </c>
    </row>
    <row r="13" spans="1:17" ht="12.75" hidden="1" customHeight="1">
      <c r="B13" s="99"/>
      <c r="C13" s="107" t="s">
        <v>105</v>
      </c>
      <c r="D13" s="108" t="s">
        <v>106</v>
      </c>
      <c r="E13" s="109">
        <v>125</v>
      </c>
      <c r="F13" s="110">
        <v>1910</v>
      </c>
      <c r="G13" s="111">
        <v>51</v>
      </c>
      <c r="H13" s="110">
        <v>120</v>
      </c>
      <c r="I13" s="111">
        <v>19</v>
      </c>
      <c r="J13" s="112">
        <v>143</v>
      </c>
      <c r="K13" s="111">
        <v>25</v>
      </c>
      <c r="L13" s="112">
        <v>333</v>
      </c>
      <c r="M13" s="109">
        <v>16</v>
      </c>
      <c r="N13" s="110">
        <v>376</v>
      </c>
      <c r="O13" s="111">
        <v>14</v>
      </c>
      <c r="P13" s="112">
        <v>938</v>
      </c>
      <c r="Q13" s="113" t="s">
        <v>90</v>
      </c>
    </row>
    <row r="14" spans="1:17" ht="12.75" hidden="1" customHeight="1">
      <c r="B14" s="99"/>
      <c r="C14" s="107" t="s">
        <v>107</v>
      </c>
      <c r="D14" s="115" t="s">
        <v>108</v>
      </c>
      <c r="E14" s="109">
        <v>1543</v>
      </c>
      <c r="F14" s="110">
        <v>8713</v>
      </c>
      <c r="G14" s="111">
        <v>1055</v>
      </c>
      <c r="H14" s="110">
        <v>2338</v>
      </c>
      <c r="I14" s="111">
        <v>268</v>
      </c>
      <c r="J14" s="112">
        <v>1684</v>
      </c>
      <c r="K14" s="111">
        <v>151</v>
      </c>
      <c r="L14" s="112">
        <v>1953</v>
      </c>
      <c r="M14" s="109">
        <v>35</v>
      </c>
      <c r="N14" s="110">
        <v>800</v>
      </c>
      <c r="O14" s="111">
        <v>34</v>
      </c>
      <c r="P14" s="112">
        <v>1938</v>
      </c>
      <c r="Q14" s="113" t="s">
        <v>90</v>
      </c>
    </row>
    <row r="15" spans="1:17" ht="12.75" hidden="1" customHeight="1">
      <c r="B15" s="99"/>
      <c r="C15" s="107" t="s">
        <v>109</v>
      </c>
      <c r="D15" s="108" t="s">
        <v>110</v>
      </c>
      <c r="E15" s="109">
        <v>61</v>
      </c>
      <c r="F15" s="110">
        <v>583</v>
      </c>
      <c r="G15" s="111">
        <v>24</v>
      </c>
      <c r="H15" s="110">
        <v>50</v>
      </c>
      <c r="I15" s="111">
        <v>11</v>
      </c>
      <c r="J15" s="112">
        <v>86</v>
      </c>
      <c r="K15" s="111">
        <v>16</v>
      </c>
      <c r="L15" s="112">
        <v>195</v>
      </c>
      <c r="M15" s="109">
        <v>9</v>
      </c>
      <c r="N15" s="110">
        <v>213</v>
      </c>
      <c r="O15" s="111">
        <v>1</v>
      </c>
      <c r="P15" s="112">
        <v>39</v>
      </c>
      <c r="Q15" s="113" t="s">
        <v>90</v>
      </c>
    </row>
    <row r="16" spans="1:17" ht="12.75" hidden="1" customHeight="1">
      <c r="B16" s="99"/>
      <c r="C16" s="107" t="s">
        <v>111</v>
      </c>
      <c r="D16" s="108" t="s">
        <v>112</v>
      </c>
      <c r="E16" s="109">
        <v>44</v>
      </c>
      <c r="F16" s="110">
        <v>193</v>
      </c>
      <c r="G16" s="111">
        <v>37</v>
      </c>
      <c r="H16" s="110">
        <v>70</v>
      </c>
      <c r="I16" s="111">
        <v>3</v>
      </c>
      <c r="J16" s="112">
        <v>19</v>
      </c>
      <c r="K16" s="111">
        <v>1</v>
      </c>
      <c r="L16" s="112">
        <v>16</v>
      </c>
      <c r="M16" s="109">
        <v>2</v>
      </c>
      <c r="N16" s="110">
        <v>44</v>
      </c>
      <c r="O16" s="111">
        <v>1</v>
      </c>
      <c r="P16" s="112">
        <v>44</v>
      </c>
      <c r="Q16" s="113" t="s">
        <v>90</v>
      </c>
    </row>
    <row r="17" spans="2:17" ht="12.75" hidden="1" customHeight="1">
      <c r="B17" s="116"/>
      <c r="C17" s="117" t="s">
        <v>113</v>
      </c>
      <c r="D17" s="118" t="s">
        <v>114</v>
      </c>
      <c r="E17" s="119">
        <v>1014</v>
      </c>
      <c r="F17" s="120">
        <v>6509</v>
      </c>
      <c r="G17" s="121">
        <v>750</v>
      </c>
      <c r="H17" s="120">
        <v>1475</v>
      </c>
      <c r="I17" s="121">
        <v>141</v>
      </c>
      <c r="J17" s="122">
        <v>932</v>
      </c>
      <c r="K17" s="121">
        <v>58</v>
      </c>
      <c r="L17" s="122">
        <v>751</v>
      </c>
      <c r="M17" s="119">
        <v>20</v>
      </c>
      <c r="N17" s="120">
        <v>491</v>
      </c>
      <c r="O17" s="121">
        <v>45</v>
      </c>
      <c r="P17" s="122">
        <v>2860</v>
      </c>
      <c r="Q17" s="123" t="s">
        <v>90</v>
      </c>
    </row>
    <row r="18" spans="2:17" ht="15" customHeight="1">
      <c r="B18" s="91" t="s">
        <v>36</v>
      </c>
      <c r="C18" s="92"/>
      <c r="D18" s="93"/>
      <c r="E18" s="94">
        <f>SUM(E19:E35)</f>
        <v>4078</v>
      </c>
      <c r="F18" s="95">
        <f t="shared" ref="F18:Q18" si="0">SUM(F19:F35)</f>
        <v>33912</v>
      </c>
      <c r="G18" s="96">
        <f t="shared" si="0"/>
        <v>2539</v>
      </c>
      <c r="H18" s="95">
        <f t="shared" si="0"/>
        <v>5444</v>
      </c>
      <c r="I18" s="96">
        <f t="shared" si="0"/>
        <v>758</v>
      </c>
      <c r="J18" s="97">
        <f t="shared" si="0"/>
        <v>4994</v>
      </c>
      <c r="K18" s="96">
        <f t="shared" si="0"/>
        <v>432</v>
      </c>
      <c r="L18" s="97">
        <f t="shared" si="0"/>
        <v>5737</v>
      </c>
      <c r="M18" s="94">
        <f t="shared" si="0"/>
        <v>142</v>
      </c>
      <c r="N18" s="95">
        <f t="shared" si="0"/>
        <v>3337</v>
      </c>
      <c r="O18" s="96">
        <f t="shared" si="0"/>
        <v>201</v>
      </c>
      <c r="P18" s="97">
        <f t="shared" si="0"/>
        <v>14400</v>
      </c>
      <c r="Q18" s="124">
        <f t="shared" si="0"/>
        <v>6</v>
      </c>
    </row>
    <row r="19" spans="2:17" ht="12.75" hidden="1" customHeight="1">
      <c r="B19" s="99"/>
      <c r="C19" s="100" t="s">
        <v>91</v>
      </c>
      <c r="D19" s="101" t="s">
        <v>92</v>
      </c>
      <c r="E19" s="102">
        <f t="shared" ref="E19:E35" si="1">+G19+I19+K19+M19+O19+Q19</f>
        <v>11</v>
      </c>
      <c r="F19" s="103">
        <f>+H19+J19+L19+N19+P19</f>
        <v>124</v>
      </c>
      <c r="G19" s="104">
        <v>2</v>
      </c>
      <c r="H19" s="103">
        <v>4</v>
      </c>
      <c r="I19" s="104">
        <v>3</v>
      </c>
      <c r="J19" s="105">
        <v>20</v>
      </c>
      <c r="K19" s="104">
        <v>5</v>
      </c>
      <c r="L19" s="105">
        <v>71</v>
      </c>
      <c r="M19" s="102">
        <v>1</v>
      </c>
      <c r="N19" s="103">
        <v>29</v>
      </c>
      <c r="O19" s="104">
        <v>0</v>
      </c>
      <c r="P19" s="105">
        <v>0</v>
      </c>
      <c r="Q19" s="125">
        <v>0</v>
      </c>
    </row>
    <row r="20" spans="2:17" ht="12.75" hidden="1" customHeight="1">
      <c r="B20" s="99"/>
      <c r="C20" s="107" t="s">
        <v>93</v>
      </c>
      <c r="D20" s="108" t="s">
        <v>94</v>
      </c>
      <c r="E20" s="109">
        <f t="shared" si="1"/>
        <v>0</v>
      </c>
      <c r="F20" s="110">
        <f t="shared" ref="F20:F35" si="2">+H20+J20+L20+N20+P20</f>
        <v>0</v>
      </c>
      <c r="G20" s="111">
        <v>0</v>
      </c>
      <c r="H20" s="110">
        <v>0</v>
      </c>
      <c r="I20" s="111">
        <v>0</v>
      </c>
      <c r="J20" s="112">
        <v>0</v>
      </c>
      <c r="K20" s="111">
        <v>0</v>
      </c>
      <c r="L20" s="112">
        <v>0</v>
      </c>
      <c r="M20" s="109">
        <v>0</v>
      </c>
      <c r="N20" s="110">
        <v>0</v>
      </c>
      <c r="O20" s="111">
        <v>0</v>
      </c>
      <c r="P20" s="112">
        <v>0</v>
      </c>
      <c r="Q20" s="126">
        <v>0</v>
      </c>
    </row>
    <row r="21" spans="2:17" ht="12.75" hidden="1" customHeight="1">
      <c r="B21" s="99"/>
      <c r="C21" s="107" t="s">
        <v>95</v>
      </c>
      <c r="D21" s="108" t="s">
        <v>96</v>
      </c>
      <c r="E21" s="109">
        <f t="shared" si="1"/>
        <v>1</v>
      </c>
      <c r="F21" s="110">
        <f t="shared" si="2"/>
        <v>2</v>
      </c>
      <c r="G21" s="111">
        <v>1</v>
      </c>
      <c r="H21" s="110">
        <v>2</v>
      </c>
      <c r="I21" s="111">
        <v>0</v>
      </c>
      <c r="J21" s="112">
        <v>0</v>
      </c>
      <c r="K21" s="111">
        <v>0</v>
      </c>
      <c r="L21" s="112">
        <v>0</v>
      </c>
      <c r="M21" s="109">
        <v>0</v>
      </c>
      <c r="N21" s="110">
        <v>0</v>
      </c>
      <c r="O21" s="111">
        <v>0</v>
      </c>
      <c r="P21" s="112">
        <v>0</v>
      </c>
      <c r="Q21" s="126">
        <v>0</v>
      </c>
    </row>
    <row r="22" spans="2:17" ht="12.75" hidden="1" customHeight="1">
      <c r="B22" s="99"/>
      <c r="C22" s="107" t="s">
        <v>97</v>
      </c>
      <c r="D22" s="108" t="s">
        <v>98</v>
      </c>
      <c r="E22" s="109">
        <f t="shared" si="1"/>
        <v>2</v>
      </c>
      <c r="F22" s="110">
        <f t="shared" si="2"/>
        <v>51</v>
      </c>
      <c r="G22" s="111">
        <v>0</v>
      </c>
      <c r="H22" s="110">
        <v>0</v>
      </c>
      <c r="I22" s="111">
        <v>0</v>
      </c>
      <c r="J22" s="112">
        <v>0</v>
      </c>
      <c r="K22" s="111">
        <v>1</v>
      </c>
      <c r="L22" s="112">
        <v>16</v>
      </c>
      <c r="M22" s="109">
        <v>0</v>
      </c>
      <c r="N22" s="110">
        <v>0</v>
      </c>
      <c r="O22" s="111">
        <v>1</v>
      </c>
      <c r="P22" s="112">
        <v>35</v>
      </c>
      <c r="Q22" s="126">
        <v>0</v>
      </c>
    </row>
    <row r="23" spans="2:17" ht="12.75" hidden="1" customHeight="1">
      <c r="B23" s="99"/>
      <c r="C23" s="114" t="s">
        <v>99</v>
      </c>
      <c r="D23" s="108" t="s">
        <v>100</v>
      </c>
      <c r="E23" s="109">
        <f t="shared" si="1"/>
        <v>545</v>
      </c>
      <c r="F23" s="110">
        <f t="shared" si="2"/>
        <v>3079</v>
      </c>
      <c r="G23" s="111">
        <v>328</v>
      </c>
      <c r="H23" s="110">
        <v>749</v>
      </c>
      <c r="I23" s="111">
        <v>127</v>
      </c>
      <c r="J23" s="112">
        <v>802</v>
      </c>
      <c r="K23" s="111">
        <v>68</v>
      </c>
      <c r="L23" s="112">
        <v>874</v>
      </c>
      <c r="M23" s="109">
        <v>18</v>
      </c>
      <c r="N23" s="110">
        <v>422</v>
      </c>
      <c r="O23" s="111">
        <v>4</v>
      </c>
      <c r="P23" s="112">
        <v>232</v>
      </c>
      <c r="Q23" s="126">
        <v>0</v>
      </c>
    </row>
    <row r="24" spans="2:17" ht="12.75" hidden="1" customHeight="1">
      <c r="B24" s="99"/>
      <c r="C24" s="107" t="s">
        <v>101</v>
      </c>
      <c r="D24" s="108" t="s">
        <v>102</v>
      </c>
      <c r="E24" s="109">
        <f t="shared" si="1"/>
        <v>824</v>
      </c>
      <c r="F24" s="110">
        <f t="shared" si="2"/>
        <v>11454</v>
      </c>
      <c r="G24" s="111">
        <v>418</v>
      </c>
      <c r="H24" s="110">
        <v>985</v>
      </c>
      <c r="I24" s="111">
        <v>154</v>
      </c>
      <c r="J24" s="112">
        <v>1047</v>
      </c>
      <c r="K24" s="111">
        <v>120</v>
      </c>
      <c r="L24" s="112">
        <v>1669</v>
      </c>
      <c r="M24" s="109">
        <v>46</v>
      </c>
      <c r="N24" s="110">
        <v>1068</v>
      </c>
      <c r="O24" s="111">
        <v>85</v>
      </c>
      <c r="P24" s="112">
        <v>6685</v>
      </c>
      <c r="Q24" s="126">
        <v>1</v>
      </c>
    </row>
    <row r="25" spans="2:17" ht="12.75" hidden="1" customHeight="1">
      <c r="B25" s="99"/>
      <c r="C25" s="107" t="s">
        <v>103</v>
      </c>
      <c r="D25" s="115" t="s">
        <v>104</v>
      </c>
      <c r="E25" s="109">
        <f t="shared" si="1"/>
        <v>4</v>
      </c>
      <c r="F25" s="110">
        <f t="shared" si="2"/>
        <v>109</v>
      </c>
      <c r="G25" s="111">
        <v>0</v>
      </c>
      <c r="H25" s="110">
        <v>0</v>
      </c>
      <c r="I25" s="111">
        <v>1</v>
      </c>
      <c r="J25" s="112">
        <v>9</v>
      </c>
      <c r="K25" s="111">
        <v>1</v>
      </c>
      <c r="L25" s="112">
        <v>13</v>
      </c>
      <c r="M25" s="109">
        <v>0</v>
      </c>
      <c r="N25" s="110">
        <v>0</v>
      </c>
      <c r="O25" s="111">
        <v>2</v>
      </c>
      <c r="P25" s="112">
        <v>87</v>
      </c>
      <c r="Q25" s="126">
        <v>0</v>
      </c>
    </row>
    <row r="26" spans="2:17" ht="12.75" hidden="1" customHeight="1">
      <c r="B26" s="99"/>
      <c r="C26" s="107" t="s">
        <v>105</v>
      </c>
      <c r="D26" s="108" t="s">
        <v>115</v>
      </c>
      <c r="E26" s="109">
        <f t="shared" si="1"/>
        <v>30</v>
      </c>
      <c r="F26" s="110">
        <f t="shared" si="2"/>
        <v>801</v>
      </c>
      <c r="G26" s="111">
        <v>11</v>
      </c>
      <c r="H26" s="110">
        <v>22</v>
      </c>
      <c r="I26" s="111">
        <v>8</v>
      </c>
      <c r="J26" s="112">
        <v>54</v>
      </c>
      <c r="K26" s="111">
        <v>2</v>
      </c>
      <c r="L26" s="112">
        <v>23</v>
      </c>
      <c r="M26" s="109">
        <v>3</v>
      </c>
      <c r="N26" s="110">
        <v>69</v>
      </c>
      <c r="O26" s="111">
        <v>6</v>
      </c>
      <c r="P26" s="112">
        <v>633</v>
      </c>
      <c r="Q26" s="126">
        <v>0</v>
      </c>
    </row>
    <row r="27" spans="2:17" ht="12.75" hidden="1" customHeight="1">
      <c r="B27" s="99"/>
      <c r="C27" s="107" t="s">
        <v>107</v>
      </c>
      <c r="D27" s="108" t="s">
        <v>116</v>
      </c>
      <c r="E27" s="109">
        <f t="shared" si="1"/>
        <v>102</v>
      </c>
      <c r="F27" s="110">
        <f t="shared" si="2"/>
        <v>2283</v>
      </c>
      <c r="G27" s="111">
        <v>27</v>
      </c>
      <c r="H27" s="110">
        <v>55</v>
      </c>
      <c r="I27" s="111">
        <v>24</v>
      </c>
      <c r="J27" s="112">
        <v>182</v>
      </c>
      <c r="K27" s="111">
        <v>25</v>
      </c>
      <c r="L27" s="112">
        <v>336</v>
      </c>
      <c r="M27" s="109">
        <v>10</v>
      </c>
      <c r="N27" s="110">
        <v>229</v>
      </c>
      <c r="O27" s="111">
        <v>16</v>
      </c>
      <c r="P27" s="112">
        <v>1481</v>
      </c>
      <c r="Q27" s="126">
        <v>0</v>
      </c>
    </row>
    <row r="28" spans="2:17" ht="12.75" hidden="1" customHeight="1">
      <c r="B28" s="99"/>
      <c r="C28" s="107" t="s">
        <v>109</v>
      </c>
      <c r="D28" s="127" t="s">
        <v>117</v>
      </c>
      <c r="E28" s="109">
        <f t="shared" si="1"/>
        <v>1096</v>
      </c>
      <c r="F28" s="110">
        <f t="shared" si="2"/>
        <v>6655</v>
      </c>
      <c r="G28" s="111">
        <v>741</v>
      </c>
      <c r="H28" s="110">
        <v>1632</v>
      </c>
      <c r="I28" s="111">
        <v>193</v>
      </c>
      <c r="J28" s="112">
        <v>1256</v>
      </c>
      <c r="K28" s="111">
        <v>107</v>
      </c>
      <c r="L28" s="112">
        <v>1385</v>
      </c>
      <c r="M28" s="109">
        <v>21</v>
      </c>
      <c r="N28" s="110">
        <v>482</v>
      </c>
      <c r="O28" s="111">
        <v>34</v>
      </c>
      <c r="P28" s="112">
        <v>1900</v>
      </c>
      <c r="Q28" s="126">
        <v>0</v>
      </c>
    </row>
    <row r="29" spans="2:17" ht="12.75" hidden="1" customHeight="1">
      <c r="B29" s="99"/>
      <c r="C29" s="107" t="s">
        <v>111</v>
      </c>
      <c r="D29" s="108" t="s">
        <v>110</v>
      </c>
      <c r="E29" s="109">
        <f t="shared" si="1"/>
        <v>47</v>
      </c>
      <c r="F29" s="110">
        <f t="shared" si="2"/>
        <v>563</v>
      </c>
      <c r="G29" s="111">
        <v>20</v>
      </c>
      <c r="H29" s="110">
        <v>40</v>
      </c>
      <c r="I29" s="111">
        <v>9</v>
      </c>
      <c r="J29" s="112">
        <v>61</v>
      </c>
      <c r="K29" s="111">
        <v>11</v>
      </c>
      <c r="L29" s="112">
        <v>151</v>
      </c>
      <c r="M29" s="109">
        <v>5</v>
      </c>
      <c r="N29" s="110">
        <v>117</v>
      </c>
      <c r="O29" s="111">
        <v>2</v>
      </c>
      <c r="P29" s="112">
        <v>194</v>
      </c>
      <c r="Q29" s="126">
        <v>0</v>
      </c>
    </row>
    <row r="30" spans="2:17" ht="12.75" hidden="1" customHeight="1">
      <c r="B30" s="99"/>
      <c r="C30" s="107" t="s">
        <v>113</v>
      </c>
      <c r="D30" s="108" t="s">
        <v>112</v>
      </c>
      <c r="E30" s="109">
        <f t="shared" si="1"/>
        <v>62</v>
      </c>
      <c r="F30" s="110">
        <f t="shared" si="2"/>
        <v>127</v>
      </c>
      <c r="G30" s="111">
        <v>57</v>
      </c>
      <c r="H30" s="110">
        <v>86</v>
      </c>
      <c r="I30" s="111">
        <v>4</v>
      </c>
      <c r="J30" s="112">
        <v>26</v>
      </c>
      <c r="K30" s="111">
        <v>1</v>
      </c>
      <c r="L30" s="112">
        <v>15</v>
      </c>
      <c r="M30" s="109">
        <v>0</v>
      </c>
      <c r="N30" s="110">
        <v>0</v>
      </c>
      <c r="O30" s="111">
        <v>0</v>
      </c>
      <c r="P30" s="112">
        <v>0</v>
      </c>
      <c r="Q30" s="126">
        <v>0</v>
      </c>
    </row>
    <row r="31" spans="2:17" ht="12.75" hidden="1" customHeight="1">
      <c r="B31" s="128"/>
      <c r="C31" s="107" t="s">
        <v>118</v>
      </c>
      <c r="D31" s="115" t="s">
        <v>119</v>
      </c>
      <c r="E31" s="109">
        <f t="shared" si="1"/>
        <v>374</v>
      </c>
      <c r="F31" s="110">
        <f t="shared" si="2"/>
        <v>2433</v>
      </c>
      <c r="G31" s="111">
        <v>212</v>
      </c>
      <c r="H31" s="110">
        <v>479</v>
      </c>
      <c r="I31" s="111">
        <v>91</v>
      </c>
      <c r="J31" s="112">
        <v>586</v>
      </c>
      <c r="K31" s="111">
        <v>41</v>
      </c>
      <c r="L31" s="112">
        <v>521</v>
      </c>
      <c r="M31" s="109">
        <v>17</v>
      </c>
      <c r="N31" s="110">
        <v>418</v>
      </c>
      <c r="O31" s="111">
        <v>9</v>
      </c>
      <c r="P31" s="112">
        <v>429</v>
      </c>
      <c r="Q31" s="126">
        <v>4</v>
      </c>
    </row>
    <row r="32" spans="2:17" ht="12.75" hidden="1" customHeight="1">
      <c r="B32" s="128"/>
      <c r="C32" s="107" t="s">
        <v>120</v>
      </c>
      <c r="D32" s="108" t="s">
        <v>121</v>
      </c>
      <c r="E32" s="109">
        <f t="shared" si="1"/>
        <v>130</v>
      </c>
      <c r="F32" s="110">
        <f t="shared" si="2"/>
        <v>2146</v>
      </c>
      <c r="G32" s="111">
        <v>44</v>
      </c>
      <c r="H32" s="110">
        <v>112</v>
      </c>
      <c r="I32" s="111">
        <v>39</v>
      </c>
      <c r="J32" s="112">
        <v>267</v>
      </c>
      <c r="K32" s="111">
        <v>22</v>
      </c>
      <c r="L32" s="112">
        <v>298</v>
      </c>
      <c r="M32" s="109">
        <v>9</v>
      </c>
      <c r="N32" s="110">
        <v>206</v>
      </c>
      <c r="O32" s="111">
        <v>15</v>
      </c>
      <c r="P32" s="112">
        <v>1263</v>
      </c>
      <c r="Q32" s="126">
        <v>1</v>
      </c>
    </row>
    <row r="33" spans="2:19" ht="12.75" hidden="1" customHeight="1">
      <c r="B33" s="128"/>
      <c r="C33" s="107" t="s">
        <v>122</v>
      </c>
      <c r="D33" s="115" t="s">
        <v>123</v>
      </c>
      <c r="E33" s="109">
        <f t="shared" si="1"/>
        <v>66</v>
      </c>
      <c r="F33" s="110">
        <f t="shared" si="2"/>
        <v>219</v>
      </c>
      <c r="G33" s="111">
        <v>56</v>
      </c>
      <c r="H33" s="110">
        <v>80</v>
      </c>
      <c r="I33" s="111">
        <v>4</v>
      </c>
      <c r="J33" s="112">
        <v>25</v>
      </c>
      <c r="K33" s="111">
        <v>4</v>
      </c>
      <c r="L33" s="112">
        <v>52</v>
      </c>
      <c r="M33" s="109">
        <v>1</v>
      </c>
      <c r="N33" s="110">
        <v>27</v>
      </c>
      <c r="O33" s="111">
        <v>1</v>
      </c>
      <c r="P33" s="112">
        <v>35</v>
      </c>
      <c r="Q33" s="126">
        <v>0</v>
      </c>
    </row>
    <row r="34" spans="2:19" ht="12.75" hidden="1" customHeight="1">
      <c r="B34" s="128"/>
      <c r="C34" s="107" t="s">
        <v>124</v>
      </c>
      <c r="D34" s="115" t="s">
        <v>125</v>
      </c>
      <c r="E34" s="109">
        <f t="shared" si="1"/>
        <v>56</v>
      </c>
      <c r="F34" s="110">
        <f t="shared" si="2"/>
        <v>609</v>
      </c>
      <c r="G34" s="111">
        <v>35</v>
      </c>
      <c r="H34" s="110">
        <v>81</v>
      </c>
      <c r="I34" s="111">
        <v>11</v>
      </c>
      <c r="J34" s="112">
        <v>75</v>
      </c>
      <c r="K34" s="111">
        <v>1</v>
      </c>
      <c r="L34" s="112">
        <v>15</v>
      </c>
      <c r="M34" s="109">
        <v>2</v>
      </c>
      <c r="N34" s="110">
        <v>53</v>
      </c>
      <c r="O34" s="111">
        <v>7</v>
      </c>
      <c r="P34" s="112">
        <v>385</v>
      </c>
      <c r="Q34" s="126">
        <v>0</v>
      </c>
    </row>
    <row r="35" spans="2:19" ht="12.75" hidden="1" customHeight="1">
      <c r="B35" s="129"/>
      <c r="C35" s="117" t="s">
        <v>126</v>
      </c>
      <c r="D35" s="130" t="s">
        <v>127</v>
      </c>
      <c r="E35" s="119">
        <f t="shared" si="1"/>
        <v>728</v>
      </c>
      <c r="F35" s="120">
        <f t="shared" si="2"/>
        <v>3257</v>
      </c>
      <c r="G35" s="121">
        <v>587</v>
      </c>
      <c r="H35" s="120">
        <v>1117</v>
      </c>
      <c r="I35" s="121">
        <v>90</v>
      </c>
      <c r="J35" s="122">
        <v>584</v>
      </c>
      <c r="K35" s="121">
        <v>23</v>
      </c>
      <c r="L35" s="122">
        <v>298</v>
      </c>
      <c r="M35" s="119">
        <v>9</v>
      </c>
      <c r="N35" s="120">
        <v>217</v>
      </c>
      <c r="O35" s="121">
        <v>19</v>
      </c>
      <c r="P35" s="122">
        <v>1041</v>
      </c>
      <c r="Q35" s="131">
        <v>0</v>
      </c>
    </row>
    <row r="36" spans="2:19" ht="15" customHeight="1">
      <c r="B36" s="91" t="s">
        <v>54</v>
      </c>
      <c r="C36" s="92"/>
      <c r="D36" s="93"/>
      <c r="E36" s="94">
        <f>SUM(E37:E54)</f>
        <v>4059</v>
      </c>
      <c r="F36" s="95">
        <f t="shared" ref="F36:Q36" si="3">SUM(F37:F54)</f>
        <v>35969</v>
      </c>
      <c r="G36" s="96">
        <f t="shared" si="3"/>
        <v>2446</v>
      </c>
      <c r="H36" s="95">
        <f t="shared" si="3"/>
        <v>5218</v>
      </c>
      <c r="I36" s="96">
        <f t="shared" si="3"/>
        <v>785</v>
      </c>
      <c r="J36" s="97">
        <f t="shared" si="3"/>
        <v>5129</v>
      </c>
      <c r="K36" s="96">
        <f t="shared" si="3"/>
        <v>460</v>
      </c>
      <c r="L36" s="97">
        <f t="shared" si="3"/>
        <v>6127</v>
      </c>
      <c r="M36" s="94">
        <f t="shared" si="3"/>
        <v>141</v>
      </c>
      <c r="N36" s="95">
        <f t="shared" si="3"/>
        <v>3350</v>
      </c>
      <c r="O36" s="96">
        <f t="shared" si="3"/>
        <v>220</v>
      </c>
      <c r="P36" s="97">
        <f t="shared" si="3"/>
        <v>16145</v>
      </c>
      <c r="Q36" s="124">
        <f t="shared" si="3"/>
        <v>7</v>
      </c>
    </row>
    <row r="37" spans="2:19" ht="12.75" hidden="1" customHeight="1">
      <c r="B37" s="99"/>
      <c r="C37" s="100" t="s">
        <v>91</v>
      </c>
      <c r="D37" s="101" t="s">
        <v>128</v>
      </c>
      <c r="E37" s="102">
        <v>23</v>
      </c>
      <c r="F37" s="103">
        <v>255</v>
      </c>
      <c r="G37" s="104">
        <v>4</v>
      </c>
      <c r="H37" s="103">
        <v>7</v>
      </c>
      <c r="I37" s="104">
        <v>9</v>
      </c>
      <c r="J37" s="105">
        <v>60</v>
      </c>
      <c r="K37" s="104">
        <v>5</v>
      </c>
      <c r="L37" s="105">
        <v>63</v>
      </c>
      <c r="M37" s="102">
        <v>4</v>
      </c>
      <c r="N37" s="103">
        <v>89</v>
      </c>
      <c r="O37" s="104">
        <v>1</v>
      </c>
      <c r="P37" s="105">
        <v>36</v>
      </c>
      <c r="Q37" s="125">
        <v>0</v>
      </c>
    </row>
    <row r="38" spans="2:19" ht="12.75" hidden="1" customHeight="1">
      <c r="B38" s="99"/>
      <c r="C38" s="107" t="s">
        <v>93</v>
      </c>
      <c r="D38" s="108" t="s">
        <v>96</v>
      </c>
      <c r="E38" s="109">
        <v>9</v>
      </c>
      <c r="F38" s="110">
        <v>71</v>
      </c>
      <c r="G38" s="111">
        <v>2</v>
      </c>
      <c r="H38" s="110">
        <v>5</v>
      </c>
      <c r="I38" s="111">
        <v>4</v>
      </c>
      <c r="J38" s="112">
        <v>34</v>
      </c>
      <c r="K38" s="111">
        <v>3</v>
      </c>
      <c r="L38" s="112">
        <v>32</v>
      </c>
      <c r="M38" s="132">
        <v>0</v>
      </c>
      <c r="N38" s="110">
        <v>0</v>
      </c>
      <c r="O38" s="111">
        <v>0</v>
      </c>
      <c r="P38" s="112">
        <v>0</v>
      </c>
      <c r="Q38" s="126">
        <v>0</v>
      </c>
    </row>
    <row r="39" spans="2:19" ht="12.75" hidden="1" customHeight="1">
      <c r="B39" s="99"/>
      <c r="C39" s="107" t="s">
        <v>95</v>
      </c>
      <c r="D39" s="133" t="s">
        <v>129</v>
      </c>
      <c r="E39" s="109">
        <v>2</v>
      </c>
      <c r="F39" s="110">
        <v>9</v>
      </c>
      <c r="G39" s="111">
        <v>1</v>
      </c>
      <c r="H39" s="110">
        <v>4</v>
      </c>
      <c r="I39" s="111">
        <v>1</v>
      </c>
      <c r="J39" s="112">
        <v>5</v>
      </c>
      <c r="K39" s="134">
        <v>0</v>
      </c>
      <c r="L39" s="135">
        <v>0</v>
      </c>
      <c r="M39" s="132">
        <v>0</v>
      </c>
      <c r="N39" s="110">
        <v>0</v>
      </c>
      <c r="O39" s="111">
        <v>0</v>
      </c>
      <c r="P39" s="112">
        <v>0</v>
      </c>
      <c r="Q39" s="126">
        <v>0</v>
      </c>
    </row>
    <row r="40" spans="2:19" ht="12.75" hidden="1" customHeight="1">
      <c r="B40" s="99"/>
      <c r="C40" s="107" t="s">
        <v>97</v>
      </c>
      <c r="D40" s="108" t="s">
        <v>100</v>
      </c>
      <c r="E40" s="109">
        <v>526</v>
      </c>
      <c r="F40" s="110">
        <v>2935</v>
      </c>
      <c r="G40" s="111">
        <v>322</v>
      </c>
      <c r="H40" s="110">
        <v>737</v>
      </c>
      <c r="I40" s="111">
        <v>124</v>
      </c>
      <c r="J40" s="112">
        <v>788</v>
      </c>
      <c r="K40" s="111">
        <v>60</v>
      </c>
      <c r="L40" s="112">
        <v>744</v>
      </c>
      <c r="M40" s="109">
        <v>14</v>
      </c>
      <c r="N40" s="110">
        <v>340</v>
      </c>
      <c r="O40" s="111">
        <v>6</v>
      </c>
      <c r="P40" s="112">
        <v>326</v>
      </c>
      <c r="Q40" s="126">
        <v>0</v>
      </c>
    </row>
    <row r="41" spans="2:19" ht="12.75" hidden="1" customHeight="1">
      <c r="B41" s="99"/>
      <c r="C41" s="114" t="s">
        <v>99</v>
      </c>
      <c r="D41" s="108" t="s">
        <v>102</v>
      </c>
      <c r="E41" s="109">
        <v>751</v>
      </c>
      <c r="F41" s="110">
        <v>12213</v>
      </c>
      <c r="G41" s="111">
        <v>352</v>
      </c>
      <c r="H41" s="110">
        <v>804</v>
      </c>
      <c r="I41" s="111">
        <v>157</v>
      </c>
      <c r="J41" s="112">
        <v>1040</v>
      </c>
      <c r="K41" s="111">
        <v>116</v>
      </c>
      <c r="L41" s="112">
        <v>1575</v>
      </c>
      <c r="M41" s="109">
        <v>41</v>
      </c>
      <c r="N41" s="110">
        <v>968</v>
      </c>
      <c r="O41" s="111">
        <v>85</v>
      </c>
      <c r="P41" s="112">
        <v>7826</v>
      </c>
      <c r="Q41" s="126">
        <v>0</v>
      </c>
      <c r="S41" s="136"/>
    </row>
    <row r="42" spans="2:19" ht="12.75" hidden="1" customHeight="1">
      <c r="B42" s="99"/>
      <c r="C42" s="107" t="s">
        <v>101</v>
      </c>
      <c r="D42" s="133" t="s">
        <v>104</v>
      </c>
      <c r="E42" s="109">
        <v>4</v>
      </c>
      <c r="F42" s="110">
        <v>106</v>
      </c>
      <c r="G42" s="134">
        <v>0</v>
      </c>
      <c r="H42" s="137">
        <v>0</v>
      </c>
      <c r="I42" s="111">
        <v>1</v>
      </c>
      <c r="J42" s="112">
        <v>7</v>
      </c>
      <c r="K42" s="111">
        <v>1</v>
      </c>
      <c r="L42" s="112">
        <v>13</v>
      </c>
      <c r="M42" s="132">
        <v>0</v>
      </c>
      <c r="N42" s="110">
        <v>0</v>
      </c>
      <c r="O42" s="111">
        <v>2</v>
      </c>
      <c r="P42" s="112">
        <v>86</v>
      </c>
      <c r="Q42" s="126">
        <v>0</v>
      </c>
      <c r="S42" s="136"/>
    </row>
    <row r="43" spans="2:19" ht="12.75" hidden="1" customHeight="1">
      <c r="B43" s="99"/>
      <c r="C43" s="107" t="s">
        <v>103</v>
      </c>
      <c r="D43" s="127" t="s">
        <v>115</v>
      </c>
      <c r="E43" s="109">
        <v>38</v>
      </c>
      <c r="F43" s="110">
        <v>874</v>
      </c>
      <c r="G43" s="111">
        <v>17</v>
      </c>
      <c r="H43" s="110">
        <v>30</v>
      </c>
      <c r="I43" s="111">
        <v>6</v>
      </c>
      <c r="J43" s="112">
        <v>39</v>
      </c>
      <c r="K43" s="111">
        <v>6</v>
      </c>
      <c r="L43" s="112">
        <v>84</v>
      </c>
      <c r="M43" s="109">
        <v>4</v>
      </c>
      <c r="N43" s="110">
        <v>102</v>
      </c>
      <c r="O43" s="111">
        <v>5</v>
      </c>
      <c r="P43" s="112">
        <v>619</v>
      </c>
      <c r="Q43" s="126">
        <v>0</v>
      </c>
      <c r="S43" s="136"/>
    </row>
    <row r="44" spans="2:19" ht="12.75" hidden="1" customHeight="1">
      <c r="B44" s="99"/>
      <c r="C44" s="107" t="s">
        <v>105</v>
      </c>
      <c r="D44" s="108" t="s">
        <v>130</v>
      </c>
      <c r="E44" s="109">
        <v>120</v>
      </c>
      <c r="F44" s="110">
        <v>1882</v>
      </c>
      <c r="G44" s="111">
        <v>35</v>
      </c>
      <c r="H44" s="110">
        <v>67</v>
      </c>
      <c r="I44" s="111">
        <v>26</v>
      </c>
      <c r="J44" s="112">
        <v>189</v>
      </c>
      <c r="K44" s="111">
        <v>30</v>
      </c>
      <c r="L44" s="112">
        <v>415</v>
      </c>
      <c r="M44" s="109">
        <v>13</v>
      </c>
      <c r="N44" s="110">
        <v>298</v>
      </c>
      <c r="O44" s="111">
        <v>16</v>
      </c>
      <c r="P44" s="112">
        <v>913</v>
      </c>
      <c r="Q44" s="126">
        <v>0</v>
      </c>
      <c r="S44" s="136"/>
    </row>
    <row r="45" spans="2:19" ht="12.75" hidden="1" customHeight="1">
      <c r="B45" s="99"/>
      <c r="C45" s="107" t="s">
        <v>107</v>
      </c>
      <c r="D45" s="108" t="s">
        <v>131</v>
      </c>
      <c r="E45" s="109">
        <v>1059</v>
      </c>
      <c r="F45" s="110">
        <v>7184</v>
      </c>
      <c r="G45" s="111">
        <v>684</v>
      </c>
      <c r="H45" s="110">
        <v>1531</v>
      </c>
      <c r="I45" s="111">
        <v>192</v>
      </c>
      <c r="J45" s="112">
        <v>1218</v>
      </c>
      <c r="K45" s="111">
        <v>120</v>
      </c>
      <c r="L45" s="112">
        <v>1606</v>
      </c>
      <c r="M45" s="109">
        <v>22</v>
      </c>
      <c r="N45" s="110">
        <v>531</v>
      </c>
      <c r="O45" s="111">
        <v>40</v>
      </c>
      <c r="P45" s="112">
        <v>2298</v>
      </c>
      <c r="Q45" s="126">
        <v>1</v>
      </c>
      <c r="S45" s="136"/>
    </row>
    <row r="46" spans="2:19" ht="12.75" hidden="1" customHeight="1">
      <c r="B46" s="99"/>
      <c r="C46" s="107" t="s">
        <v>109</v>
      </c>
      <c r="D46" s="127" t="s">
        <v>132</v>
      </c>
      <c r="E46" s="109">
        <v>51</v>
      </c>
      <c r="F46" s="110">
        <v>753</v>
      </c>
      <c r="G46" s="111">
        <v>21</v>
      </c>
      <c r="H46" s="110">
        <v>45</v>
      </c>
      <c r="I46" s="111">
        <v>5</v>
      </c>
      <c r="J46" s="112">
        <v>34</v>
      </c>
      <c r="K46" s="111">
        <v>13</v>
      </c>
      <c r="L46" s="112">
        <v>182</v>
      </c>
      <c r="M46" s="109">
        <v>7</v>
      </c>
      <c r="N46" s="110">
        <v>159</v>
      </c>
      <c r="O46" s="111">
        <v>5</v>
      </c>
      <c r="P46" s="112">
        <v>333</v>
      </c>
      <c r="Q46" s="126">
        <v>0</v>
      </c>
      <c r="S46" s="136"/>
    </row>
    <row r="47" spans="2:19" ht="12.75" hidden="1" customHeight="1">
      <c r="B47" s="99"/>
      <c r="C47" s="107" t="s">
        <v>111</v>
      </c>
      <c r="D47" s="133" t="s">
        <v>133</v>
      </c>
      <c r="E47" s="109">
        <v>81</v>
      </c>
      <c r="F47" s="110">
        <v>297</v>
      </c>
      <c r="G47" s="111">
        <v>66</v>
      </c>
      <c r="H47" s="110">
        <v>117</v>
      </c>
      <c r="I47" s="111">
        <v>9</v>
      </c>
      <c r="J47" s="112">
        <v>60</v>
      </c>
      <c r="K47" s="111">
        <v>4</v>
      </c>
      <c r="L47" s="112">
        <v>50</v>
      </c>
      <c r="M47" s="109">
        <v>1</v>
      </c>
      <c r="N47" s="110">
        <v>25</v>
      </c>
      <c r="O47" s="111">
        <v>1</v>
      </c>
      <c r="P47" s="112">
        <v>45</v>
      </c>
      <c r="Q47" s="126">
        <v>0</v>
      </c>
      <c r="S47" s="136"/>
    </row>
    <row r="48" spans="2:19" ht="12.75" hidden="1" customHeight="1">
      <c r="B48" s="99"/>
      <c r="C48" s="107" t="s">
        <v>113</v>
      </c>
      <c r="D48" s="133" t="s">
        <v>134</v>
      </c>
      <c r="E48" s="109">
        <v>107</v>
      </c>
      <c r="F48" s="110">
        <v>583</v>
      </c>
      <c r="G48" s="111">
        <v>79</v>
      </c>
      <c r="H48" s="110">
        <v>161</v>
      </c>
      <c r="I48" s="111">
        <v>19</v>
      </c>
      <c r="J48" s="112">
        <v>122</v>
      </c>
      <c r="K48" s="111">
        <v>4</v>
      </c>
      <c r="L48" s="112">
        <v>53</v>
      </c>
      <c r="M48" s="109">
        <v>2</v>
      </c>
      <c r="N48" s="110">
        <v>46</v>
      </c>
      <c r="O48" s="111">
        <v>3</v>
      </c>
      <c r="P48" s="112">
        <v>201</v>
      </c>
      <c r="Q48" s="126">
        <v>0</v>
      </c>
      <c r="S48" s="136"/>
    </row>
    <row r="49" spans="2:19" ht="12.75" hidden="1" customHeight="1">
      <c r="B49" s="128"/>
      <c r="C49" s="107" t="s">
        <v>118</v>
      </c>
      <c r="D49" s="115" t="s">
        <v>135</v>
      </c>
      <c r="E49" s="109">
        <v>381</v>
      </c>
      <c r="F49" s="110">
        <v>2651</v>
      </c>
      <c r="G49" s="111">
        <v>211</v>
      </c>
      <c r="H49" s="110">
        <v>481</v>
      </c>
      <c r="I49" s="111">
        <v>96</v>
      </c>
      <c r="J49" s="112">
        <v>616</v>
      </c>
      <c r="K49" s="111">
        <v>44</v>
      </c>
      <c r="L49" s="112">
        <v>582</v>
      </c>
      <c r="M49" s="109">
        <v>13</v>
      </c>
      <c r="N49" s="110">
        <v>306</v>
      </c>
      <c r="O49" s="111">
        <v>13</v>
      </c>
      <c r="P49" s="112">
        <v>666</v>
      </c>
      <c r="Q49" s="126">
        <v>4</v>
      </c>
      <c r="S49" s="136"/>
    </row>
    <row r="50" spans="2:19" ht="12.75" hidden="1" customHeight="1">
      <c r="B50" s="128"/>
      <c r="C50" s="107" t="s">
        <v>120</v>
      </c>
      <c r="D50" s="133" t="s">
        <v>136</v>
      </c>
      <c r="E50" s="109">
        <v>360</v>
      </c>
      <c r="F50" s="110">
        <v>1370</v>
      </c>
      <c r="G50" s="111">
        <v>300</v>
      </c>
      <c r="H50" s="110">
        <v>554</v>
      </c>
      <c r="I50" s="111">
        <v>40</v>
      </c>
      <c r="J50" s="112">
        <v>248</v>
      </c>
      <c r="K50" s="111">
        <v>7</v>
      </c>
      <c r="L50" s="112">
        <v>95</v>
      </c>
      <c r="M50" s="109">
        <v>5</v>
      </c>
      <c r="N50" s="110">
        <v>127</v>
      </c>
      <c r="O50" s="111">
        <v>8</v>
      </c>
      <c r="P50" s="112">
        <v>346</v>
      </c>
      <c r="Q50" s="126">
        <v>0</v>
      </c>
      <c r="S50" s="136"/>
    </row>
    <row r="51" spans="2:19" ht="12.75" hidden="1" customHeight="1">
      <c r="B51" s="128"/>
      <c r="C51" s="107" t="s">
        <v>122</v>
      </c>
      <c r="D51" s="115" t="s">
        <v>123</v>
      </c>
      <c r="E51" s="109">
        <v>67</v>
      </c>
      <c r="F51" s="110">
        <v>235</v>
      </c>
      <c r="G51" s="111">
        <v>56</v>
      </c>
      <c r="H51" s="110">
        <v>89</v>
      </c>
      <c r="I51" s="111">
        <v>6</v>
      </c>
      <c r="J51" s="112">
        <v>44</v>
      </c>
      <c r="K51" s="111">
        <v>3</v>
      </c>
      <c r="L51" s="112">
        <v>41</v>
      </c>
      <c r="M51" s="109">
        <v>1</v>
      </c>
      <c r="N51" s="110">
        <v>26</v>
      </c>
      <c r="O51" s="111">
        <v>1</v>
      </c>
      <c r="P51" s="112">
        <v>35</v>
      </c>
      <c r="Q51" s="126">
        <v>0</v>
      </c>
      <c r="S51" s="136"/>
    </row>
    <row r="52" spans="2:19" ht="12.75" hidden="1" customHeight="1">
      <c r="B52" s="128"/>
      <c r="C52" s="107" t="s">
        <v>124</v>
      </c>
      <c r="D52" s="127" t="s">
        <v>137</v>
      </c>
      <c r="E52" s="109">
        <v>149</v>
      </c>
      <c r="F52" s="110">
        <v>2574</v>
      </c>
      <c r="G52" s="111">
        <v>47</v>
      </c>
      <c r="H52" s="110">
        <v>107</v>
      </c>
      <c r="I52" s="111">
        <v>46</v>
      </c>
      <c r="J52" s="112">
        <v>331</v>
      </c>
      <c r="K52" s="111">
        <v>26</v>
      </c>
      <c r="L52" s="112">
        <v>356</v>
      </c>
      <c r="M52" s="109">
        <v>7</v>
      </c>
      <c r="N52" s="110">
        <v>170</v>
      </c>
      <c r="O52" s="111">
        <v>22</v>
      </c>
      <c r="P52" s="112">
        <v>1610</v>
      </c>
      <c r="Q52" s="126">
        <v>1</v>
      </c>
      <c r="S52" s="138"/>
    </row>
    <row r="53" spans="2:19" ht="12.75" hidden="1" customHeight="1">
      <c r="B53" s="128"/>
      <c r="C53" s="139" t="s">
        <v>138</v>
      </c>
      <c r="D53" s="140" t="s">
        <v>125</v>
      </c>
      <c r="E53" s="141">
        <v>45</v>
      </c>
      <c r="F53" s="142">
        <v>471</v>
      </c>
      <c r="G53" s="143">
        <v>23</v>
      </c>
      <c r="H53" s="142">
        <v>59</v>
      </c>
      <c r="I53" s="143">
        <v>13</v>
      </c>
      <c r="J53" s="144">
        <v>88</v>
      </c>
      <c r="K53" s="143">
        <v>3</v>
      </c>
      <c r="L53" s="144">
        <v>46</v>
      </c>
      <c r="M53" s="141">
        <v>2</v>
      </c>
      <c r="N53" s="142">
        <v>46</v>
      </c>
      <c r="O53" s="143">
        <v>4</v>
      </c>
      <c r="P53" s="144">
        <v>232</v>
      </c>
      <c r="Q53" s="145">
        <v>0</v>
      </c>
    </row>
    <row r="54" spans="2:19" ht="12.75" hidden="1" customHeight="1">
      <c r="B54" s="129"/>
      <c r="C54" s="117" t="s">
        <v>139</v>
      </c>
      <c r="D54" s="130" t="s">
        <v>127</v>
      </c>
      <c r="E54" s="119">
        <v>286</v>
      </c>
      <c r="F54" s="120">
        <v>1506</v>
      </c>
      <c r="G54" s="121">
        <v>226</v>
      </c>
      <c r="H54" s="120">
        <v>420</v>
      </c>
      <c r="I54" s="121">
        <v>31</v>
      </c>
      <c r="J54" s="122">
        <v>206</v>
      </c>
      <c r="K54" s="121">
        <v>15</v>
      </c>
      <c r="L54" s="122">
        <v>190</v>
      </c>
      <c r="M54" s="119">
        <v>5</v>
      </c>
      <c r="N54" s="120">
        <v>117</v>
      </c>
      <c r="O54" s="121">
        <v>8</v>
      </c>
      <c r="P54" s="122">
        <v>573</v>
      </c>
      <c r="Q54" s="131">
        <v>1</v>
      </c>
    </row>
    <row r="55" spans="2:19" ht="15" customHeight="1">
      <c r="B55" s="146" t="s">
        <v>70</v>
      </c>
      <c r="C55" s="92"/>
      <c r="D55" s="93"/>
      <c r="E55" s="94">
        <f>SUM(E56:E73)</f>
        <v>3865</v>
      </c>
      <c r="F55" s="95">
        <f t="shared" ref="F55:Q55" si="4">SUM(F56:F73)</f>
        <v>34514</v>
      </c>
      <c r="G55" s="96">
        <f t="shared" si="4"/>
        <v>2315</v>
      </c>
      <c r="H55" s="95">
        <f t="shared" si="4"/>
        <v>5000</v>
      </c>
      <c r="I55" s="96">
        <f t="shared" si="4"/>
        <v>749</v>
      </c>
      <c r="J55" s="97">
        <f t="shared" si="4"/>
        <v>4940</v>
      </c>
      <c r="K55" s="96">
        <f t="shared" si="4"/>
        <v>429</v>
      </c>
      <c r="L55" s="97">
        <f t="shared" si="4"/>
        <v>5785</v>
      </c>
      <c r="M55" s="94">
        <f t="shared" si="4"/>
        <v>138</v>
      </c>
      <c r="N55" s="95">
        <f t="shared" si="4"/>
        <v>3250</v>
      </c>
      <c r="O55" s="96">
        <f t="shared" si="4"/>
        <v>220</v>
      </c>
      <c r="P55" s="97">
        <f t="shared" si="4"/>
        <v>15539</v>
      </c>
      <c r="Q55" s="124">
        <f t="shared" si="4"/>
        <v>14</v>
      </c>
    </row>
    <row r="56" spans="2:19" ht="12.75" customHeight="1">
      <c r="B56" s="99"/>
      <c r="C56" s="100" t="s">
        <v>91</v>
      </c>
      <c r="D56" s="101" t="s">
        <v>128</v>
      </c>
      <c r="E56" s="102">
        <f t="shared" ref="E56:E73" si="5">G56+I56+K56+M56+O56+Q56</f>
        <v>22</v>
      </c>
      <c r="F56" s="103">
        <f t="shared" ref="F56:F73" si="6">H56+J56+L56+N56+P56</f>
        <v>198</v>
      </c>
      <c r="G56" s="104">
        <v>6</v>
      </c>
      <c r="H56" s="103">
        <v>19</v>
      </c>
      <c r="I56" s="104">
        <v>10</v>
      </c>
      <c r="J56" s="105">
        <v>64</v>
      </c>
      <c r="K56" s="104">
        <v>4</v>
      </c>
      <c r="L56" s="105">
        <v>52</v>
      </c>
      <c r="M56" s="102">
        <v>1</v>
      </c>
      <c r="N56" s="103">
        <v>25</v>
      </c>
      <c r="O56" s="104">
        <v>1</v>
      </c>
      <c r="P56" s="105">
        <v>38</v>
      </c>
      <c r="Q56" s="125">
        <v>0</v>
      </c>
    </row>
    <row r="57" spans="2:19" ht="12.75" customHeight="1">
      <c r="B57" s="99"/>
      <c r="C57" s="107" t="s">
        <v>93</v>
      </c>
      <c r="D57" s="108" t="s">
        <v>96</v>
      </c>
      <c r="E57" s="109">
        <f t="shared" si="5"/>
        <v>8</v>
      </c>
      <c r="F57" s="110">
        <f t="shared" si="6"/>
        <v>63</v>
      </c>
      <c r="G57" s="111">
        <v>1</v>
      </c>
      <c r="H57" s="110">
        <v>1</v>
      </c>
      <c r="I57" s="111">
        <v>6</v>
      </c>
      <c r="J57" s="112">
        <v>50</v>
      </c>
      <c r="K57" s="111">
        <v>1</v>
      </c>
      <c r="L57" s="112">
        <v>12</v>
      </c>
      <c r="M57" s="132">
        <v>0</v>
      </c>
      <c r="N57" s="110">
        <v>0</v>
      </c>
      <c r="O57" s="111">
        <v>0</v>
      </c>
      <c r="P57" s="112">
        <v>0</v>
      </c>
      <c r="Q57" s="126">
        <v>0</v>
      </c>
    </row>
    <row r="58" spans="2:19" ht="12.75" customHeight="1">
      <c r="B58" s="99"/>
      <c r="C58" s="107" t="s">
        <v>95</v>
      </c>
      <c r="D58" s="133" t="s">
        <v>129</v>
      </c>
      <c r="E58" s="109">
        <f t="shared" si="5"/>
        <v>2</v>
      </c>
      <c r="F58" s="110">
        <f t="shared" si="6"/>
        <v>17</v>
      </c>
      <c r="G58" s="111">
        <v>1</v>
      </c>
      <c r="H58" s="110">
        <v>4</v>
      </c>
      <c r="I58" s="111">
        <v>0</v>
      </c>
      <c r="J58" s="112">
        <v>0</v>
      </c>
      <c r="K58" s="134">
        <v>1</v>
      </c>
      <c r="L58" s="135">
        <v>13</v>
      </c>
      <c r="M58" s="132">
        <v>0</v>
      </c>
      <c r="N58" s="110">
        <v>0</v>
      </c>
      <c r="O58" s="111">
        <v>0</v>
      </c>
      <c r="P58" s="112">
        <v>0</v>
      </c>
      <c r="Q58" s="126">
        <v>0</v>
      </c>
    </row>
    <row r="59" spans="2:19" ht="12.75" customHeight="1">
      <c r="B59" s="99"/>
      <c r="C59" s="107" t="s">
        <v>97</v>
      </c>
      <c r="D59" s="108" t="s">
        <v>100</v>
      </c>
      <c r="E59" s="109">
        <f t="shared" si="5"/>
        <v>482</v>
      </c>
      <c r="F59" s="110">
        <f t="shared" si="6"/>
        <v>2781</v>
      </c>
      <c r="G59" s="111">
        <v>299</v>
      </c>
      <c r="H59" s="110">
        <v>700</v>
      </c>
      <c r="I59" s="111">
        <v>113</v>
      </c>
      <c r="J59" s="112">
        <v>733</v>
      </c>
      <c r="K59" s="111">
        <v>50</v>
      </c>
      <c r="L59" s="112">
        <v>650</v>
      </c>
      <c r="M59" s="109">
        <v>8</v>
      </c>
      <c r="N59" s="110">
        <v>191</v>
      </c>
      <c r="O59" s="111">
        <v>11</v>
      </c>
      <c r="P59" s="112">
        <v>507</v>
      </c>
      <c r="Q59" s="126">
        <v>1</v>
      </c>
    </row>
    <row r="60" spans="2:19" ht="12.75" customHeight="1">
      <c r="B60" s="99"/>
      <c r="C60" s="114" t="s">
        <v>99</v>
      </c>
      <c r="D60" s="108" t="s">
        <v>102</v>
      </c>
      <c r="E60" s="109">
        <f t="shared" si="5"/>
        <v>705</v>
      </c>
      <c r="F60" s="110">
        <f t="shared" si="6"/>
        <v>11469</v>
      </c>
      <c r="G60" s="111">
        <v>315</v>
      </c>
      <c r="H60" s="110">
        <v>725</v>
      </c>
      <c r="I60" s="111">
        <v>148</v>
      </c>
      <c r="J60" s="112">
        <v>1006</v>
      </c>
      <c r="K60" s="111">
        <v>112</v>
      </c>
      <c r="L60" s="112">
        <v>1583</v>
      </c>
      <c r="M60" s="109">
        <v>47</v>
      </c>
      <c r="N60" s="110">
        <v>1120</v>
      </c>
      <c r="O60" s="111">
        <v>82</v>
      </c>
      <c r="P60" s="112">
        <v>7035</v>
      </c>
      <c r="Q60" s="126">
        <v>1</v>
      </c>
      <c r="S60" s="136"/>
    </row>
    <row r="61" spans="2:19" ht="12.75" customHeight="1">
      <c r="B61" s="99"/>
      <c r="C61" s="107" t="s">
        <v>101</v>
      </c>
      <c r="D61" s="133" t="s">
        <v>104</v>
      </c>
      <c r="E61" s="109">
        <f t="shared" si="5"/>
        <v>5</v>
      </c>
      <c r="F61" s="110">
        <f t="shared" si="6"/>
        <v>111</v>
      </c>
      <c r="G61" s="134">
        <v>1</v>
      </c>
      <c r="H61" s="137">
        <v>2</v>
      </c>
      <c r="I61" s="111">
        <v>1</v>
      </c>
      <c r="J61" s="112">
        <v>8</v>
      </c>
      <c r="K61" s="111">
        <v>1</v>
      </c>
      <c r="L61" s="112">
        <v>13</v>
      </c>
      <c r="M61" s="132">
        <v>0</v>
      </c>
      <c r="N61" s="110">
        <v>0</v>
      </c>
      <c r="O61" s="111">
        <v>2</v>
      </c>
      <c r="P61" s="112">
        <v>88</v>
      </c>
      <c r="Q61" s="126">
        <v>0</v>
      </c>
      <c r="S61" s="136"/>
    </row>
    <row r="62" spans="2:19" ht="12.75" customHeight="1">
      <c r="B62" s="99"/>
      <c r="C62" s="107" t="s">
        <v>103</v>
      </c>
      <c r="D62" s="127" t="s">
        <v>115</v>
      </c>
      <c r="E62" s="109">
        <f t="shared" si="5"/>
        <v>31</v>
      </c>
      <c r="F62" s="110">
        <f t="shared" si="6"/>
        <v>770</v>
      </c>
      <c r="G62" s="111">
        <v>14</v>
      </c>
      <c r="H62" s="110">
        <v>25</v>
      </c>
      <c r="I62" s="111">
        <v>5</v>
      </c>
      <c r="J62" s="112">
        <v>29</v>
      </c>
      <c r="K62" s="111">
        <v>5</v>
      </c>
      <c r="L62" s="112">
        <v>65</v>
      </c>
      <c r="M62" s="109">
        <v>1</v>
      </c>
      <c r="N62" s="110">
        <v>26</v>
      </c>
      <c r="O62" s="111">
        <v>6</v>
      </c>
      <c r="P62" s="112">
        <v>625</v>
      </c>
      <c r="Q62" s="126">
        <v>0</v>
      </c>
      <c r="S62" s="136"/>
    </row>
    <row r="63" spans="2:19" ht="12.75" customHeight="1">
      <c r="B63" s="99"/>
      <c r="C63" s="107" t="s">
        <v>105</v>
      </c>
      <c r="D63" s="108" t="s">
        <v>130</v>
      </c>
      <c r="E63" s="109">
        <f t="shared" si="5"/>
        <v>108</v>
      </c>
      <c r="F63" s="110">
        <f t="shared" si="6"/>
        <v>1758</v>
      </c>
      <c r="G63" s="111">
        <v>27</v>
      </c>
      <c r="H63" s="110">
        <v>46</v>
      </c>
      <c r="I63" s="111">
        <v>21</v>
      </c>
      <c r="J63" s="112">
        <v>149</v>
      </c>
      <c r="K63" s="111">
        <v>30</v>
      </c>
      <c r="L63" s="112">
        <v>410</v>
      </c>
      <c r="M63" s="109">
        <v>16</v>
      </c>
      <c r="N63" s="110">
        <v>374</v>
      </c>
      <c r="O63" s="111">
        <v>13</v>
      </c>
      <c r="P63" s="112">
        <v>779</v>
      </c>
      <c r="Q63" s="126">
        <v>1</v>
      </c>
      <c r="S63" s="136"/>
    </row>
    <row r="64" spans="2:19" ht="12.75" customHeight="1">
      <c r="B64" s="99"/>
      <c r="C64" s="107" t="s">
        <v>107</v>
      </c>
      <c r="D64" s="108" t="s">
        <v>131</v>
      </c>
      <c r="E64" s="109">
        <f t="shared" si="5"/>
        <v>969</v>
      </c>
      <c r="F64" s="110">
        <f t="shared" si="6"/>
        <v>6795</v>
      </c>
      <c r="G64" s="111">
        <v>616</v>
      </c>
      <c r="H64" s="110">
        <v>1415</v>
      </c>
      <c r="I64" s="111">
        <v>187</v>
      </c>
      <c r="J64" s="112">
        <v>1184</v>
      </c>
      <c r="K64" s="111">
        <v>98</v>
      </c>
      <c r="L64" s="112">
        <v>1279</v>
      </c>
      <c r="M64" s="109">
        <v>21</v>
      </c>
      <c r="N64" s="110">
        <v>477</v>
      </c>
      <c r="O64" s="111">
        <v>45</v>
      </c>
      <c r="P64" s="112">
        <v>2440</v>
      </c>
      <c r="Q64" s="126">
        <v>2</v>
      </c>
      <c r="S64" s="136"/>
    </row>
    <row r="65" spans="2:19" ht="12.75" customHeight="1">
      <c r="B65" s="99"/>
      <c r="C65" s="107" t="s">
        <v>109</v>
      </c>
      <c r="D65" s="127" t="s">
        <v>132</v>
      </c>
      <c r="E65" s="109">
        <f t="shared" si="5"/>
        <v>57</v>
      </c>
      <c r="F65" s="110">
        <f t="shared" si="6"/>
        <v>805</v>
      </c>
      <c r="G65" s="111">
        <v>19</v>
      </c>
      <c r="H65" s="110">
        <v>40</v>
      </c>
      <c r="I65" s="111">
        <v>16</v>
      </c>
      <c r="J65" s="112">
        <v>108</v>
      </c>
      <c r="K65" s="111">
        <v>12</v>
      </c>
      <c r="L65" s="112">
        <v>179</v>
      </c>
      <c r="M65" s="109">
        <v>7</v>
      </c>
      <c r="N65" s="110">
        <v>160</v>
      </c>
      <c r="O65" s="111">
        <v>3</v>
      </c>
      <c r="P65" s="112">
        <v>318</v>
      </c>
      <c r="Q65" s="126">
        <v>0</v>
      </c>
      <c r="S65" s="136"/>
    </row>
    <row r="66" spans="2:19" ht="12.75" customHeight="1">
      <c r="B66" s="99"/>
      <c r="C66" s="107" t="s">
        <v>111</v>
      </c>
      <c r="D66" s="133" t="s">
        <v>133</v>
      </c>
      <c r="E66" s="109">
        <f t="shared" si="5"/>
        <v>76</v>
      </c>
      <c r="F66" s="110">
        <f t="shared" si="6"/>
        <v>530</v>
      </c>
      <c r="G66" s="111">
        <v>59</v>
      </c>
      <c r="H66" s="110">
        <v>98</v>
      </c>
      <c r="I66" s="111">
        <v>10</v>
      </c>
      <c r="J66" s="112">
        <v>59</v>
      </c>
      <c r="K66" s="111">
        <v>4</v>
      </c>
      <c r="L66" s="112">
        <v>47</v>
      </c>
      <c r="M66" s="109">
        <v>1</v>
      </c>
      <c r="N66" s="110">
        <v>23</v>
      </c>
      <c r="O66" s="111">
        <v>2</v>
      </c>
      <c r="P66" s="112">
        <v>303</v>
      </c>
      <c r="Q66" s="126">
        <v>0</v>
      </c>
      <c r="S66" s="136"/>
    </row>
    <row r="67" spans="2:19" ht="12.75" customHeight="1">
      <c r="B67" s="99"/>
      <c r="C67" s="107" t="s">
        <v>113</v>
      </c>
      <c r="D67" s="133" t="s">
        <v>134</v>
      </c>
      <c r="E67" s="109">
        <f t="shared" si="5"/>
        <v>109</v>
      </c>
      <c r="F67" s="110">
        <f t="shared" si="6"/>
        <v>617</v>
      </c>
      <c r="G67" s="111">
        <v>82</v>
      </c>
      <c r="H67" s="110">
        <v>178</v>
      </c>
      <c r="I67" s="111">
        <v>15</v>
      </c>
      <c r="J67" s="112">
        <v>98</v>
      </c>
      <c r="K67" s="111">
        <v>7</v>
      </c>
      <c r="L67" s="112">
        <v>86</v>
      </c>
      <c r="M67" s="109">
        <v>2</v>
      </c>
      <c r="N67" s="110">
        <v>48</v>
      </c>
      <c r="O67" s="111">
        <v>3</v>
      </c>
      <c r="P67" s="112">
        <v>207</v>
      </c>
      <c r="Q67" s="126">
        <v>0</v>
      </c>
      <c r="S67" s="136"/>
    </row>
    <row r="68" spans="2:19" ht="12.75" customHeight="1">
      <c r="B68" s="128"/>
      <c r="C68" s="107" t="s">
        <v>118</v>
      </c>
      <c r="D68" s="115" t="s">
        <v>135</v>
      </c>
      <c r="E68" s="109">
        <f t="shared" si="5"/>
        <v>393</v>
      </c>
      <c r="F68" s="110">
        <f t="shared" si="6"/>
        <v>2761</v>
      </c>
      <c r="G68" s="111">
        <v>224</v>
      </c>
      <c r="H68" s="110">
        <v>518</v>
      </c>
      <c r="I68" s="111">
        <v>90</v>
      </c>
      <c r="J68" s="112">
        <v>608</v>
      </c>
      <c r="K68" s="111">
        <v>49</v>
      </c>
      <c r="L68" s="112">
        <v>665</v>
      </c>
      <c r="M68" s="109">
        <v>15</v>
      </c>
      <c r="N68" s="110">
        <v>362</v>
      </c>
      <c r="O68" s="111">
        <v>12</v>
      </c>
      <c r="P68" s="112">
        <v>608</v>
      </c>
      <c r="Q68" s="126">
        <v>3</v>
      </c>
      <c r="S68" s="136"/>
    </row>
    <row r="69" spans="2:19" ht="12.75" customHeight="1">
      <c r="B69" s="128"/>
      <c r="C69" s="107" t="s">
        <v>120</v>
      </c>
      <c r="D69" s="133" t="s">
        <v>136</v>
      </c>
      <c r="E69" s="109">
        <f t="shared" si="5"/>
        <v>344</v>
      </c>
      <c r="F69" s="110">
        <f t="shared" si="6"/>
        <v>1166</v>
      </c>
      <c r="G69" s="111">
        <v>296</v>
      </c>
      <c r="H69" s="110">
        <v>561</v>
      </c>
      <c r="I69" s="111">
        <v>29</v>
      </c>
      <c r="J69" s="112">
        <v>187</v>
      </c>
      <c r="K69" s="111">
        <v>6</v>
      </c>
      <c r="L69" s="112">
        <v>74</v>
      </c>
      <c r="M69" s="109">
        <v>6</v>
      </c>
      <c r="N69" s="110">
        <v>134</v>
      </c>
      <c r="O69" s="111">
        <v>6</v>
      </c>
      <c r="P69" s="112">
        <v>210</v>
      </c>
      <c r="Q69" s="126">
        <v>1</v>
      </c>
      <c r="S69" s="136"/>
    </row>
    <row r="70" spans="2:19" ht="12.75" customHeight="1">
      <c r="B70" s="128"/>
      <c r="C70" s="107" t="s">
        <v>122</v>
      </c>
      <c r="D70" s="115" t="s">
        <v>123</v>
      </c>
      <c r="E70" s="109">
        <f t="shared" si="5"/>
        <v>87</v>
      </c>
      <c r="F70" s="110">
        <f t="shared" si="6"/>
        <v>273</v>
      </c>
      <c r="G70" s="111">
        <v>72</v>
      </c>
      <c r="H70" s="110">
        <v>106</v>
      </c>
      <c r="I70" s="111">
        <v>10</v>
      </c>
      <c r="J70" s="112">
        <v>65</v>
      </c>
      <c r="K70" s="111">
        <v>3</v>
      </c>
      <c r="L70" s="112">
        <v>36</v>
      </c>
      <c r="M70" s="109">
        <v>0</v>
      </c>
      <c r="N70" s="110">
        <v>0</v>
      </c>
      <c r="O70" s="111">
        <v>2</v>
      </c>
      <c r="P70" s="112">
        <v>66</v>
      </c>
      <c r="Q70" s="126">
        <v>0</v>
      </c>
      <c r="S70" s="136"/>
    </row>
    <row r="71" spans="2:19" ht="12.75" customHeight="1">
      <c r="B71" s="128"/>
      <c r="C71" s="107" t="s">
        <v>124</v>
      </c>
      <c r="D71" s="127" t="s">
        <v>137</v>
      </c>
      <c r="E71" s="109">
        <f t="shared" si="5"/>
        <v>165</v>
      </c>
      <c r="F71" s="110">
        <f t="shared" si="6"/>
        <v>2708</v>
      </c>
      <c r="G71" s="111">
        <v>58</v>
      </c>
      <c r="H71" s="110">
        <v>129</v>
      </c>
      <c r="I71" s="111">
        <v>46</v>
      </c>
      <c r="J71" s="112">
        <v>324</v>
      </c>
      <c r="K71" s="111">
        <v>28</v>
      </c>
      <c r="L71" s="112">
        <v>353</v>
      </c>
      <c r="M71" s="109">
        <v>9</v>
      </c>
      <c r="N71" s="110">
        <v>218</v>
      </c>
      <c r="O71" s="111">
        <v>24</v>
      </c>
      <c r="P71" s="112">
        <v>1684</v>
      </c>
      <c r="Q71" s="126">
        <v>0</v>
      </c>
      <c r="S71" s="138"/>
    </row>
    <row r="72" spans="2:19" ht="12.75" customHeight="1">
      <c r="B72" s="128"/>
      <c r="C72" s="139" t="s">
        <v>138</v>
      </c>
      <c r="D72" s="140" t="s">
        <v>125</v>
      </c>
      <c r="E72" s="141">
        <f t="shared" si="5"/>
        <v>32</v>
      </c>
      <c r="F72" s="142">
        <f t="shared" si="6"/>
        <v>393</v>
      </c>
      <c r="G72" s="143">
        <v>22</v>
      </c>
      <c r="H72" s="142">
        <v>59</v>
      </c>
      <c r="I72" s="143">
        <v>3</v>
      </c>
      <c r="J72" s="144">
        <v>19</v>
      </c>
      <c r="K72" s="143">
        <v>2</v>
      </c>
      <c r="L72" s="144">
        <v>30</v>
      </c>
      <c r="M72" s="141">
        <v>1</v>
      </c>
      <c r="N72" s="142">
        <v>21</v>
      </c>
      <c r="O72" s="143">
        <v>4</v>
      </c>
      <c r="P72" s="144">
        <v>264</v>
      </c>
      <c r="Q72" s="145">
        <v>0</v>
      </c>
    </row>
    <row r="73" spans="2:19" ht="12.75" customHeight="1">
      <c r="B73" s="129"/>
      <c r="C73" s="117" t="s">
        <v>139</v>
      </c>
      <c r="D73" s="130" t="s">
        <v>127</v>
      </c>
      <c r="E73" s="119">
        <f t="shared" si="5"/>
        <v>270</v>
      </c>
      <c r="F73" s="120">
        <f t="shared" si="6"/>
        <v>1299</v>
      </c>
      <c r="G73" s="121">
        <v>203</v>
      </c>
      <c r="H73" s="120">
        <v>374</v>
      </c>
      <c r="I73" s="121">
        <v>39</v>
      </c>
      <c r="J73" s="122">
        <v>249</v>
      </c>
      <c r="K73" s="121">
        <v>16</v>
      </c>
      <c r="L73" s="122">
        <v>238</v>
      </c>
      <c r="M73" s="119">
        <v>3</v>
      </c>
      <c r="N73" s="120">
        <v>71</v>
      </c>
      <c r="O73" s="121">
        <v>4</v>
      </c>
      <c r="P73" s="122">
        <v>367</v>
      </c>
      <c r="Q73" s="131">
        <v>5</v>
      </c>
    </row>
    <row r="74" spans="2:19" ht="12.75" customHeight="1">
      <c r="B74" s="146" t="s">
        <v>75</v>
      </c>
      <c r="C74" s="92"/>
      <c r="D74" s="93"/>
      <c r="E74" s="94">
        <f>SUM(E75:E92)</f>
        <v>3912</v>
      </c>
      <c r="F74" s="95">
        <f t="shared" ref="F74:Q74" si="7">SUM(F75:F92)</f>
        <v>34682</v>
      </c>
      <c r="G74" s="96">
        <f t="shared" si="7"/>
        <v>2351</v>
      </c>
      <c r="H74" s="95">
        <f t="shared" si="7"/>
        <v>4933</v>
      </c>
      <c r="I74" s="96">
        <f t="shared" si="7"/>
        <v>747</v>
      </c>
      <c r="J74" s="97">
        <f t="shared" si="7"/>
        <v>4933</v>
      </c>
      <c r="K74" s="96">
        <f t="shared" si="7"/>
        <v>414</v>
      </c>
      <c r="L74" s="97">
        <f t="shared" si="7"/>
        <v>5524</v>
      </c>
      <c r="M74" s="94">
        <f t="shared" si="7"/>
        <v>144</v>
      </c>
      <c r="N74" s="95">
        <f t="shared" si="7"/>
        <v>3404</v>
      </c>
      <c r="O74" s="96">
        <f t="shared" si="7"/>
        <v>239</v>
      </c>
      <c r="P74" s="97">
        <f t="shared" si="7"/>
        <v>15888</v>
      </c>
      <c r="Q74" s="124">
        <f t="shared" si="7"/>
        <v>17</v>
      </c>
    </row>
    <row r="75" spans="2:19" ht="12.75" customHeight="1">
      <c r="B75" s="99"/>
      <c r="C75" s="100" t="s">
        <v>91</v>
      </c>
      <c r="D75" s="101" t="s">
        <v>128</v>
      </c>
      <c r="E75" s="102">
        <f t="shared" ref="E75:E92" si="8">G75+I75+K75+M75+O75+Q75</f>
        <v>28</v>
      </c>
      <c r="F75" s="103">
        <f t="shared" ref="F75:F92" si="9">H75+J75+L75+N75+P75</f>
        <v>186</v>
      </c>
      <c r="G75" s="104">
        <v>13</v>
      </c>
      <c r="H75" s="103">
        <v>31</v>
      </c>
      <c r="I75" s="104">
        <v>10</v>
      </c>
      <c r="J75" s="105">
        <v>69</v>
      </c>
      <c r="K75" s="104">
        <v>3</v>
      </c>
      <c r="L75" s="105">
        <v>36</v>
      </c>
      <c r="M75" s="102">
        <v>2</v>
      </c>
      <c r="N75" s="103">
        <v>50</v>
      </c>
      <c r="O75" s="104">
        <v>0</v>
      </c>
      <c r="P75" s="105">
        <v>0</v>
      </c>
      <c r="Q75" s="125">
        <v>0</v>
      </c>
    </row>
    <row r="76" spans="2:19" ht="12.75" customHeight="1">
      <c r="B76" s="99"/>
      <c r="C76" s="107" t="s">
        <v>93</v>
      </c>
      <c r="D76" s="108" t="s">
        <v>96</v>
      </c>
      <c r="E76" s="109">
        <f t="shared" si="8"/>
        <v>8</v>
      </c>
      <c r="F76" s="110">
        <f t="shared" si="9"/>
        <v>56</v>
      </c>
      <c r="G76" s="111">
        <v>1</v>
      </c>
      <c r="H76" s="110">
        <v>1</v>
      </c>
      <c r="I76" s="111">
        <v>6</v>
      </c>
      <c r="J76" s="112">
        <v>45</v>
      </c>
      <c r="K76" s="111">
        <v>1</v>
      </c>
      <c r="L76" s="112">
        <v>10</v>
      </c>
      <c r="M76" s="132">
        <v>0</v>
      </c>
      <c r="N76" s="110">
        <v>0</v>
      </c>
      <c r="O76" s="111">
        <v>0</v>
      </c>
      <c r="P76" s="112">
        <v>0</v>
      </c>
      <c r="Q76" s="126">
        <v>0</v>
      </c>
    </row>
    <row r="77" spans="2:19" ht="12.75" customHeight="1">
      <c r="B77" s="99"/>
      <c r="C77" s="107" t="s">
        <v>95</v>
      </c>
      <c r="D77" s="133" t="s">
        <v>129</v>
      </c>
      <c r="E77" s="109">
        <f t="shared" si="8"/>
        <v>0</v>
      </c>
      <c r="F77" s="110">
        <f t="shared" si="9"/>
        <v>0</v>
      </c>
      <c r="G77" s="111">
        <v>0</v>
      </c>
      <c r="H77" s="110">
        <v>0</v>
      </c>
      <c r="I77" s="111">
        <v>0</v>
      </c>
      <c r="J77" s="112">
        <v>0</v>
      </c>
      <c r="K77" s="134">
        <v>0</v>
      </c>
      <c r="L77" s="135">
        <v>0</v>
      </c>
      <c r="M77" s="132">
        <v>0</v>
      </c>
      <c r="N77" s="110">
        <v>0</v>
      </c>
      <c r="O77" s="111">
        <v>0</v>
      </c>
      <c r="P77" s="112">
        <v>0</v>
      </c>
      <c r="Q77" s="126">
        <v>0</v>
      </c>
    </row>
    <row r="78" spans="2:19" ht="12.75" customHeight="1">
      <c r="B78" s="99"/>
      <c r="C78" s="107" t="s">
        <v>97</v>
      </c>
      <c r="D78" s="108" t="s">
        <v>100</v>
      </c>
      <c r="E78" s="109">
        <f t="shared" si="8"/>
        <v>478</v>
      </c>
      <c r="F78" s="110">
        <f t="shared" si="9"/>
        <v>2655</v>
      </c>
      <c r="G78" s="111">
        <v>305</v>
      </c>
      <c r="H78" s="110">
        <v>670</v>
      </c>
      <c r="I78" s="111">
        <v>112</v>
      </c>
      <c r="J78" s="112">
        <v>754</v>
      </c>
      <c r="K78" s="111">
        <v>41</v>
      </c>
      <c r="L78" s="112">
        <v>530</v>
      </c>
      <c r="M78" s="109">
        <v>10</v>
      </c>
      <c r="N78" s="110">
        <v>237</v>
      </c>
      <c r="O78" s="111">
        <v>10</v>
      </c>
      <c r="P78" s="112">
        <v>464</v>
      </c>
      <c r="Q78" s="126">
        <v>0</v>
      </c>
    </row>
    <row r="79" spans="2:19" ht="12.75" customHeight="1">
      <c r="B79" s="99"/>
      <c r="C79" s="114" t="s">
        <v>99</v>
      </c>
      <c r="D79" s="108" t="s">
        <v>102</v>
      </c>
      <c r="E79" s="109">
        <f t="shared" si="8"/>
        <v>693</v>
      </c>
      <c r="F79" s="110">
        <f t="shared" si="9"/>
        <v>10816</v>
      </c>
      <c r="G79" s="111">
        <v>303</v>
      </c>
      <c r="H79" s="110">
        <v>675</v>
      </c>
      <c r="I79" s="111">
        <v>143</v>
      </c>
      <c r="J79" s="112">
        <v>954</v>
      </c>
      <c r="K79" s="111">
        <v>113</v>
      </c>
      <c r="L79" s="112">
        <v>1572</v>
      </c>
      <c r="M79" s="109">
        <v>47</v>
      </c>
      <c r="N79" s="110">
        <v>1105</v>
      </c>
      <c r="O79" s="111">
        <v>84</v>
      </c>
      <c r="P79" s="112">
        <v>6510</v>
      </c>
      <c r="Q79" s="126">
        <v>3</v>
      </c>
    </row>
    <row r="80" spans="2:19" ht="12.75" customHeight="1">
      <c r="B80" s="99"/>
      <c r="C80" s="107" t="s">
        <v>101</v>
      </c>
      <c r="D80" s="133" t="s">
        <v>104</v>
      </c>
      <c r="E80" s="109">
        <f t="shared" si="8"/>
        <v>8</v>
      </c>
      <c r="F80" s="110">
        <f t="shared" si="9"/>
        <v>166</v>
      </c>
      <c r="G80" s="134">
        <v>1</v>
      </c>
      <c r="H80" s="137">
        <v>5</v>
      </c>
      <c r="I80" s="111">
        <v>3</v>
      </c>
      <c r="J80" s="112">
        <v>25</v>
      </c>
      <c r="K80" s="111">
        <v>1</v>
      </c>
      <c r="L80" s="112">
        <v>14</v>
      </c>
      <c r="M80" s="132">
        <v>1</v>
      </c>
      <c r="N80" s="110">
        <v>23</v>
      </c>
      <c r="O80" s="111">
        <v>2</v>
      </c>
      <c r="P80" s="112">
        <v>99</v>
      </c>
      <c r="Q80" s="126">
        <v>0</v>
      </c>
    </row>
    <row r="81" spans="2:17" ht="12.75" customHeight="1">
      <c r="B81" s="99"/>
      <c r="C81" s="107" t="s">
        <v>103</v>
      </c>
      <c r="D81" s="127" t="s">
        <v>115</v>
      </c>
      <c r="E81" s="109">
        <f t="shared" si="8"/>
        <v>32</v>
      </c>
      <c r="F81" s="110">
        <f t="shared" si="9"/>
        <v>829</v>
      </c>
      <c r="G81" s="111">
        <v>16</v>
      </c>
      <c r="H81" s="110">
        <v>35</v>
      </c>
      <c r="I81" s="111">
        <v>4</v>
      </c>
      <c r="J81" s="112">
        <v>25</v>
      </c>
      <c r="K81" s="111">
        <v>4</v>
      </c>
      <c r="L81" s="112">
        <v>55</v>
      </c>
      <c r="M81" s="109">
        <v>0</v>
      </c>
      <c r="N81" s="110">
        <v>0</v>
      </c>
      <c r="O81" s="111">
        <v>8</v>
      </c>
      <c r="P81" s="112">
        <v>714</v>
      </c>
      <c r="Q81" s="126">
        <v>0</v>
      </c>
    </row>
    <row r="82" spans="2:17" ht="12.75" customHeight="1">
      <c r="B82" s="99"/>
      <c r="C82" s="107" t="s">
        <v>105</v>
      </c>
      <c r="D82" s="108" t="s">
        <v>130</v>
      </c>
      <c r="E82" s="109">
        <f t="shared" si="8"/>
        <v>116</v>
      </c>
      <c r="F82" s="110">
        <f t="shared" si="9"/>
        <v>1932</v>
      </c>
      <c r="G82" s="111">
        <v>34</v>
      </c>
      <c r="H82" s="110">
        <v>69</v>
      </c>
      <c r="I82" s="111">
        <v>25</v>
      </c>
      <c r="J82" s="112">
        <v>178</v>
      </c>
      <c r="K82" s="111">
        <v>28</v>
      </c>
      <c r="L82" s="112">
        <v>368</v>
      </c>
      <c r="M82" s="109">
        <v>11</v>
      </c>
      <c r="N82" s="110">
        <v>261</v>
      </c>
      <c r="O82" s="111">
        <v>18</v>
      </c>
      <c r="P82" s="112">
        <v>1056</v>
      </c>
      <c r="Q82" s="126">
        <v>0</v>
      </c>
    </row>
    <row r="83" spans="2:17" ht="12.75" customHeight="1">
      <c r="B83" s="99"/>
      <c r="C83" s="107" t="s">
        <v>107</v>
      </c>
      <c r="D83" s="108" t="s">
        <v>131</v>
      </c>
      <c r="E83" s="109">
        <f t="shared" si="8"/>
        <v>984</v>
      </c>
      <c r="F83" s="110">
        <f t="shared" si="9"/>
        <v>6991</v>
      </c>
      <c r="G83" s="111">
        <v>618</v>
      </c>
      <c r="H83" s="110">
        <v>1404</v>
      </c>
      <c r="I83" s="111">
        <v>191</v>
      </c>
      <c r="J83" s="112">
        <v>1204</v>
      </c>
      <c r="K83" s="111">
        <v>110</v>
      </c>
      <c r="L83" s="112">
        <v>1434</v>
      </c>
      <c r="M83" s="109">
        <v>19</v>
      </c>
      <c r="N83" s="110">
        <v>446</v>
      </c>
      <c r="O83" s="111">
        <v>43</v>
      </c>
      <c r="P83" s="112">
        <v>2503</v>
      </c>
      <c r="Q83" s="126">
        <v>3</v>
      </c>
    </row>
    <row r="84" spans="2:17" ht="12.75" customHeight="1">
      <c r="B84" s="99"/>
      <c r="C84" s="107" t="s">
        <v>109</v>
      </c>
      <c r="D84" s="127" t="s">
        <v>132</v>
      </c>
      <c r="E84" s="109">
        <f t="shared" si="8"/>
        <v>41</v>
      </c>
      <c r="F84" s="110">
        <f t="shared" si="9"/>
        <v>474</v>
      </c>
      <c r="G84" s="111">
        <v>15</v>
      </c>
      <c r="H84" s="110">
        <v>30</v>
      </c>
      <c r="I84" s="111">
        <v>8</v>
      </c>
      <c r="J84" s="112">
        <v>52</v>
      </c>
      <c r="K84" s="111">
        <v>9</v>
      </c>
      <c r="L84" s="112">
        <v>132</v>
      </c>
      <c r="M84" s="109">
        <v>6</v>
      </c>
      <c r="N84" s="110">
        <v>139</v>
      </c>
      <c r="O84" s="111">
        <v>3</v>
      </c>
      <c r="P84" s="112">
        <v>121</v>
      </c>
      <c r="Q84" s="126">
        <v>0</v>
      </c>
    </row>
    <row r="85" spans="2:17" ht="12.75" customHeight="1">
      <c r="B85" s="99"/>
      <c r="C85" s="107" t="s">
        <v>111</v>
      </c>
      <c r="D85" s="133" t="s">
        <v>133</v>
      </c>
      <c r="E85" s="109">
        <f t="shared" si="8"/>
        <v>72</v>
      </c>
      <c r="F85" s="110">
        <f t="shared" si="9"/>
        <v>279</v>
      </c>
      <c r="G85" s="111">
        <v>55</v>
      </c>
      <c r="H85" s="110">
        <v>98</v>
      </c>
      <c r="I85" s="111">
        <v>12</v>
      </c>
      <c r="J85" s="112">
        <v>74</v>
      </c>
      <c r="K85" s="111">
        <v>2</v>
      </c>
      <c r="L85" s="112">
        <v>29</v>
      </c>
      <c r="M85" s="109">
        <v>2</v>
      </c>
      <c r="N85" s="110">
        <v>45</v>
      </c>
      <c r="O85" s="111">
        <v>1</v>
      </c>
      <c r="P85" s="112">
        <v>33</v>
      </c>
      <c r="Q85" s="126">
        <v>0</v>
      </c>
    </row>
    <row r="86" spans="2:17" ht="12.75" customHeight="1">
      <c r="B86" s="99"/>
      <c r="C86" s="107" t="s">
        <v>113</v>
      </c>
      <c r="D86" s="133" t="s">
        <v>134</v>
      </c>
      <c r="E86" s="109">
        <f t="shared" si="8"/>
        <v>108</v>
      </c>
      <c r="F86" s="110">
        <f t="shared" si="9"/>
        <v>610</v>
      </c>
      <c r="G86" s="111">
        <v>81</v>
      </c>
      <c r="H86" s="110">
        <v>178</v>
      </c>
      <c r="I86" s="111">
        <v>17</v>
      </c>
      <c r="J86" s="112">
        <v>115</v>
      </c>
      <c r="K86" s="111">
        <v>4</v>
      </c>
      <c r="L86" s="112">
        <v>43</v>
      </c>
      <c r="M86" s="109">
        <v>3</v>
      </c>
      <c r="N86" s="110">
        <v>75</v>
      </c>
      <c r="O86" s="111">
        <v>3</v>
      </c>
      <c r="P86" s="112">
        <v>199</v>
      </c>
      <c r="Q86" s="126">
        <v>0</v>
      </c>
    </row>
    <row r="87" spans="2:17" ht="12.75" customHeight="1">
      <c r="B87" s="128"/>
      <c r="C87" s="107" t="s">
        <v>118</v>
      </c>
      <c r="D87" s="115" t="s">
        <v>135</v>
      </c>
      <c r="E87" s="109">
        <f t="shared" si="8"/>
        <v>389</v>
      </c>
      <c r="F87" s="110">
        <f t="shared" si="9"/>
        <v>2644</v>
      </c>
      <c r="G87" s="111">
        <v>226</v>
      </c>
      <c r="H87" s="110">
        <v>498</v>
      </c>
      <c r="I87" s="111">
        <v>91</v>
      </c>
      <c r="J87" s="112">
        <v>587</v>
      </c>
      <c r="K87" s="111">
        <v>41</v>
      </c>
      <c r="L87" s="112">
        <v>533</v>
      </c>
      <c r="M87" s="109">
        <v>16</v>
      </c>
      <c r="N87" s="110">
        <v>382</v>
      </c>
      <c r="O87" s="111">
        <v>13</v>
      </c>
      <c r="P87" s="112">
        <v>644</v>
      </c>
      <c r="Q87" s="126">
        <v>2</v>
      </c>
    </row>
    <row r="88" spans="2:17" ht="12.75" customHeight="1">
      <c r="B88" s="128"/>
      <c r="C88" s="107" t="s">
        <v>120</v>
      </c>
      <c r="D88" s="133" t="s">
        <v>136</v>
      </c>
      <c r="E88" s="109">
        <f t="shared" si="8"/>
        <v>344</v>
      </c>
      <c r="F88" s="110">
        <f t="shared" si="9"/>
        <v>1286</v>
      </c>
      <c r="G88" s="111">
        <v>297</v>
      </c>
      <c r="H88" s="110">
        <v>537</v>
      </c>
      <c r="I88" s="111">
        <v>23</v>
      </c>
      <c r="J88" s="112">
        <v>159</v>
      </c>
      <c r="K88" s="111">
        <v>9</v>
      </c>
      <c r="L88" s="112">
        <v>118</v>
      </c>
      <c r="M88" s="109">
        <v>5</v>
      </c>
      <c r="N88" s="110">
        <v>119</v>
      </c>
      <c r="O88" s="111">
        <v>9</v>
      </c>
      <c r="P88" s="112">
        <v>353</v>
      </c>
      <c r="Q88" s="126">
        <v>1</v>
      </c>
    </row>
    <row r="89" spans="2:17" ht="12.75" customHeight="1">
      <c r="B89" s="128"/>
      <c r="C89" s="107" t="s">
        <v>122</v>
      </c>
      <c r="D89" s="115" t="s">
        <v>123</v>
      </c>
      <c r="E89" s="109">
        <f t="shared" si="8"/>
        <v>92</v>
      </c>
      <c r="F89" s="110">
        <f t="shared" si="9"/>
        <v>299</v>
      </c>
      <c r="G89" s="111">
        <v>77</v>
      </c>
      <c r="H89" s="110">
        <v>122</v>
      </c>
      <c r="I89" s="111">
        <v>9</v>
      </c>
      <c r="J89" s="112">
        <v>62</v>
      </c>
      <c r="K89" s="111">
        <v>4</v>
      </c>
      <c r="L89" s="112">
        <v>53</v>
      </c>
      <c r="M89" s="109">
        <v>0</v>
      </c>
      <c r="N89" s="110">
        <v>0</v>
      </c>
      <c r="O89" s="111">
        <v>2</v>
      </c>
      <c r="P89" s="112">
        <v>62</v>
      </c>
      <c r="Q89" s="126">
        <v>0</v>
      </c>
    </row>
    <row r="90" spans="2:17" ht="12.75" customHeight="1">
      <c r="B90" s="128"/>
      <c r="C90" s="107" t="s">
        <v>124</v>
      </c>
      <c r="D90" s="127" t="s">
        <v>137</v>
      </c>
      <c r="E90" s="109">
        <f t="shared" si="8"/>
        <v>206</v>
      </c>
      <c r="F90" s="110">
        <f t="shared" si="9"/>
        <v>3271</v>
      </c>
      <c r="G90" s="111">
        <v>71</v>
      </c>
      <c r="H90" s="110">
        <v>148</v>
      </c>
      <c r="I90" s="111">
        <v>53</v>
      </c>
      <c r="J90" s="112">
        <v>377</v>
      </c>
      <c r="K90" s="111">
        <v>30</v>
      </c>
      <c r="L90" s="112">
        <v>400</v>
      </c>
      <c r="M90" s="109">
        <v>14</v>
      </c>
      <c r="N90" s="110">
        <v>343</v>
      </c>
      <c r="O90" s="111">
        <v>31</v>
      </c>
      <c r="P90" s="112">
        <v>2003</v>
      </c>
      <c r="Q90" s="126">
        <v>7</v>
      </c>
    </row>
    <row r="91" spans="2:17" ht="12.75" customHeight="1">
      <c r="B91" s="128"/>
      <c r="C91" s="139" t="s">
        <v>138</v>
      </c>
      <c r="D91" s="140" t="s">
        <v>125</v>
      </c>
      <c r="E91" s="141">
        <f t="shared" si="8"/>
        <v>40</v>
      </c>
      <c r="F91" s="142">
        <f t="shared" si="9"/>
        <v>649</v>
      </c>
      <c r="G91" s="143">
        <v>21</v>
      </c>
      <c r="H91" s="142">
        <v>55</v>
      </c>
      <c r="I91" s="143">
        <v>10</v>
      </c>
      <c r="J91" s="144">
        <v>66</v>
      </c>
      <c r="K91" s="143">
        <v>2</v>
      </c>
      <c r="L91" s="144">
        <v>28</v>
      </c>
      <c r="M91" s="141">
        <v>1</v>
      </c>
      <c r="N91" s="142">
        <v>22</v>
      </c>
      <c r="O91" s="143">
        <v>6</v>
      </c>
      <c r="P91" s="144">
        <v>478</v>
      </c>
      <c r="Q91" s="145">
        <v>0</v>
      </c>
    </row>
    <row r="92" spans="2:17" ht="12.75" customHeight="1">
      <c r="B92" s="129"/>
      <c r="C92" s="117" t="s">
        <v>139</v>
      </c>
      <c r="D92" s="130" t="s">
        <v>127</v>
      </c>
      <c r="E92" s="119">
        <f t="shared" si="8"/>
        <v>273</v>
      </c>
      <c r="F92" s="120">
        <f t="shared" si="9"/>
        <v>1539</v>
      </c>
      <c r="G92" s="121">
        <v>217</v>
      </c>
      <c r="H92" s="120">
        <v>377</v>
      </c>
      <c r="I92" s="121">
        <v>30</v>
      </c>
      <c r="J92" s="122">
        <v>187</v>
      </c>
      <c r="K92" s="121">
        <v>12</v>
      </c>
      <c r="L92" s="122">
        <v>169</v>
      </c>
      <c r="M92" s="119">
        <v>7</v>
      </c>
      <c r="N92" s="120">
        <v>157</v>
      </c>
      <c r="O92" s="121">
        <v>6</v>
      </c>
      <c r="P92" s="122">
        <v>649</v>
      </c>
      <c r="Q92" s="131">
        <v>1</v>
      </c>
    </row>
    <row r="93" spans="2:17">
      <c r="B93" s="147"/>
      <c r="P93" s="154"/>
      <c r="Q93" s="154" t="s">
        <v>77</v>
      </c>
    </row>
    <row r="94" spans="2:17">
      <c r="B94" s="54"/>
    </row>
    <row r="95" spans="2:17">
      <c r="B95" s="54"/>
    </row>
  </sheetData>
  <mergeCells count="7">
    <mergeCell ref="O3:P3"/>
    <mergeCell ref="B3:D4"/>
    <mergeCell ref="E3:F3"/>
    <mergeCell ref="G3:H3"/>
    <mergeCell ref="I3:J3"/>
    <mergeCell ref="K3:L3"/>
    <mergeCell ref="M3:N3"/>
  </mergeCells>
  <phoneticPr fontId="1"/>
  <pageMargins left="0.59055118110236227" right="0.59055118110236227" top="0.78740157480314965" bottom="0.78740157480314965" header="0.39370078740157483" footer="0.39370078740157483"/>
  <pageSetup paperSize="9" orientation="portrait" verticalDpi="0" r:id="rId1"/>
  <headerFooter alignWithMargins="0">
    <oddHeader>&amp;R&amp;"ＭＳ Ｐゴシック,標準"&amp;11 3.事  業  所</oddHeader>
    <oddFooter>&amp;C&amp;"ＭＳ Ｐゴシック,標準"&amp;11-28-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9"/>
  <sheetViews>
    <sheetView showGridLines="0" zoomScaleNormal="100" workbookViewId="0">
      <selection activeCell="B5" sqref="B5"/>
    </sheetView>
  </sheetViews>
  <sheetFormatPr defaultRowHeight="12"/>
  <cols>
    <col min="1" max="1" width="3.25" style="4" customWidth="1"/>
    <col min="2" max="2" width="2" style="4" customWidth="1"/>
    <col min="3" max="3" width="2.875" style="3" bestFit="1" customWidth="1"/>
    <col min="4" max="4" width="9.25" style="4" customWidth="1"/>
    <col min="5" max="5" width="5" style="239" customWidth="1"/>
    <col min="6" max="6" width="6.125" style="243" customWidth="1"/>
    <col min="7" max="8" width="5.5" style="241" customWidth="1"/>
    <col min="9" max="9" width="5" style="241" customWidth="1"/>
    <col min="10" max="10" width="5.875" style="241" customWidth="1"/>
    <col min="11" max="11" width="5.5" style="242" customWidth="1"/>
    <col min="12" max="12" width="7.5" style="239" bestFit="1" customWidth="1"/>
    <col min="13" max="13" width="5.25" style="242" customWidth="1"/>
    <col min="14" max="14" width="5.75" style="239" customWidth="1"/>
    <col min="15" max="15" width="4.125" style="241" customWidth="1"/>
    <col min="16" max="16" width="4.25" style="239" customWidth="1"/>
    <col min="17" max="17" width="4.75" style="241" customWidth="1"/>
    <col min="18" max="18" width="4.875" style="225" customWidth="1"/>
    <col min="19" max="19" width="4" style="241" customWidth="1"/>
    <col min="20" max="20" width="3.875" style="225" customWidth="1"/>
    <col min="21" max="256" width="9" style="4"/>
    <col min="257" max="257" width="3.25" style="4" customWidth="1"/>
    <col min="258" max="258" width="2" style="4" customWidth="1"/>
    <col min="259" max="259" width="2.875" style="4" bestFit="1" customWidth="1"/>
    <col min="260" max="260" width="9.25" style="4" customWidth="1"/>
    <col min="261" max="261" width="5" style="4" customWidth="1"/>
    <col min="262" max="262" width="6.125" style="4" customWidth="1"/>
    <col min="263" max="264" width="5.5" style="4" customWidth="1"/>
    <col min="265" max="265" width="5" style="4" customWidth="1"/>
    <col min="266" max="266" width="5.875" style="4" customWidth="1"/>
    <col min="267" max="267" width="5.5" style="4" customWidth="1"/>
    <col min="268" max="268" width="7.5" style="4" bestFit="1" customWidth="1"/>
    <col min="269" max="269" width="5.25" style="4" customWidth="1"/>
    <col min="270" max="270" width="5.75" style="4" customWidth="1"/>
    <col min="271" max="271" width="4.125" style="4" customWidth="1"/>
    <col min="272" max="272" width="4.25" style="4" customWidth="1"/>
    <col min="273" max="273" width="4.75" style="4" customWidth="1"/>
    <col min="274" max="274" width="4.875" style="4" customWidth="1"/>
    <col min="275" max="275" width="4" style="4" customWidth="1"/>
    <col min="276" max="276" width="3.875" style="4" customWidth="1"/>
    <col min="277" max="512" width="9" style="4"/>
    <col min="513" max="513" width="3.25" style="4" customWidth="1"/>
    <col min="514" max="514" width="2" style="4" customWidth="1"/>
    <col min="515" max="515" width="2.875" style="4" bestFit="1" customWidth="1"/>
    <col min="516" max="516" width="9.25" style="4" customWidth="1"/>
    <col min="517" max="517" width="5" style="4" customWidth="1"/>
    <col min="518" max="518" width="6.125" style="4" customWidth="1"/>
    <col min="519" max="520" width="5.5" style="4" customWidth="1"/>
    <col min="521" max="521" width="5" style="4" customWidth="1"/>
    <col min="522" max="522" width="5.875" style="4" customWidth="1"/>
    <col min="523" max="523" width="5.5" style="4" customWidth="1"/>
    <col min="524" max="524" width="7.5" style="4" bestFit="1" customWidth="1"/>
    <col min="525" max="525" width="5.25" style="4" customWidth="1"/>
    <col min="526" max="526" width="5.75" style="4" customWidth="1"/>
    <col min="527" max="527" width="4.125" style="4" customWidth="1"/>
    <col min="528" max="528" width="4.25" style="4" customWidth="1"/>
    <col min="529" max="529" width="4.75" style="4" customWidth="1"/>
    <col min="530" max="530" width="4.875" style="4" customWidth="1"/>
    <col min="531" max="531" width="4" style="4" customWidth="1"/>
    <col min="532" max="532" width="3.875" style="4" customWidth="1"/>
    <col min="533" max="768" width="9" style="4"/>
    <col min="769" max="769" width="3.25" style="4" customWidth="1"/>
    <col min="770" max="770" width="2" style="4" customWidth="1"/>
    <col min="771" max="771" width="2.875" style="4" bestFit="1" customWidth="1"/>
    <col min="772" max="772" width="9.25" style="4" customWidth="1"/>
    <col min="773" max="773" width="5" style="4" customWidth="1"/>
    <col min="774" max="774" width="6.125" style="4" customWidth="1"/>
    <col min="775" max="776" width="5.5" style="4" customWidth="1"/>
    <col min="777" max="777" width="5" style="4" customWidth="1"/>
    <col min="778" max="778" width="5.875" style="4" customWidth="1"/>
    <col min="779" max="779" width="5.5" style="4" customWidth="1"/>
    <col min="780" max="780" width="7.5" style="4" bestFit="1" customWidth="1"/>
    <col min="781" max="781" width="5.25" style="4" customWidth="1"/>
    <col min="782" max="782" width="5.75" style="4" customWidth="1"/>
    <col min="783" max="783" width="4.125" style="4" customWidth="1"/>
    <col min="784" max="784" width="4.25" style="4" customWidth="1"/>
    <col min="785" max="785" width="4.75" style="4" customWidth="1"/>
    <col min="786" max="786" width="4.875" style="4" customWidth="1"/>
    <col min="787" max="787" width="4" style="4" customWidth="1"/>
    <col min="788" max="788" width="3.875" style="4" customWidth="1"/>
    <col min="789" max="1024" width="9" style="4"/>
    <col min="1025" max="1025" width="3.25" style="4" customWidth="1"/>
    <col min="1026" max="1026" width="2" style="4" customWidth="1"/>
    <col min="1027" max="1027" width="2.875" style="4" bestFit="1" customWidth="1"/>
    <col min="1028" max="1028" width="9.25" style="4" customWidth="1"/>
    <col min="1029" max="1029" width="5" style="4" customWidth="1"/>
    <col min="1030" max="1030" width="6.125" style="4" customWidth="1"/>
    <col min="1031" max="1032" width="5.5" style="4" customWidth="1"/>
    <col min="1033" max="1033" width="5" style="4" customWidth="1"/>
    <col min="1034" max="1034" width="5.875" style="4" customWidth="1"/>
    <col min="1035" max="1035" width="5.5" style="4" customWidth="1"/>
    <col min="1036" max="1036" width="7.5" style="4" bestFit="1" customWidth="1"/>
    <col min="1037" max="1037" width="5.25" style="4" customWidth="1"/>
    <col min="1038" max="1038" width="5.75" style="4" customWidth="1"/>
    <col min="1039" max="1039" width="4.125" style="4" customWidth="1"/>
    <col min="1040" max="1040" width="4.25" style="4" customWidth="1"/>
    <col min="1041" max="1041" width="4.75" style="4" customWidth="1"/>
    <col min="1042" max="1042" width="4.875" style="4" customWidth="1"/>
    <col min="1043" max="1043" width="4" style="4" customWidth="1"/>
    <col min="1044" max="1044" width="3.875" style="4" customWidth="1"/>
    <col min="1045" max="1280" width="9" style="4"/>
    <col min="1281" max="1281" width="3.25" style="4" customWidth="1"/>
    <col min="1282" max="1282" width="2" style="4" customWidth="1"/>
    <col min="1283" max="1283" width="2.875" style="4" bestFit="1" customWidth="1"/>
    <col min="1284" max="1284" width="9.25" style="4" customWidth="1"/>
    <col min="1285" max="1285" width="5" style="4" customWidth="1"/>
    <col min="1286" max="1286" width="6.125" style="4" customWidth="1"/>
    <col min="1287" max="1288" width="5.5" style="4" customWidth="1"/>
    <col min="1289" max="1289" width="5" style="4" customWidth="1"/>
    <col min="1290" max="1290" width="5.875" style="4" customWidth="1"/>
    <col min="1291" max="1291" width="5.5" style="4" customWidth="1"/>
    <col min="1292" max="1292" width="7.5" style="4" bestFit="1" customWidth="1"/>
    <col min="1293" max="1293" width="5.25" style="4" customWidth="1"/>
    <col min="1294" max="1294" width="5.75" style="4" customWidth="1"/>
    <col min="1295" max="1295" width="4.125" style="4" customWidth="1"/>
    <col min="1296" max="1296" width="4.25" style="4" customWidth="1"/>
    <col min="1297" max="1297" width="4.75" style="4" customWidth="1"/>
    <col min="1298" max="1298" width="4.875" style="4" customWidth="1"/>
    <col min="1299" max="1299" width="4" style="4" customWidth="1"/>
    <col min="1300" max="1300" width="3.875" style="4" customWidth="1"/>
    <col min="1301" max="1536" width="9" style="4"/>
    <col min="1537" max="1537" width="3.25" style="4" customWidth="1"/>
    <col min="1538" max="1538" width="2" style="4" customWidth="1"/>
    <col min="1539" max="1539" width="2.875" style="4" bestFit="1" customWidth="1"/>
    <col min="1540" max="1540" width="9.25" style="4" customWidth="1"/>
    <col min="1541" max="1541" width="5" style="4" customWidth="1"/>
    <col min="1542" max="1542" width="6.125" style="4" customWidth="1"/>
    <col min="1543" max="1544" width="5.5" style="4" customWidth="1"/>
    <col min="1545" max="1545" width="5" style="4" customWidth="1"/>
    <col min="1546" max="1546" width="5.875" style="4" customWidth="1"/>
    <col min="1547" max="1547" width="5.5" style="4" customWidth="1"/>
    <col min="1548" max="1548" width="7.5" style="4" bestFit="1" customWidth="1"/>
    <col min="1549" max="1549" width="5.25" style="4" customWidth="1"/>
    <col min="1550" max="1550" width="5.75" style="4" customWidth="1"/>
    <col min="1551" max="1551" width="4.125" style="4" customWidth="1"/>
    <col min="1552" max="1552" width="4.25" style="4" customWidth="1"/>
    <col min="1553" max="1553" width="4.75" style="4" customWidth="1"/>
    <col min="1554" max="1554" width="4.875" style="4" customWidth="1"/>
    <col min="1555" max="1555" width="4" style="4" customWidth="1"/>
    <col min="1556" max="1556" width="3.875" style="4" customWidth="1"/>
    <col min="1557" max="1792" width="9" style="4"/>
    <col min="1793" max="1793" width="3.25" style="4" customWidth="1"/>
    <col min="1794" max="1794" width="2" style="4" customWidth="1"/>
    <col min="1795" max="1795" width="2.875" style="4" bestFit="1" customWidth="1"/>
    <col min="1796" max="1796" width="9.25" style="4" customWidth="1"/>
    <col min="1797" max="1797" width="5" style="4" customWidth="1"/>
    <col min="1798" max="1798" width="6.125" style="4" customWidth="1"/>
    <col min="1799" max="1800" width="5.5" style="4" customWidth="1"/>
    <col min="1801" max="1801" width="5" style="4" customWidth="1"/>
    <col min="1802" max="1802" width="5.875" style="4" customWidth="1"/>
    <col min="1803" max="1803" width="5.5" style="4" customWidth="1"/>
    <col min="1804" max="1804" width="7.5" style="4" bestFit="1" customWidth="1"/>
    <col min="1805" max="1805" width="5.25" style="4" customWidth="1"/>
    <col min="1806" max="1806" width="5.75" style="4" customWidth="1"/>
    <col min="1807" max="1807" width="4.125" style="4" customWidth="1"/>
    <col min="1808" max="1808" width="4.25" style="4" customWidth="1"/>
    <col min="1809" max="1809" width="4.75" style="4" customWidth="1"/>
    <col min="1810" max="1810" width="4.875" style="4" customWidth="1"/>
    <col min="1811" max="1811" width="4" style="4" customWidth="1"/>
    <col min="1812" max="1812" width="3.875" style="4" customWidth="1"/>
    <col min="1813" max="2048" width="9" style="4"/>
    <col min="2049" max="2049" width="3.25" style="4" customWidth="1"/>
    <col min="2050" max="2050" width="2" style="4" customWidth="1"/>
    <col min="2051" max="2051" width="2.875" style="4" bestFit="1" customWidth="1"/>
    <col min="2052" max="2052" width="9.25" style="4" customWidth="1"/>
    <col min="2053" max="2053" width="5" style="4" customWidth="1"/>
    <col min="2054" max="2054" width="6.125" style="4" customWidth="1"/>
    <col min="2055" max="2056" width="5.5" style="4" customWidth="1"/>
    <col min="2057" max="2057" width="5" style="4" customWidth="1"/>
    <col min="2058" max="2058" width="5.875" style="4" customWidth="1"/>
    <col min="2059" max="2059" width="5.5" style="4" customWidth="1"/>
    <col min="2060" max="2060" width="7.5" style="4" bestFit="1" customWidth="1"/>
    <col min="2061" max="2061" width="5.25" style="4" customWidth="1"/>
    <col min="2062" max="2062" width="5.75" style="4" customWidth="1"/>
    <col min="2063" max="2063" width="4.125" style="4" customWidth="1"/>
    <col min="2064" max="2064" width="4.25" style="4" customWidth="1"/>
    <col min="2065" max="2065" width="4.75" style="4" customWidth="1"/>
    <col min="2066" max="2066" width="4.875" style="4" customWidth="1"/>
    <col min="2067" max="2067" width="4" style="4" customWidth="1"/>
    <col min="2068" max="2068" width="3.875" style="4" customWidth="1"/>
    <col min="2069" max="2304" width="9" style="4"/>
    <col min="2305" max="2305" width="3.25" style="4" customWidth="1"/>
    <col min="2306" max="2306" width="2" style="4" customWidth="1"/>
    <col min="2307" max="2307" width="2.875" style="4" bestFit="1" customWidth="1"/>
    <col min="2308" max="2308" width="9.25" style="4" customWidth="1"/>
    <col min="2309" max="2309" width="5" style="4" customWidth="1"/>
    <col min="2310" max="2310" width="6.125" style="4" customWidth="1"/>
    <col min="2311" max="2312" width="5.5" style="4" customWidth="1"/>
    <col min="2313" max="2313" width="5" style="4" customWidth="1"/>
    <col min="2314" max="2314" width="5.875" style="4" customWidth="1"/>
    <col min="2315" max="2315" width="5.5" style="4" customWidth="1"/>
    <col min="2316" max="2316" width="7.5" style="4" bestFit="1" customWidth="1"/>
    <col min="2317" max="2317" width="5.25" style="4" customWidth="1"/>
    <col min="2318" max="2318" width="5.75" style="4" customWidth="1"/>
    <col min="2319" max="2319" width="4.125" style="4" customWidth="1"/>
    <col min="2320" max="2320" width="4.25" style="4" customWidth="1"/>
    <col min="2321" max="2321" width="4.75" style="4" customWidth="1"/>
    <col min="2322" max="2322" width="4.875" style="4" customWidth="1"/>
    <col min="2323" max="2323" width="4" style="4" customWidth="1"/>
    <col min="2324" max="2324" width="3.875" style="4" customWidth="1"/>
    <col min="2325" max="2560" width="9" style="4"/>
    <col min="2561" max="2561" width="3.25" style="4" customWidth="1"/>
    <col min="2562" max="2562" width="2" style="4" customWidth="1"/>
    <col min="2563" max="2563" width="2.875" style="4" bestFit="1" customWidth="1"/>
    <col min="2564" max="2564" width="9.25" style="4" customWidth="1"/>
    <col min="2565" max="2565" width="5" style="4" customWidth="1"/>
    <col min="2566" max="2566" width="6.125" style="4" customWidth="1"/>
    <col min="2567" max="2568" width="5.5" style="4" customWidth="1"/>
    <col min="2569" max="2569" width="5" style="4" customWidth="1"/>
    <col min="2570" max="2570" width="5.875" style="4" customWidth="1"/>
    <col min="2571" max="2571" width="5.5" style="4" customWidth="1"/>
    <col min="2572" max="2572" width="7.5" style="4" bestFit="1" customWidth="1"/>
    <col min="2573" max="2573" width="5.25" style="4" customWidth="1"/>
    <col min="2574" max="2574" width="5.75" style="4" customWidth="1"/>
    <col min="2575" max="2575" width="4.125" style="4" customWidth="1"/>
    <col min="2576" max="2576" width="4.25" style="4" customWidth="1"/>
    <col min="2577" max="2577" width="4.75" style="4" customWidth="1"/>
    <col min="2578" max="2578" width="4.875" style="4" customWidth="1"/>
    <col min="2579" max="2579" width="4" style="4" customWidth="1"/>
    <col min="2580" max="2580" width="3.875" style="4" customWidth="1"/>
    <col min="2581" max="2816" width="9" style="4"/>
    <col min="2817" max="2817" width="3.25" style="4" customWidth="1"/>
    <col min="2818" max="2818" width="2" style="4" customWidth="1"/>
    <col min="2819" max="2819" width="2.875" style="4" bestFit="1" customWidth="1"/>
    <col min="2820" max="2820" width="9.25" style="4" customWidth="1"/>
    <col min="2821" max="2821" width="5" style="4" customWidth="1"/>
    <col min="2822" max="2822" width="6.125" style="4" customWidth="1"/>
    <col min="2823" max="2824" width="5.5" style="4" customWidth="1"/>
    <col min="2825" max="2825" width="5" style="4" customWidth="1"/>
    <col min="2826" max="2826" width="5.875" style="4" customWidth="1"/>
    <col min="2827" max="2827" width="5.5" style="4" customWidth="1"/>
    <col min="2828" max="2828" width="7.5" style="4" bestFit="1" customWidth="1"/>
    <col min="2829" max="2829" width="5.25" style="4" customWidth="1"/>
    <col min="2830" max="2830" width="5.75" style="4" customWidth="1"/>
    <col min="2831" max="2831" width="4.125" style="4" customWidth="1"/>
    <col min="2832" max="2832" width="4.25" style="4" customWidth="1"/>
    <col min="2833" max="2833" width="4.75" style="4" customWidth="1"/>
    <col min="2834" max="2834" width="4.875" style="4" customWidth="1"/>
    <col min="2835" max="2835" width="4" style="4" customWidth="1"/>
    <col min="2836" max="2836" width="3.875" style="4" customWidth="1"/>
    <col min="2837" max="3072" width="9" style="4"/>
    <col min="3073" max="3073" width="3.25" style="4" customWidth="1"/>
    <col min="3074" max="3074" width="2" style="4" customWidth="1"/>
    <col min="3075" max="3075" width="2.875" style="4" bestFit="1" customWidth="1"/>
    <col min="3076" max="3076" width="9.25" style="4" customWidth="1"/>
    <col min="3077" max="3077" width="5" style="4" customWidth="1"/>
    <col min="3078" max="3078" width="6.125" style="4" customWidth="1"/>
    <col min="3079" max="3080" width="5.5" style="4" customWidth="1"/>
    <col min="3081" max="3081" width="5" style="4" customWidth="1"/>
    <col min="3082" max="3082" width="5.875" style="4" customWidth="1"/>
    <col min="3083" max="3083" width="5.5" style="4" customWidth="1"/>
    <col min="3084" max="3084" width="7.5" style="4" bestFit="1" customWidth="1"/>
    <col min="3085" max="3085" width="5.25" style="4" customWidth="1"/>
    <col min="3086" max="3086" width="5.75" style="4" customWidth="1"/>
    <col min="3087" max="3087" width="4.125" style="4" customWidth="1"/>
    <col min="3088" max="3088" width="4.25" style="4" customWidth="1"/>
    <col min="3089" max="3089" width="4.75" style="4" customWidth="1"/>
    <col min="3090" max="3090" width="4.875" style="4" customWidth="1"/>
    <col min="3091" max="3091" width="4" style="4" customWidth="1"/>
    <col min="3092" max="3092" width="3.875" style="4" customWidth="1"/>
    <col min="3093" max="3328" width="9" style="4"/>
    <col min="3329" max="3329" width="3.25" style="4" customWidth="1"/>
    <col min="3330" max="3330" width="2" style="4" customWidth="1"/>
    <col min="3331" max="3331" width="2.875" style="4" bestFit="1" customWidth="1"/>
    <col min="3332" max="3332" width="9.25" style="4" customWidth="1"/>
    <col min="3333" max="3333" width="5" style="4" customWidth="1"/>
    <col min="3334" max="3334" width="6.125" style="4" customWidth="1"/>
    <col min="3335" max="3336" width="5.5" style="4" customWidth="1"/>
    <col min="3337" max="3337" width="5" style="4" customWidth="1"/>
    <col min="3338" max="3338" width="5.875" style="4" customWidth="1"/>
    <col min="3339" max="3339" width="5.5" style="4" customWidth="1"/>
    <col min="3340" max="3340" width="7.5" style="4" bestFit="1" customWidth="1"/>
    <col min="3341" max="3341" width="5.25" style="4" customWidth="1"/>
    <col min="3342" max="3342" width="5.75" style="4" customWidth="1"/>
    <col min="3343" max="3343" width="4.125" style="4" customWidth="1"/>
    <col min="3344" max="3344" width="4.25" style="4" customWidth="1"/>
    <col min="3345" max="3345" width="4.75" style="4" customWidth="1"/>
    <col min="3346" max="3346" width="4.875" style="4" customWidth="1"/>
    <col min="3347" max="3347" width="4" style="4" customWidth="1"/>
    <col min="3348" max="3348" width="3.875" style="4" customWidth="1"/>
    <col min="3349" max="3584" width="9" style="4"/>
    <col min="3585" max="3585" width="3.25" style="4" customWidth="1"/>
    <col min="3586" max="3586" width="2" style="4" customWidth="1"/>
    <col min="3587" max="3587" width="2.875" style="4" bestFit="1" customWidth="1"/>
    <col min="3588" max="3588" width="9.25" style="4" customWidth="1"/>
    <col min="3589" max="3589" width="5" style="4" customWidth="1"/>
    <col min="3590" max="3590" width="6.125" style="4" customWidth="1"/>
    <col min="3591" max="3592" width="5.5" style="4" customWidth="1"/>
    <col min="3593" max="3593" width="5" style="4" customWidth="1"/>
    <col min="3594" max="3594" width="5.875" style="4" customWidth="1"/>
    <col min="3595" max="3595" width="5.5" style="4" customWidth="1"/>
    <col min="3596" max="3596" width="7.5" style="4" bestFit="1" customWidth="1"/>
    <col min="3597" max="3597" width="5.25" style="4" customWidth="1"/>
    <col min="3598" max="3598" width="5.75" style="4" customWidth="1"/>
    <col min="3599" max="3599" width="4.125" style="4" customWidth="1"/>
    <col min="3600" max="3600" width="4.25" style="4" customWidth="1"/>
    <col min="3601" max="3601" width="4.75" style="4" customWidth="1"/>
    <col min="3602" max="3602" width="4.875" style="4" customWidth="1"/>
    <col min="3603" max="3603" width="4" style="4" customWidth="1"/>
    <col min="3604" max="3604" width="3.875" style="4" customWidth="1"/>
    <col min="3605" max="3840" width="9" style="4"/>
    <col min="3841" max="3841" width="3.25" style="4" customWidth="1"/>
    <col min="3842" max="3842" width="2" style="4" customWidth="1"/>
    <col min="3843" max="3843" width="2.875" style="4" bestFit="1" customWidth="1"/>
    <col min="3844" max="3844" width="9.25" style="4" customWidth="1"/>
    <col min="3845" max="3845" width="5" style="4" customWidth="1"/>
    <col min="3846" max="3846" width="6.125" style="4" customWidth="1"/>
    <col min="3847" max="3848" width="5.5" style="4" customWidth="1"/>
    <col min="3849" max="3849" width="5" style="4" customWidth="1"/>
    <col min="3850" max="3850" width="5.875" style="4" customWidth="1"/>
    <col min="3851" max="3851" width="5.5" style="4" customWidth="1"/>
    <col min="3852" max="3852" width="7.5" style="4" bestFit="1" customWidth="1"/>
    <col min="3853" max="3853" width="5.25" style="4" customWidth="1"/>
    <col min="3854" max="3854" width="5.75" style="4" customWidth="1"/>
    <col min="3855" max="3855" width="4.125" style="4" customWidth="1"/>
    <col min="3856" max="3856" width="4.25" style="4" customWidth="1"/>
    <col min="3857" max="3857" width="4.75" style="4" customWidth="1"/>
    <col min="3858" max="3858" width="4.875" style="4" customWidth="1"/>
    <col min="3859" max="3859" width="4" style="4" customWidth="1"/>
    <col min="3860" max="3860" width="3.875" style="4" customWidth="1"/>
    <col min="3861" max="4096" width="9" style="4"/>
    <col min="4097" max="4097" width="3.25" style="4" customWidth="1"/>
    <col min="4098" max="4098" width="2" style="4" customWidth="1"/>
    <col min="4099" max="4099" width="2.875" style="4" bestFit="1" customWidth="1"/>
    <col min="4100" max="4100" width="9.25" style="4" customWidth="1"/>
    <col min="4101" max="4101" width="5" style="4" customWidth="1"/>
    <col min="4102" max="4102" width="6.125" style="4" customWidth="1"/>
    <col min="4103" max="4104" width="5.5" style="4" customWidth="1"/>
    <col min="4105" max="4105" width="5" style="4" customWidth="1"/>
    <col min="4106" max="4106" width="5.875" style="4" customWidth="1"/>
    <col min="4107" max="4107" width="5.5" style="4" customWidth="1"/>
    <col min="4108" max="4108" width="7.5" style="4" bestFit="1" customWidth="1"/>
    <col min="4109" max="4109" width="5.25" style="4" customWidth="1"/>
    <col min="4110" max="4110" width="5.75" style="4" customWidth="1"/>
    <col min="4111" max="4111" width="4.125" style="4" customWidth="1"/>
    <col min="4112" max="4112" width="4.25" style="4" customWidth="1"/>
    <col min="4113" max="4113" width="4.75" style="4" customWidth="1"/>
    <col min="4114" max="4114" width="4.875" style="4" customWidth="1"/>
    <col min="4115" max="4115" width="4" style="4" customWidth="1"/>
    <col min="4116" max="4116" width="3.875" style="4" customWidth="1"/>
    <col min="4117" max="4352" width="9" style="4"/>
    <col min="4353" max="4353" width="3.25" style="4" customWidth="1"/>
    <col min="4354" max="4354" width="2" style="4" customWidth="1"/>
    <col min="4355" max="4355" width="2.875" style="4" bestFit="1" customWidth="1"/>
    <col min="4356" max="4356" width="9.25" style="4" customWidth="1"/>
    <col min="4357" max="4357" width="5" style="4" customWidth="1"/>
    <col min="4358" max="4358" width="6.125" style="4" customWidth="1"/>
    <col min="4359" max="4360" width="5.5" style="4" customWidth="1"/>
    <col min="4361" max="4361" width="5" style="4" customWidth="1"/>
    <col min="4362" max="4362" width="5.875" style="4" customWidth="1"/>
    <col min="4363" max="4363" width="5.5" style="4" customWidth="1"/>
    <col min="4364" max="4364" width="7.5" style="4" bestFit="1" customWidth="1"/>
    <col min="4365" max="4365" width="5.25" style="4" customWidth="1"/>
    <col min="4366" max="4366" width="5.75" style="4" customWidth="1"/>
    <col min="4367" max="4367" width="4.125" style="4" customWidth="1"/>
    <col min="4368" max="4368" width="4.25" style="4" customWidth="1"/>
    <col min="4369" max="4369" width="4.75" style="4" customWidth="1"/>
    <col min="4370" max="4370" width="4.875" style="4" customWidth="1"/>
    <col min="4371" max="4371" width="4" style="4" customWidth="1"/>
    <col min="4372" max="4372" width="3.875" style="4" customWidth="1"/>
    <col min="4373" max="4608" width="9" style="4"/>
    <col min="4609" max="4609" width="3.25" style="4" customWidth="1"/>
    <col min="4610" max="4610" width="2" style="4" customWidth="1"/>
    <col min="4611" max="4611" width="2.875" style="4" bestFit="1" customWidth="1"/>
    <col min="4612" max="4612" width="9.25" style="4" customWidth="1"/>
    <col min="4613" max="4613" width="5" style="4" customWidth="1"/>
    <col min="4614" max="4614" width="6.125" style="4" customWidth="1"/>
    <col min="4615" max="4616" width="5.5" style="4" customWidth="1"/>
    <col min="4617" max="4617" width="5" style="4" customWidth="1"/>
    <col min="4618" max="4618" width="5.875" style="4" customWidth="1"/>
    <col min="4619" max="4619" width="5.5" style="4" customWidth="1"/>
    <col min="4620" max="4620" width="7.5" style="4" bestFit="1" customWidth="1"/>
    <col min="4621" max="4621" width="5.25" style="4" customWidth="1"/>
    <col min="4622" max="4622" width="5.75" style="4" customWidth="1"/>
    <col min="4623" max="4623" width="4.125" style="4" customWidth="1"/>
    <col min="4624" max="4624" width="4.25" style="4" customWidth="1"/>
    <col min="4625" max="4625" width="4.75" style="4" customWidth="1"/>
    <col min="4626" max="4626" width="4.875" style="4" customWidth="1"/>
    <col min="4627" max="4627" width="4" style="4" customWidth="1"/>
    <col min="4628" max="4628" width="3.875" style="4" customWidth="1"/>
    <col min="4629" max="4864" width="9" style="4"/>
    <col min="4865" max="4865" width="3.25" style="4" customWidth="1"/>
    <col min="4866" max="4866" width="2" style="4" customWidth="1"/>
    <col min="4867" max="4867" width="2.875" style="4" bestFit="1" customWidth="1"/>
    <col min="4868" max="4868" width="9.25" style="4" customWidth="1"/>
    <col min="4869" max="4869" width="5" style="4" customWidth="1"/>
    <col min="4870" max="4870" width="6.125" style="4" customWidth="1"/>
    <col min="4871" max="4872" width="5.5" style="4" customWidth="1"/>
    <col min="4873" max="4873" width="5" style="4" customWidth="1"/>
    <col min="4874" max="4874" width="5.875" style="4" customWidth="1"/>
    <col min="4875" max="4875" width="5.5" style="4" customWidth="1"/>
    <col min="4876" max="4876" width="7.5" style="4" bestFit="1" customWidth="1"/>
    <col min="4877" max="4877" width="5.25" style="4" customWidth="1"/>
    <col min="4878" max="4878" width="5.75" style="4" customWidth="1"/>
    <col min="4879" max="4879" width="4.125" style="4" customWidth="1"/>
    <col min="4880" max="4880" width="4.25" style="4" customWidth="1"/>
    <col min="4881" max="4881" width="4.75" style="4" customWidth="1"/>
    <col min="4882" max="4882" width="4.875" style="4" customWidth="1"/>
    <col min="4883" max="4883" width="4" style="4" customWidth="1"/>
    <col min="4884" max="4884" width="3.875" style="4" customWidth="1"/>
    <col min="4885" max="5120" width="9" style="4"/>
    <col min="5121" max="5121" width="3.25" style="4" customWidth="1"/>
    <col min="5122" max="5122" width="2" style="4" customWidth="1"/>
    <col min="5123" max="5123" width="2.875" style="4" bestFit="1" customWidth="1"/>
    <col min="5124" max="5124" width="9.25" style="4" customWidth="1"/>
    <col min="5125" max="5125" width="5" style="4" customWidth="1"/>
    <col min="5126" max="5126" width="6.125" style="4" customWidth="1"/>
    <col min="5127" max="5128" width="5.5" style="4" customWidth="1"/>
    <col min="5129" max="5129" width="5" style="4" customWidth="1"/>
    <col min="5130" max="5130" width="5.875" style="4" customWidth="1"/>
    <col min="5131" max="5131" width="5.5" style="4" customWidth="1"/>
    <col min="5132" max="5132" width="7.5" style="4" bestFit="1" customWidth="1"/>
    <col min="5133" max="5133" width="5.25" style="4" customWidth="1"/>
    <col min="5134" max="5134" width="5.75" style="4" customWidth="1"/>
    <col min="5135" max="5135" width="4.125" style="4" customWidth="1"/>
    <col min="5136" max="5136" width="4.25" style="4" customWidth="1"/>
    <col min="5137" max="5137" width="4.75" style="4" customWidth="1"/>
    <col min="5138" max="5138" width="4.875" style="4" customWidth="1"/>
    <col min="5139" max="5139" width="4" style="4" customWidth="1"/>
    <col min="5140" max="5140" width="3.875" style="4" customWidth="1"/>
    <col min="5141" max="5376" width="9" style="4"/>
    <col min="5377" max="5377" width="3.25" style="4" customWidth="1"/>
    <col min="5378" max="5378" width="2" style="4" customWidth="1"/>
    <col min="5379" max="5379" width="2.875" style="4" bestFit="1" customWidth="1"/>
    <col min="5380" max="5380" width="9.25" style="4" customWidth="1"/>
    <col min="5381" max="5381" width="5" style="4" customWidth="1"/>
    <col min="5382" max="5382" width="6.125" style="4" customWidth="1"/>
    <col min="5383" max="5384" width="5.5" style="4" customWidth="1"/>
    <col min="5385" max="5385" width="5" style="4" customWidth="1"/>
    <col min="5386" max="5386" width="5.875" style="4" customWidth="1"/>
    <col min="5387" max="5387" width="5.5" style="4" customWidth="1"/>
    <col min="5388" max="5388" width="7.5" style="4" bestFit="1" customWidth="1"/>
    <col min="5389" max="5389" width="5.25" style="4" customWidth="1"/>
    <col min="5390" max="5390" width="5.75" style="4" customWidth="1"/>
    <col min="5391" max="5391" width="4.125" style="4" customWidth="1"/>
    <col min="5392" max="5392" width="4.25" style="4" customWidth="1"/>
    <col min="5393" max="5393" width="4.75" style="4" customWidth="1"/>
    <col min="5394" max="5394" width="4.875" style="4" customWidth="1"/>
    <col min="5395" max="5395" width="4" style="4" customWidth="1"/>
    <col min="5396" max="5396" width="3.875" style="4" customWidth="1"/>
    <col min="5397" max="5632" width="9" style="4"/>
    <col min="5633" max="5633" width="3.25" style="4" customWidth="1"/>
    <col min="5634" max="5634" width="2" style="4" customWidth="1"/>
    <col min="5635" max="5635" width="2.875" style="4" bestFit="1" customWidth="1"/>
    <col min="5636" max="5636" width="9.25" style="4" customWidth="1"/>
    <col min="5637" max="5637" width="5" style="4" customWidth="1"/>
    <col min="5638" max="5638" width="6.125" style="4" customWidth="1"/>
    <col min="5639" max="5640" width="5.5" style="4" customWidth="1"/>
    <col min="5641" max="5641" width="5" style="4" customWidth="1"/>
    <col min="5642" max="5642" width="5.875" style="4" customWidth="1"/>
    <col min="5643" max="5643" width="5.5" style="4" customWidth="1"/>
    <col min="5644" max="5644" width="7.5" style="4" bestFit="1" customWidth="1"/>
    <col min="5645" max="5645" width="5.25" style="4" customWidth="1"/>
    <col min="5646" max="5646" width="5.75" style="4" customWidth="1"/>
    <col min="5647" max="5647" width="4.125" style="4" customWidth="1"/>
    <col min="5648" max="5648" width="4.25" style="4" customWidth="1"/>
    <col min="5649" max="5649" width="4.75" style="4" customWidth="1"/>
    <col min="5650" max="5650" width="4.875" style="4" customWidth="1"/>
    <col min="5651" max="5651" width="4" style="4" customWidth="1"/>
    <col min="5652" max="5652" width="3.875" style="4" customWidth="1"/>
    <col min="5653" max="5888" width="9" style="4"/>
    <col min="5889" max="5889" width="3.25" style="4" customWidth="1"/>
    <col min="5890" max="5890" width="2" style="4" customWidth="1"/>
    <col min="5891" max="5891" width="2.875" style="4" bestFit="1" customWidth="1"/>
    <col min="5892" max="5892" width="9.25" style="4" customWidth="1"/>
    <col min="5893" max="5893" width="5" style="4" customWidth="1"/>
    <col min="5894" max="5894" width="6.125" style="4" customWidth="1"/>
    <col min="5895" max="5896" width="5.5" style="4" customWidth="1"/>
    <col min="5897" max="5897" width="5" style="4" customWidth="1"/>
    <col min="5898" max="5898" width="5.875" style="4" customWidth="1"/>
    <col min="5899" max="5899" width="5.5" style="4" customWidth="1"/>
    <col min="5900" max="5900" width="7.5" style="4" bestFit="1" customWidth="1"/>
    <col min="5901" max="5901" width="5.25" style="4" customWidth="1"/>
    <col min="5902" max="5902" width="5.75" style="4" customWidth="1"/>
    <col min="5903" max="5903" width="4.125" style="4" customWidth="1"/>
    <col min="5904" max="5904" width="4.25" style="4" customWidth="1"/>
    <col min="5905" max="5905" width="4.75" style="4" customWidth="1"/>
    <col min="5906" max="5906" width="4.875" style="4" customWidth="1"/>
    <col min="5907" max="5907" width="4" style="4" customWidth="1"/>
    <col min="5908" max="5908" width="3.875" style="4" customWidth="1"/>
    <col min="5909" max="6144" width="9" style="4"/>
    <col min="6145" max="6145" width="3.25" style="4" customWidth="1"/>
    <col min="6146" max="6146" width="2" style="4" customWidth="1"/>
    <col min="6147" max="6147" width="2.875" style="4" bestFit="1" customWidth="1"/>
    <col min="6148" max="6148" width="9.25" style="4" customWidth="1"/>
    <col min="6149" max="6149" width="5" style="4" customWidth="1"/>
    <col min="6150" max="6150" width="6.125" style="4" customWidth="1"/>
    <col min="6151" max="6152" width="5.5" style="4" customWidth="1"/>
    <col min="6153" max="6153" width="5" style="4" customWidth="1"/>
    <col min="6154" max="6154" width="5.875" style="4" customWidth="1"/>
    <col min="6155" max="6155" width="5.5" style="4" customWidth="1"/>
    <col min="6156" max="6156" width="7.5" style="4" bestFit="1" customWidth="1"/>
    <col min="6157" max="6157" width="5.25" style="4" customWidth="1"/>
    <col min="6158" max="6158" width="5.75" style="4" customWidth="1"/>
    <col min="6159" max="6159" width="4.125" style="4" customWidth="1"/>
    <col min="6160" max="6160" width="4.25" style="4" customWidth="1"/>
    <col min="6161" max="6161" width="4.75" style="4" customWidth="1"/>
    <col min="6162" max="6162" width="4.875" style="4" customWidth="1"/>
    <col min="6163" max="6163" width="4" style="4" customWidth="1"/>
    <col min="6164" max="6164" width="3.875" style="4" customWidth="1"/>
    <col min="6165" max="6400" width="9" style="4"/>
    <col min="6401" max="6401" width="3.25" style="4" customWidth="1"/>
    <col min="6402" max="6402" width="2" style="4" customWidth="1"/>
    <col min="6403" max="6403" width="2.875" style="4" bestFit="1" customWidth="1"/>
    <col min="6404" max="6404" width="9.25" style="4" customWidth="1"/>
    <col min="6405" max="6405" width="5" style="4" customWidth="1"/>
    <col min="6406" max="6406" width="6.125" style="4" customWidth="1"/>
    <col min="6407" max="6408" width="5.5" style="4" customWidth="1"/>
    <col min="6409" max="6409" width="5" style="4" customWidth="1"/>
    <col min="6410" max="6410" width="5.875" style="4" customWidth="1"/>
    <col min="6411" max="6411" width="5.5" style="4" customWidth="1"/>
    <col min="6412" max="6412" width="7.5" style="4" bestFit="1" customWidth="1"/>
    <col min="6413" max="6413" width="5.25" style="4" customWidth="1"/>
    <col min="6414" max="6414" width="5.75" style="4" customWidth="1"/>
    <col min="6415" max="6415" width="4.125" style="4" customWidth="1"/>
    <col min="6416" max="6416" width="4.25" style="4" customWidth="1"/>
    <col min="6417" max="6417" width="4.75" style="4" customWidth="1"/>
    <col min="6418" max="6418" width="4.875" style="4" customWidth="1"/>
    <col min="6419" max="6419" width="4" style="4" customWidth="1"/>
    <col min="6420" max="6420" width="3.875" style="4" customWidth="1"/>
    <col min="6421" max="6656" width="9" style="4"/>
    <col min="6657" max="6657" width="3.25" style="4" customWidth="1"/>
    <col min="6658" max="6658" width="2" style="4" customWidth="1"/>
    <col min="6659" max="6659" width="2.875" style="4" bestFit="1" customWidth="1"/>
    <col min="6660" max="6660" width="9.25" style="4" customWidth="1"/>
    <col min="6661" max="6661" width="5" style="4" customWidth="1"/>
    <col min="6662" max="6662" width="6.125" style="4" customWidth="1"/>
    <col min="6663" max="6664" width="5.5" style="4" customWidth="1"/>
    <col min="6665" max="6665" width="5" style="4" customWidth="1"/>
    <col min="6666" max="6666" width="5.875" style="4" customWidth="1"/>
    <col min="6667" max="6667" width="5.5" style="4" customWidth="1"/>
    <col min="6668" max="6668" width="7.5" style="4" bestFit="1" customWidth="1"/>
    <col min="6669" max="6669" width="5.25" style="4" customWidth="1"/>
    <col min="6670" max="6670" width="5.75" style="4" customWidth="1"/>
    <col min="6671" max="6671" width="4.125" style="4" customWidth="1"/>
    <col min="6672" max="6672" width="4.25" style="4" customWidth="1"/>
    <col min="6673" max="6673" width="4.75" style="4" customWidth="1"/>
    <col min="6674" max="6674" width="4.875" style="4" customWidth="1"/>
    <col min="6675" max="6675" width="4" style="4" customWidth="1"/>
    <col min="6676" max="6676" width="3.875" style="4" customWidth="1"/>
    <col min="6677" max="6912" width="9" style="4"/>
    <col min="6913" max="6913" width="3.25" style="4" customWidth="1"/>
    <col min="6914" max="6914" width="2" style="4" customWidth="1"/>
    <col min="6915" max="6915" width="2.875" style="4" bestFit="1" customWidth="1"/>
    <col min="6916" max="6916" width="9.25" style="4" customWidth="1"/>
    <col min="6917" max="6917" width="5" style="4" customWidth="1"/>
    <col min="6918" max="6918" width="6.125" style="4" customWidth="1"/>
    <col min="6919" max="6920" width="5.5" style="4" customWidth="1"/>
    <col min="6921" max="6921" width="5" style="4" customWidth="1"/>
    <col min="6922" max="6922" width="5.875" style="4" customWidth="1"/>
    <col min="6923" max="6923" width="5.5" style="4" customWidth="1"/>
    <col min="6924" max="6924" width="7.5" style="4" bestFit="1" customWidth="1"/>
    <col min="6925" max="6925" width="5.25" style="4" customWidth="1"/>
    <col min="6926" max="6926" width="5.75" style="4" customWidth="1"/>
    <col min="6927" max="6927" width="4.125" style="4" customWidth="1"/>
    <col min="6928" max="6928" width="4.25" style="4" customWidth="1"/>
    <col min="6929" max="6929" width="4.75" style="4" customWidth="1"/>
    <col min="6930" max="6930" width="4.875" style="4" customWidth="1"/>
    <col min="6931" max="6931" width="4" style="4" customWidth="1"/>
    <col min="6932" max="6932" width="3.875" style="4" customWidth="1"/>
    <col min="6933" max="7168" width="9" style="4"/>
    <col min="7169" max="7169" width="3.25" style="4" customWidth="1"/>
    <col min="7170" max="7170" width="2" style="4" customWidth="1"/>
    <col min="7171" max="7171" width="2.875" style="4" bestFit="1" customWidth="1"/>
    <col min="7172" max="7172" width="9.25" style="4" customWidth="1"/>
    <col min="7173" max="7173" width="5" style="4" customWidth="1"/>
    <col min="7174" max="7174" width="6.125" style="4" customWidth="1"/>
    <col min="7175" max="7176" width="5.5" style="4" customWidth="1"/>
    <col min="7177" max="7177" width="5" style="4" customWidth="1"/>
    <col min="7178" max="7178" width="5.875" style="4" customWidth="1"/>
    <col min="7179" max="7179" width="5.5" style="4" customWidth="1"/>
    <col min="7180" max="7180" width="7.5" style="4" bestFit="1" customWidth="1"/>
    <col min="7181" max="7181" width="5.25" style="4" customWidth="1"/>
    <col min="7182" max="7182" width="5.75" style="4" customWidth="1"/>
    <col min="7183" max="7183" width="4.125" style="4" customWidth="1"/>
    <col min="7184" max="7184" width="4.25" style="4" customWidth="1"/>
    <col min="7185" max="7185" width="4.75" style="4" customWidth="1"/>
    <col min="7186" max="7186" width="4.875" style="4" customWidth="1"/>
    <col min="7187" max="7187" width="4" style="4" customWidth="1"/>
    <col min="7188" max="7188" width="3.875" style="4" customWidth="1"/>
    <col min="7189" max="7424" width="9" style="4"/>
    <col min="7425" max="7425" width="3.25" style="4" customWidth="1"/>
    <col min="7426" max="7426" width="2" style="4" customWidth="1"/>
    <col min="7427" max="7427" width="2.875" style="4" bestFit="1" customWidth="1"/>
    <col min="7428" max="7428" width="9.25" style="4" customWidth="1"/>
    <col min="7429" max="7429" width="5" style="4" customWidth="1"/>
    <col min="7430" max="7430" width="6.125" style="4" customWidth="1"/>
    <col min="7431" max="7432" width="5.5" style="4" customWidth="1"/>
    <col min="7433" max="7433" width="5" style="4" customWidth="1"/>
    <col min="7434" max="7434" width="5.875" style="4" customWidth="1"/>
    <col min="7435" max="7435" width="5.5" style="4" customWidth="1"/>
    <col min="7436" max="7436" width="7.5" style="4" bestFit="1" customWidth="1"/>
    <col min="7437" max="7437" width="5.25" style="4" customWidth="1"/>
    <col min="7438" max="7438" width="5.75" style="4" customWidth="1"/>
    <col min="7439" max="7439" width="4.125" style="4" customWidth="1"/>
    <col min="7440" max="7440" width="4.25" style="4" customWidth="1"/>
    <col min="7441" max="7441" width="4.75" style="4" customWidth="1"/>
    <col min="7442" max="7442" width="4.875" style="4" customWidth="1"/>
    <col min="7443" max="7443" width="4" style="4" customWidth="1"/>
    <col min="7444" max="7444" width="3.875" style="4" customWidth="1"/>
    <col min="7445" max="7680" width="9" style="4"/>
    <col min="7681" max="7681" width="3.25" style="4" customWidth="1"/>
    <col min="7682" max="7682" width="2" style="4" customWidth="1"/>
    <col min="7683" max="7683" width="2.875" style="4" bestFit="1" customWidth="1"/>
    <col min="7684" max="7684" width="9.25" style="4" customWidth="1"/>
    <col min="7685" max="7685" width="5" style="4" customWidth="1"/>
    <col min="7686" max="7686" width="6.125" style="4" customWidth="1"/>
    <col min="7687" max="7688" width="5.5" style="4" customWidth="1"/>
    <col min="7689" max="7689" width="5" style="4" customWidth="1"/>
    <col min="7690" max="7690" width="5.875" style="4" customWidth="1"/>
    <col min="7691" max="7691" width="5.5" style="4" customWidth="1"/>
    <col min="7692" max="7692" width="7.5" style="4" bestFit="1" customWidth="1"/>
    <col min="7693" max="7693" width="5.25" style="4" customWidth="1"/>
    <col min="7694" max="7694" width="5.75" style="4" customWidth="1"/>
    <col min="7695" max="7695" width="4.125" style="4" customWidth="1"/>
    <col min="7696" max="7696" width="4.25" style="4" customWidth="1"/>
    <col min="7697" max="7697" width="4.75" style="4" customWidth="1"/>
    <col min="7698" max="7698" width="4.875" style="4" customWidth="1"/>
    <col min="7699" max="7699" width="4" style="4" customWidth="1"/>
    <col min="7700" max="7700" width="3.875" style="4" customWidth="1"/>
    <col min="7701" max="7936" width="9" style="4"/>
    <col min="7937" max="7937" width="3.25" style="4" customWidth="1"/>
    <col min="7938" max="7938" width="2" style="4" customWidth="1"/>
    <col min="7939" max="7939" width="2.875" style="4" bestFit="1" customWidth="1"/>
    <col min="7940" max="7940" width="9.25" style="4" customWidth="1"/>
    <col min="7941" max="7941" width="5" style="4" customWidth="1"/>
    <col min="7942" max="7942" width="6.125" style="4" customWidth="1"/>
    <col min="7943" max="7944" width="5.5" style="4" customWidth="1"/>
    <col min="7945" max="7945" width="5" style="4" customWidth="1"/>
    <col min="7946" max="7946" width="5.875" style="4" customWidth="1"/>
    <col min="7947" max="7947" width="5.5" style="4" customWidth="1"/>
    <col min="7948" max="7948" width="7.5" style="4" bestFit="1" customWidth="1"/>
    <col min="7949" max="7949" width="5.25" style="4" customWidth="1"/>
    <col min="7950" max="7950" width="5.75" style="4" customWidth="1"/>
    <col min="7951" max="7951" width="4.125" style="4" customWidth="1"/>
    <col min="7952" max="7952" width="4.25" style="4" customWidth="1"/>
    <col min="7953" max="7953" width="4.75" style="4" customWidth="1"/>
    <col min="7954" max="7954" width="4.875" style="4" customWidth="1"/>
    <col min="7955" max="7955" width="4" style="4" customWidth="1"/>
    <col min="7956" max="7956" width="3.875" style="4" customWidth="1"/>
    <col min="7957" max="8192" width="9" style="4"/>
    <col min="8193" max="8193" width="3.25" style="4" customWidth="1"/>
    <col min="8194" max="8194" width="2" style="4" customWidth="1"/>
    <col min="8195" max="8195" width="2.875" style="4" bestFit="1" customWidth="1"/>
    <col min="8196" max="8196" width="9.25" style="4" customWidth="1"/>
    <col min="8197" max="8197" width="5" style="4" customWidth="1"/>
    <col min="8198" max="8198" width="6.125" style="4" customWidth="1"/>
    <col min="8199" max="8200" width="5.5" style="4" customWidth="1"/>
    <col min="8201" max="8201" width="5" style="4" customWidth="1"/>
    <col min="8202" max="8202" width="5.875" style="4" customWidth="1"/>
    <col min="8203" max="8203" width="5.5" style="4" customWidth="1"/>
    <col min="8204" max="8204" width="7.5" style="4" bestFit="1" customWidth="1"/>
    <col min="8205" max="8205" width="5.25" style="4" customWidth="1"/>
    <col min="8206" max="8206" width="5.75" style="4" customWidth="1"/>
    <col min="8207" max="8207" width="4.125" style="4" customWidth="1"/>
    <col min="8208" max="8208" width="4.25" style="4" customWidth="1"/>
    <col min="8209" max="8209" width="4.75" style="4" customWidth="1"/>
    <col min="8210" max="8210" width="4.875" style="4" customWidth="1"/>
    <col min="8211" max="8211" width="4" style="4" customWidth="1"/>
    <col min="8212" max="8212" width="3.875" style="4" customWidth="1"/>
    <col min="8213" max="8448" width="9" style="4"/>
    <col min="8449" max="8449" width="3.25" style="4" customWidth="1"/>
    <col min="8450" max="8450" width="2" style="4" customWidth="1"/>
    <col min="8451" max="8451" width="2.875" style="4" bestFit="1" customWidth="1"/>
    <col min="8452" max="8452" width="9.25" style="4" customWidth="1"/>
    <col min="8453" max="8453" width="5" style="4" customWidth="1"/>
    <col min="8454" max="8454" width="6.125" style="4" customWidth="1"/>
    <col min="8455" max="8456" width="5.5" style="4" customWidth="1"/>
    <col min="8457" max="8457" width="5" style="4" customWidth="1"/>
    <col min="8458" max="8458" width="5.875" style="4" customWidth="1"/>
    <col min="8459" max="8459" width="5.5" style="4" customWidth="1"/>
    <col min="8460" max="8460" width="7.5" style="4" bestFit="1" customWidth="1"/>
    <col min="8461" max="8461" width="5.25" style="4" customWidth="1"/>
    <col min="8462" max="8462" width="5.75" style="4" customWidth="1"/>
    <col min="8463" max="8463" width="4.125" style="4" customWidth="1"/>
    <col min="8464" max="8464" width="4.25" style="4" customWidth="1"/>
    <col min="8465" max="8465" width="4.75" style="4" customWidth="1"/>
    <col min="8466" max="8466" width="4.875" style="4" customWidth="1"/>
    <col min="8467" max="8467" width="4" style="4" customWidth="1"/>
    <col min="8468" max="8468" width="3.875" style="4" customWidth="1"/>
    <col min="8469" max="8704" width="9" style="4"/>
    <col min="8705" max="8705" width="3.25" style="4" customWidth="1"/>
    <col min="8706" max="8706" width="2" style="4" customWidth="1"/>
    <col min="8707" max="8707" width="2.875" style="4" bestFit="1" customWidth="1"/>
    <col min="8708" max="8708" width="9.25" style="4" customWidth="1"/>
    <col min="8709" max="8709" width="5" style="4" customWidth="1"/>
    <col min="8710" max="8710" width="6.125" style="4" customWidth="1"/>
    <col min="8711" max="8712" width="5.5" style="4" customWidth="1"/>
    <col min="8713" max="8713" width="5" style="4" customWidth="1"/>
    <col min="8714" max="8714" width="5.875" style="4" customWidth="1"/>
    <col min="8715" max="8715" width="5.5" style="4" customWidth="1"/>
    <col min="8716" max="8716" width="7.5" style="4" bestFit="1" customWidth="1"/>
    <col min="8717" max="8717" width="5.25" style="4" customWidth="1"/>
    <col min="8718" max="8718" width="5.75" style="4" customWidth="1"/>
    <col min="8719" max="8719" width="4.125" style="4" customWidth="1"/>
    <col min="8720" max="8720" width="4.25" style="4" customWidth="1"/>
    <col min="8721" max="8721" width="4.75" style="4" customWidth="1"/>
    <col min="8722" max="8722" width="4.875" style="4" customWidth="1"/>
    <col min="8723" max="8723" width="4" style="4" customWidth="1"/>
    <col min="8724" max="8724" width="3.875" style="4" customWidth="1"/>
    <col min="8725" max="8960" width="9" style="4"/>
    <col min="8961" max="8961" width="3.25" style="4" customWidth="1"/>
    <col min="8962" max="8962" width="2" style="4" customWidth="1"/>
    <col min="8963" max="8963" width="2.875" style="4" bestFit="1" customWidth="1"/>
    <col min="8964" max="8964" width="9.25" style="4" customWidth="1"/>
    <col min="8965" max="8965" width="5" style="4" customWidth="1"/>
    <col min="8966" max="8966" width="6.125" style="4" customWidth="1"/>
    <col min="8967" max="8968" width="5.5" style="4" customWidth="1"/>
    <col min="8969" max="8969" width="5" style="4" customWidth="1"/>
    <col min="8970" max="8970" width="5.875" style="4" customWidth="1"/>
    <col min="8971" max="8971" width="5.5" style="4" customWidth="1"/>
    <col min="8972" max="8972" width="7.5" style="4" bestFit="1" customWidth="1"/>
    <col min="8973" max="8973" width="5.25" style="4" customWidth="1"/>
    <col min="8974" max="8974" width="5.75" style="4" customWidth="1"/>
    <col min="8975" max="8975" width="4.125" style="4" customWidth="1"/>
    <col min="8976" max="8976" width="4.25" style="4" customWidth="1"/>
    <col min="8977" max="8977" width="4.75" style="4" customWidth="1"/>
    <col min="8978" max="8978" width="4.875" style="4" customWidth="1"/>
    <col min="8979" max="8979" width="4" style="4" customWidth="1"/>
    <col min="8980" max="8980" width="3.875" style="4" customWidth="1"/>
    <col min="8981" max="9216" width="9" style="4"/>
    <col min="9217" max="9217" width="3.25" style="4" customWidth="1"/>
    <col min="9218" max="9218" width="2" style="4" customWidth="1"/>
    <col min="9219" max="9219" width="2.875" style="4" bestFit="1" customWidth="1"/>
    <col min="9220" max="9220" width="9.25" style="4" customWidth="1"/>
    <col min="9221" max="9221" width="5" style="4" customWidth="1"/>
    <col min="9222" max="9222" width="6.125" style="4" customWidth="1"/>
    <col min="9223" max="9224" width="5.5" style="4" customWidth="1"/>
    <col min="9225" max="9225" width="5" style="4" customWidth="1"/>
    <col min="9226" max="9226" width="5.875" style="4" customWidth="1"/>
    <col min="9227" max="9227" width="5.5" style="4" customWidth="1"/>
    <col min="9228" max="9228" width="7.5" style="4" bestFit="1" customWidth="1"/>
    <col min="9229" max="9229" width="5.25" style="4" customWidth="1"/>
    <col min="9230" max="9230" width="5.75" style="4" customWidth="1"/>
    <col min="9231" max="9231" width="4.125" style="4" customWidth="1"/>
    <col min="9232" max="9232" width="4.25" style="4" customWidth="1"/>
    <col min="9233" max="9233" width="4.75" style="4" customWidth="1"/>
    <col min="9234" max="9234" width="4.875" style="4" customWidth="1"/>
    <col min="9235" max="9235" width="4" style="4" customWidth="1"/>
    <col min="9236" max="9236" width="3.875" style="4" customWidth="1"/>
    <col min="9237" max="9472" width="9" style="4"/>
    <col min="9473" max="9473" width="3.25" style="4" customWidth="1"/>
    <col min="9474" max="9474" width="2" style="4" customWidth="1"/>
    <col min="9475" max="9475" width="2.875" style="4" bestFit="1" customWidth="1"/>
    <col min="9476" max="9476" width="9.25" style="4" customWidth="1"/>
    <col min="9477" max="9477" width="5" style="4" customWidth="1"/>
    <col min="9478" max="9478" width="6.125" style="4" customWidth="1"/>
    <col min="9479" max="9480" width="5.5" style="4" customWidth="1"/>
    <col min="9481" max="9481" width="5" style="4" customWidth="1"/>
    <col min="9482" max="9482" width="5.875" style="4" customWidth="1"/>
    <col min="9483" max="9483" width="5.5" style="4" customWidth="1"/>
    <col min="9484" max="9484" width="7.5" style="4" bestFit="1" customWidth="1"/>
    <col min="9485" max="9485" width="5.25" style="4" customWidth="1"/>
    <col min="9486" max="9486" width="5.75" style="4" customWidth="1"/>
    <col min="9487" max="9487" width="4.125" style="4" customWidth="1"/>
    <col min="9488" max="9488" width="4.25" style="4" customWidth="1"/>
    <col min="9489" max="9489" width="4.75" style="4" customWidth="1"/>
    <col min="9490" max="9490" width="4.875" style="4" customWidth="1"/>
    <col min="9491" max="9491" width="4" style="4" customWidth="1"/>
    <col min="9492" max="9492" width="3.875" style="4" customWidth="1"/>
    <col min="9493" max="9728" width="9" style="4"/>
    <col min="9729" max="9729" width="3.25" style="4" customWidth="1"/>
    <col min="9730" max="9730" width="2" style="4" customWidth="1"/>
    <col min="9731" max="9731" width="2.875" style="4" bestFit="1" customWidth="1"/>
    <col min="9732" max="9732" width="9.25" style="4" customWidth="1"/>
    <col min="9733" max="9733" width="5" style="4" customWidth="1"/>
    <col min="9734" max="9734" width="6.125" style="4" customWidth="1"/>
    <col min="9735" max="9736" width="5.5" style="4" customWidth="1"/>
    <col min="9737" max="9737" width="5" style="4" customWidth="1"/>
    <col min="9738" max="9738" width="5.875" style="4" customWidth="1"/>
    <col min="9739" max="9739" width="5.5" style="4" customWidth="1"/>
    <col min="9740" max="9740" width="7.5" style="4" bestFit="1" customWidth="1"/>
    <col min="9741" max="9741" width="5.25" style="4" customWidth="1"/>
    <col min="9742" max="9742" width="5.75" style="4" customWidth="1"/>
    <col min="9743" max="9743" width="4.125" style="4" customWidth="1"/>
    <col min="9744" max="9744" width="4.25" style="4" customWidth="1"/>
    <col min="9745" max="9745" width="4.75" style="4" customWidth="1"/>
    <col min="9746" max="9746" width="4.875" style="4" customWidth="1"/>
    <col min="9747" max="9747" width="4" style="4" customWidth="1"/>
    <col min="9748" max="9748" width="3.875" style="4" customWidth="1"/>
    <col min="9749" max="9984" width="9" style="4"/>
    <col min="9985" max="9985" width="3.25" style="4" customWidth="1"/>
    <col min="9986" max="9986" width="2" style="4" customWidth="1"/>
    <col min="9987" max="9987" width="2.875" style="4" bestFit="1" customWidth="1"/>
    <col min="9988" max="9988" width="9.25" style="4" customWidth="1"/>
    <col min="9989" max="9989" width="5" style="4" customWidth="1"/>
    <col min="9990" max="9990" width="6.125" style="4" customWidth="1"/>
    <col min="9991" max="9992" width="5.5" style="4" customWidth="1"/>
    <col min="9993" max="9993" width="5" style="4" customWidth="1"/>
    <col min="9994" max="9994" width="5.875" style="4" customWidth="1"/>
    <col min="9995" max="9995" width="5.5" style="4" customWidth="1"/>
    <col min="9996" max="9996" width="7.5" style="4" bestFit="1" customWidth="1"/>
    <col min="9997" max="9997" width="5.25" style="4" customWidth="1"/>
    <col min="9998" max="9998" width="5.75" style="4" customWidth="1"/>
    <col min="9999" max="9999" width="4.125" style="4" customWidth="1"/>
    <col min="10000" max="10000" width="4.25" style="4" customWidth="1"/>
    <col min="10001" max="10001" width="4.75" style="4" customWidth="1"/>
    <col min="10002" max="10002" width="4.875" style="4" customWidth="1"/>
    <col min="10003" max="10003" width="4" style="4" customWidth="1"/>
    <col min="10004" max="10004" width="3.875" style="4" customWidth="1"/>
    <col min="10005" max="10240" width="9" style="4"/>
    <col min="10241" max="10241" width="3.25" style="4" customWidth="1"/>
    <col min="10242" max="10242" width="2" style="4" customWidth="1"/>
    <col min="10243" max="10243" width="2.875" style="4" bestFit="1" customWidth="1"/>
    <col min="10244" max="10244" width="9.25" style="4" customWidth="1"/>
    <col min="10245" max="10245" width="5" style="4" customWidth="1"/>
    <col min="10246" max="10246" width="6.125" style="4" customWidth="1"/>
    <col min="10247" max="10248" width="5.5" style="4" customWidth="1"/>
    <col min="10249" max="10249" width="5" style="4" customWidth="1"/>
    <col min="10250" max="10250" width="5.875" style="4" customWidth="1"/>
    <col min="10251" max="10251" width="5.5" style="4" customWidth="1"/>
    <col min="10252" max="10252" width="7.5" style="4" bestFit="1" customWidth="1"/>
    <col min="10253" max="10253" width="5.25" style="4" customWidth="1"/>
    <col min="10254" max="10254" width="5.75" style="4" customWidth="1"/>
    <col min="10255" max="10255" width="4.125" style="4" customWidth="1"/>
    <col min="10256" max="10256" width="4.25" style="4" customWidth="1"/>
    <col min="10257" max="10257" width="4.75" style="4" customWidth="1"/>
    <col min="10258" max="10258" width="4.875" style="4" customWidth="1"/>
    <col min="10259" max="10259" width="4" style="4" customWidth="1"/>
    <col min="10260" max="10260" width="3.875" style="4" customWidth="1"/>
    <col min="10261" max="10496" width="9" style="4"/>
    <col min="10497" max="10497" width="3.25" style="4" customWidth="1"/>
    <col min="10498" max="10498" width="2" style="4" customWidth="1"/>
    <col min="10499" max="10499" width="2.875" style="4" bestFit="1" customWidth="1"/>
    <col min="10500" max="10500" width="9.25" style="4" customWidth="1"/>
    <col min="10501" max="10501" width="5" style="4" customWidth="1"/>
    <col min="10502" max="10502" width="6.125" style="4" customWidth="1"/>
    <col min="10503" max="10504" width="5.5" style="4" customWidth="1"/>
    <col min="10505" max="10505" width="5" style="4" customWidth="1"/>
    <col min="10506" max="10506" width="5.875" style="4" customWidth="1"/>
    <col min="10507" max="10507" width="5.5" style="4" customWidth="1"/>
    <col min="10508" max="10508" width="7.5" style="4" bestFit="1" customWidth="1"/>
    <col min="10509" max="10509" width="5.25" style="4" customWidth="1"/>
    <col min="10510" max="10510" width="5.75" style="4" customWidth="1"/>
    <col min="10511" max="10511" width="4.125" style="4" customWidth="1"/>
    <col min="10512" max="10512" width="4.25" style="4" customWidth="1"/>
    <col min="10513" max="10513" width="4.75" style="4" customWidth="1"/>
    <col min="10514" max="10514" width="4.875" style="4" customWidth="1"/>
    <col min="10515" max="10515" width="4" style="4" customWidth="1"/>
    <col min="10516" max="10516" width="3.875" style="4" customWidth="1"/>
    <col min="10517" max="10752" width="9" style="4"/>
    <col min="10753" max="10753" width="3.25" style="4" customWidth="1"/>
    <col min="10754" max="10754" width="2" style="4" customWidth="1"/>
    <col min="10755" max="10755" width="2.875" style="4" bestFit="1" customWidth="1"/>
    <col min="10756" max="10756" width="9.25" style="4" customWidth="1"/>
    <col min="10757" max="10757" width="5" style="4" customWidth="1"/>
    <col min="10758" max="10758" width="6.125" style="4" customWidth="1"/>
    <col min="10759" max="10760" width="5.5" style="4" customWidth="1"/>
    <col min="10761" max="10761" width="5" style="4" customWidth="1"/>
    <col min="10762" max="10762" width="5.875" style="4" customWidth="1"/>
    <col min="10763" max="10763" width="5.5" style="4" customWidth="1"/>
    <col min="10764" max="10764" width="7.5" style="4" bestFit="1" customWidth="1"/>
    <col min="10765" max="10765" width="5.25" style="4" customWidth="1"/>
    <col min="10766" max="10766" width="5.75" style="4" customWidth="1"/>
    <col min="10767" max="10767" width="4.125" style="4" customWidth="1"/>
    <col min="10768" max="10768" width="4.25" style="4" customWidth="1"/>
    <col min="10769" max="10769" width="4.75" style="4" customWidth="1"/>
    <col min="10770" max="10770" width="4.875" style="4" customWidth="1"/>
    <col min="10771" max="10771" width="4" style="4" customWidth="1"/>
    <col min="10772" max="10772" width="3.875" style="4" customWidth="1"/>
    <col min="10773" max="11008" width="9" style="4"/>
    <col min="11009" max="11009" width="3.25" style="4" customWidth="1"/>
    <col min="11010" max="11010" width="2" style="4" customWidth="1"/>
    <col min="11011" max="11011" width="2.875" style="4" bestFit="1" customWidth="1"/>
    <col min="11012" max="11012" width="9.25" style="4" customWidth="1"/>
    <col min="11013" max="11013" width="5" style="4" customWidth="1"/>
    <col min="11014" max="11014" width="6.125" style="4" customWidth="1"/>
    <col min="11015" max="11016" width="5.5" style="4" customWidth="1"/>
    <col min="11017" max="11017" width="5" style="4" customWidth="1"/>
    <col min="11018" max="11018" width="5.875" style="4" customWidth="1"/>
    <col min="11019" max="11019" width="5.5" style="4" customWidth="1"/>
    <col min="11020" max="11020" width="7.5" style="4" bestFit="1" customWidth="1"/>
    <col min="11021" max="11021" width="5.25" style="4" customWidth="1"/>
    <col min="11022" max="11022" width="5.75" style="4" customWidth="1"/>
    <col min="11023" max="11023" width="4.125" style="4" customWidth="1"/>
    <col min="11024" max="11024" width="4.25" style="4" customWidth="1"/>
    <col min="11025" max="11025" width="4.75" style="4" customWidth="1"/>
    <col min="11026" max="11026" width="4.875" style="4" customWidth="1"/>
    <col min="11027" max="11027" width="4" style="4" customWidth="1"/>
    <col min="11028" max="11028" width="3.875" style="4" customWidth="1"/>
    <col min="11029" max="11264" width="9" style="4"/>
    <col min="11265" max="11265" width="3.25" style="4" customWidth="1"/>
    <col min="11266" max="11266" width="2" style="4" customWidth="1"/>
    <col min="11267" max="11267" width="2.875" style="4" bestFit="1" customWidth="1"/>
    <col min="11268" max="11268" width="9.25" style="4" customWidth="1"/>
    <col min="11269" max="11269" width="5" style="4" customWidth="1"/>
    <col min="11270" max="11270" width="6.125" style="4" customWidth="1"/>
    <col min="11271" max="11272" width="5.5" style="4" customWidth="1"/>
    <col min="11273" max="11273" width="5" style="4" customWidth="1"/>
    <col min="11274" max="11274" width="5.875" style="4" customWidth="1"/>
    <col min="11275" max="11275" width="5.5" style="4" customWidth="1"/>
    <col min="11276" max="11276" width="7.5" style="4" bestFit="1" customWidth="1"/>
    <col min="11277" max="11277" width="5.25" style="4" customWidth="1"/>
    <col min="11278" max="11278" width="5.75" style="4" customWidth="1"/>
    <col min="11279" max="11279" width="4.125" style="4" customWidth="1"/>
    <col min="11280" max="11280" width="4.25" style="4" customWidth="1"/>
    <col min="11281" max="11281" width="4.75" style="4" customWidth="1"/>
    <col min="11282" max="11282" width="4.875" style="4" customWidth="1"/>
    <col min="11283" max="11283" width="4" style="4" customWidth="1"/>
    <col min="11284" max="11284" width="3.875" style="4" customWidth="1"/>
    <col min="11285" max="11520" width="9" style="4"/>
    <col min="11521" max="11521" width="3.25" style="4" customWidth="1"/>
    <col min="11522" max="11522" width="2" style="4" customWidth="1"/>
    <col min="11523" max="11523" width="2.875" style="4" bestFit="1" customWidth="1"/>
    <col min="11524" max="11524" width="9.25" style="4" customWidth="1"/>
    <col min="11525" max="11525" width="5" style="4" customWidth="1"/>
    <col min="11526" max="11526" width="6.125" style="4" customWidth="1"/>
    <col min="11527" max="11528" width="5.5" style="4" customWidth="1"/>
    <col min="11529" max="11529" width="5" style="4" customWidth="1"/>
    <col min="11530" max="11530" width="5.875" style="4" customWidth="1"/>
    <col min="11531" max="11531" width="5.5" style="4" customWidth="1"/>
    <col min="11532" max="11532" width="7.5" style="4" bestFit="1" customWidth="1"/>
    <col min="11533" max="11533" width="5.25" style="4" customWidth="1"/>
    <col min="11534" max="11534" width="5.75" style="4" customWidth="1"/>
    <col min="11535" max="11535" width="4.125" style="4" customWidth="1"/>
    <col min="11536" max="11536" width="4.25" style="4" customWidth="1"/>
    <col min="11537" max="11537" width="4.75" style="4" customWidth="1"/>
    <col min="11538" max="11538" width="4.875" style="4" customWidth="1"/>
    <col min="11539" max="11539" width="4" style="4" customWidth="1"/>
    <col min="11540" max="11540" width="3.875" style="4" customWidth="1"/>
    <col min="11541" max="11776" width="9" style="4"/>
    <col min="11777" max="11777" width="3.25" style="4" customWidth="1"/>
    <col min="11778" max="11778" width="2" style="4" customWidth="1"/>
    <col min="11779" max="11779" width="2.875" style="4" bestFit="1" customWidth="1"/>
    <col min="11780" max="11780" width="9.25" style="4" customWidth="1"/>
    <col min="11781" max="11781" width="5" style="4" customWidth="1"/>
    <col min="11782" max="11782" width="6.125" style="4" customWidth="1"/>
    <col min="11783" max="11784" width="5.5" style="4" customWidth="1"/>
    <col min="11785" max="11785" width="5" style="4" customWidth="1"/>
    <col min="11786" max="11786" width="5.875" style="4" customWidth="1"/>
    <col min="11787" max="11787" width="5.5" style="4" customWidth="1"/>
    <col min="11788" max="11788" width="7.5" style="4" bestFit="1" customWidth="1"/>
    <col min="11789" max="11789" width="5.25" style="4" customWidth="1"/>
    <col min="11790" max="11790" width="5.75" style="4" customWidth="1"/>
    <col min="11791" max="11791" width="4.125" style="4" customWidth="1"/>
    <col min="11792" max="11792" width="4.25" style="4" customWidth="1"/>
    <col min="11793" max="11793" width="4.75" style="4" customWidth="1"/>
    <col min="11794" max="11794" width="4.875" style="4" customWidth="1"/>
    <col min="11795" max="11795" width="4" style="4" customWidth="1"/>
    <col min="11796" max="11796" width="3.875" style="4" customWidth="1"/>
    <col min="11797" max="12032" width="9" style="4"/>
    <col min="12033" max="12033" width="3.25" style="4" customWidth="1"/>
    <col min="12034" max="12034" width="2" style="4" customWidth="1"/>
    <col min="12035" max="12035" width="2.875" style="4" bestFit="1" customWidth="1"/>
    <col min="12036" max="12036" width="9.25" style="4" customWidth="1"/>
    <col min="12037" max="12037" width="5" style="4" customWidth="1"/>
    <col min="12038" max="12038" width="6.125" style="4" customWidth="1"/>
    <col min="12039" max="12040" width="5.5" style="4" customWidth="1"/>
    <col min="12041" max="12041" width="5" style="4" customWidth="1"/>
    <col min="12042" max="12042" width="5.875" style="4" customWidth="1"/>
    <col min="12043" max="12043" width="5.5" style="4" customWidth="1"/>
    <col min="12044" max="12044" width="7.5" style="4" bestFit="1" customWidth="1"/>
    <col min="12045" max="12045" width="5.25" style="4" customWidth="1"/>
    <col min="12046" max="12046" width="5.75" style="4" customWidth="1"/>
    <col min="12047" max="12047" width="4.125" style="4" customWidth="1"/>
    <col min="12048" max="12048" width="4.25" style="4" customWidth="1"/>
    <col min="12049" max="12049" width="4.75" style="4" customWidth="1"/>
    <col min="12050" max="12050" width="4.875" style="4" customWidth="1"/>
    <col min="12051" max="12051" width="4" style="4" customWidth="1"/>
    <col min="12052" max="12052" width="3.875" style="4" customWidth="1"/>
    <col min="12053" max="12288" width="9" style="4"/>
    <col min="12289" max="12289" width="3.25" style="4" customWidth="1"/>
    <col min="12290" max="12290" width="2" style="4" customWidth="1"/>
    <col min="12291" max="12291" width="2.875" style="4" bestFit="1" customWidth="1"/>
    <col min="12292" max="12292" width="9.25" style="4" customWidth="1"/>
    <col min="12293" max="12293" width="5" style="4" customWidth="1"/>
    <col min="12294" max="12294" width="6.125" style="4" customWidth="1"/>
    <col min="12295" max="12296" width="5.5" style="4" customWidth="1"/>
    <col min="12297" max="12297" width="5" style="4" customWidth="1"/>
    <col min="12298" max="12298" width="5.875" style="4" customWidth="1"/>
    <col min="12299" max="12299" width="5.5" style="4" customWidth="1"/>
    <col min="12300" max="12300" width="7.5" style="4" bestFit="1" customWidth="1"/>
    <col min="12301" max="12301" width="5.25" style="4" customWidth="1"/>
    <col min="12302" max="12302" width="5.75" style="4" customWidth="1"/>
    <col min="12303" max="12303" width="4.125" style="4" customWidth="1"/>
    <col min="12304" max="12304" width="4.25" style="4" customWidth="1"/>
    <col min="12305" max="12305" width="4.75" style="4" customWidth="1"/>
    <col min="12306" max="12306" width="4.875" style="4" customWidth="1"/>
    <col min="12307" max="12307" width="4" style="4" customWidth="1"/>
    <col min="12308" max="12308" width="3.875" style="4" customWidth="1"/>
    <col min="12309" max="12544" width="9" style="4"/>
    <col min="12545" max="12545" width="3.25" style="4" customWidth="1"/>
    <col min="12546" max="12546" width="2" style="4" customWidth="1"/>
    <col min="12547" max="12547" width="2.875" style="4" bestFit="1" customWidth="1"/>
    <col min="12548" max="12548" width="9.25" style="4" customWidth="1"/>
    <col min="12549" max="12549" width="5" style="4" customWidth="1"/>
    <col min="12550" max="12550" width="6.125" style="4" customWidth="1"/>
    <col min="12551" max="12552" width="5.5" style="4" customWidth="1"/>
    <col min="12553" max="12553" width="5" style="4" customWidth="1"/>
    <col min="12554" max="12554" width="5.875" style="4" customWidth="1"/>
    <col min="12555" max="12555" width="5.5" style="4" customWidth="1"/>
    <col min="12556" max="12556" width="7.5" style="4" bestFit="1" customWidth="1"/>
    <col min="12557" max="12557" width="5.25" style="4" customWidth="1"/>
    <col min="12558" max="12558" width="5.75" style="4" customWidth="1"/>
    <col min="12559" max="12559" width="4.125" style="4" customWidth="1"/>
    <col min="12560" max="12560" width="4.25" style="4" customWidth="1"/>
    <col min="12561" max="12561" width="4.75" style="4" customWidth="1"/>
    <col min="12562" max="12562" width="4.875" style="4" customWidth="1"/>
    <col min="12563" max="12563" width="4" style="4" customWidth="1"/>
    <col min="12564" max="12564" width="3.875" style="4" customWidth="1"/>
    <col min="12565" max="12800" width="9" style="4"/>
    <col min="12801" max="12801" width="3.25" style="4" customWidth="1"/>
    <col min="12802" max="12802" width="2" style="4" customWidth="1"/>
    <col min="12803" max="12803" width="2.875" style="4" bestFit="1" customWidth="1"/>
    <col min="12804" max="12804" width="9.25" style="4" customWidth="1"/>
    <col min="12805" max="12805" width="5" style="4" customWidth="1"/>
    <col min="12806" max="12806" width="6.125" style="4" customWidth="1"/>
    <col min="12807" max="12808" width="5.5" style="4" customWidth="1"/>
    <col min="12809" max="12809" width="5" style="4" customWidth="1"/>
    <col min="12810" max="12810" width="5.875" style="4" customWidth="1"/>
    <col min="12811" max="12811" width="5.5" style="4" customWidth="1"/>
    <col min="12812" max="12812" width="7.5" style="4" bestFit="1" customWidth="1"/>
    <col min="12813" max="12813" width="5.25" style="4" customWidth="1"/>
    <col min="12814" max="12814" width="5.75" style="4" customWidth="1"/>
    <col min="12815" max="12815" width="4.125" style="4" customWidth="1"/>
    <col min="12816" max="12816" width="4.25" style="4" customWidth="1"/>
    <col min="12817" max="12817" width="4.75" style="4" customWidth="1"/>
    <col min="12818" max="12818" width="4.875" style="4" customWidth="1"/>
    <col min="12819" max="12819" width="4" style="4" customWidth="1"/>
    <col min="12820" max="12820" width="3.875" style="4" customWidth="1"/>
    <col min="12821" max="13056" width="9" style="4"/>
    <col min="13057" max="13057" width="3.25" style="4" customWidth="1"/>
    <col min="13058" max="13058" width="2" style="4" customWidth="1"/>
    <col min="13059" max="13059" width="2.875" style="4" bestFit="1" customWidth="1"/>
    <col min="13060" max="13060" width="9.25" style="4" customWidth="1"/>
    <col min="13061" max="13061" width="5" style="4" customWidth="1"/>
    <col min="13062" max="13062" width="6.125" style="4" customWidth="1"/>
    <col min="13063" max="13064" width="5.5" style="4" customWidth="1"/>
    <col min="13065" max="13065" width="5" style="4" customWidth="1"/>
    <col min="13066" max="13066" width="5.875" style="4" customWidth="1"/>
    <col min="13067" max="13067" width="5.5" style="4" customWidth="1"/>
    <col min="13068" max="13068" width="7.5" style="4" bestFit="1" customWidth="1"/>
    <col min="13069" max="13069" width="5.25" style="4" customWidth="1"/>
    <col min="13070" max="13070" width="5.75" style="4" customWidth="1"/>
    <col min="13071" max="13071" width="4.125" style="4" customWidth="1"/>
    <col min="13072" max="13072" width="4.25" style="4" customWidth="1"/>
    <col min="13073" max="13073" width="4.75" style="4" customWidth="1"/>
    <col min="13074" max="13074" width="4.875" style="4" customWidth="1"/>
    <col min="13075" max="13075" width="4" style="4" customWidth="1"/>
    <col min="13076" max="13076" width="3.875" style="4" customWidth="1"/>
    <col min="13077" max="13312" width="9" style="4"/>
    <col min="13313" max="13313" width="3.25" style="4" customWidth="1"/>
    <col min="13314" max="13314" width="2" style="4" customWidth="1"/>
    <col min="13315" max="13315" width="2.875" style="4" bestFit="1" customWidth="1"/>
    <col min="13316" max="13316" width="9.25" style="4" customWidth="1"/>
    <col min="13317" max="13317" width="5" style="4" customWidth="1"/>
    <col min="13318" max="13318" width="6.125" style="4" customWidth="1"/>
    <col min="13319" max="13320" width="5.5" style="4" customWidth="1"/>
    <col min="13321" max="13321" width="5" style="4" customWidth="1"/>
    <col min="13322" max="13322" width="5.875" style="4" customWidth="1"/>
    <col min="13323" max="13323" width="5.5" style="4" customWidth="1"/>
    <col min="13324" max="13324" width="7.5" style="4" bestFit="1" customWidth="1"/>
    <col min="13325" max="13325" width="5.25" style="4" customWidth="1"/>
    <col min="13326" max="13326" width="5.75" style="4" customWidth="1"/>
    <col min="13327" max="13327" width="4.125" style="4" customWidth="1"/>
    <col min="13328" max="13328" width="4.25" style="4" customWidth="1"/>
    <col min="13329" max="13329" width="4.75" style="4" customWidth="1"/>
    <col min="13330" max="13330" width="4.875" style="4" customWidth="1"/>
    <col min="13331" max="13331" width="4" style="4" customWidth="1"/>
    <col min="13332" max="13332" width="3.875" style="4" customWidth="1"/>
    <col min="13333" max="13568" width="9" style="4"/>
    <col min="13569" max="13569" width="3.25" style="4" customWidth="1"/>
    <col min="13570" max="13570" width="2" style="4" customWidth="1"/>
    <col min="13571" max="13571" width="2.875" style="4" bestFit="1" customWidth="1"/>
    <col min="13572" max="13572" width="9.25" style="4" customWidth="1"/>
    <col min="13573" max="13573" width="5" style="4" customWidth="1"/>
    <col min="13574" max="13574" width="6.125" style="4" customWidth="1"/>
    <col min="13575" max="13576" width="5.5" style="4" customWidth="1"/>
    <col min="13577" max="13577" width="5" style="4" customWidth="1"/>
    <col min="13578" max="13578" width="5.875" style="4" customWidth="1"/>
    <col min="13579" max="13579" width="5.5" style="4" customWidth="1"/>
    <col min="13580" max="13580" width="7.5" style="4" bestFit="1" customWidth="1"/>
    <col min="13581" max="13581" width="5.25" style="4" customWidth="1"/>
    <col min="13582" max="13582" width="5.75" style="4" customWidth="1"/>
    <col min="13583" max="13583" width="4.125" style="4" customWidth="1"/>
    <col min="13584" max="13584" width="4.25" style="4" customWidth="1"/>
    <col min="13585" max="13585" width="4.75" style="4" customWidth="1"/>
    <col min="13586" max="13586" width="4.875" style="4" customWidth="1"/>
    <col min="13587" max="13587" width="4" style="4" customWidth="1"/>
    <col min="13588" max="13588" width="3.875" style="4" customWidth="1"/>
    <col min="13589" max="13824" width="9" style="4"/>
    <col min="13825" max="13825" width="3.25" style="4" customWidth="1"/>
    <col min="13826" max="13826" width="2" style="4" customWidth="1"/>
    <col min="13827" max="13827" width="2.875" style="4" bestFit="1" customWidth="1"/>
    <col min="13828" max="13828" width="9.25" style="4" customWidth="1"/>
    <col min="13829" max="13829" width="5" style="4" customWidth="1"/>
    <col min="13830" max="13830" width="6.125" style="4" customWidth="1"/>
    <col min="13831" max="13832" width="5.5" style="4" customWidth="1"/>
    <col min="13833" max="13833" width="5" style="4" customWidth="1"/>
    <col min="13834" max="13834" width="5.875" style="4" customWidth="1"/>
    <col min="13835" max="13835" width="5.5" style="4" customWidth="1"/>
    <col min="13836" max="13836" width="7.5" style="4" bestFit="1" customWidth="1"/>
    <col min="13837" max="13837" width="5.25" style="4" customWidth="1"/>
    <col min="13838" max="13838" width="5.75" style="4" customWidth="1"/>
    <col min="13839" max="13839" width="4.125" style="4" customWidth="1"/>
    <col min="13840" max="13840" width="4.25" style="4" customWidth="1"/>
    <col min="13841" max="13841" width="4.75" style="4" customWidth="1"/>
    <col min="13842" max="13842" width="4.875" style="4" customWidth="1"/>
    <col min="13843" max="13843" width="4" style="4" customWidth="1"/>
    <col min="13844" max="13844" width="3.875" style="4" customWidth="1"/>
    <col min="13845" max="14080" width="9" style="4"/>
    <col min="14081" max="14081" width="3.25" style="4" customWidth="1"/>
    <col min="14082" max="14082" width="2" style="4" customWidth="1"/>
    <col min="14083" max="14083" width="2.875" style="4" bestFit="1" customWidth="1"/>
    <col min="14084" max="14084" width="9.25" style="4" customWidth="1"/>
    <col min="14085" max="14085" width="5" style="4" customWidth="1"/>
    <col min="14086" max="14086" width="6.125" style="4" customWidth="1"/>
    <col min="14087" max="14088" width="5.5" style="4" customWidth="1"/>
    <col min="14089" max="14089" width="5" style="4" customWidth="1"/>
    <col min="14090" max="14090" width="5.875" style="4" customWidth="1"/>
    <col min="14091" max="14091" width="5.5" style="4" customWidth="1"/>
    <col min="14092" max="14092" width="7.5" style="4" bestFit="1" customWidth="1"/>
    <col min="14093" max="14093" width="5.25" style="4" customWidth="1"/>
    <col min="14094" max="14094" width="5.75" style="4" customWidth="1"/>
    <col min="14095" max="14095" width="4.125" style="4" customWidth="1"/>
    <col min="14096" max="14096" width="4.25" style="4" customWidth="1"/>
    <col min="14097" max="14097" width="4.75" style="4" customWidth="1"/>
    <col min="14098" max="14098" width="4.875" style="4" customWidth="1"/>
    <col min="14099" max="14099" width="4" style="4" customWidth="1"/>
    <col min="14100" max="14100" width="3.875" style="4" customWidth="1"/>
    <col min="14101" max="14336" width="9" style="4"/>
    <col min="14337" max="14337" width="3.25" style="4" customWidth="1"/>
    <col min="14338" max="14338" width="2" style="4" customWidth="1"/>
    <col min="14339" max="14339" width="2.875" style="4" bestFit="1" customWidth="1"/>
    <col min="14340" max="14340" width="9.25" style="4" customWidth="1"/>
    <col min="14341" max="14341" width="5" style="4" customWidth="1"/>
    <col min="14342" max="14342" width="6.125" style="4" customWidth="1"/>
    <col min="14343" max="14344" width="5.5" style="4" customWidth="1"/>
    <col min="14345" max="14345" width="5" style="4" customWidth="1"/>
    <col min="14346" max="14346" width="5.875" style="4" customWidth="1"/>
    <col min="14347" max="14347" width="5.5" style="4" customWidth="1"/>
    <col min="14348" max="14348" width="7.5" style="4" bestFit="1" customWidth="1"/>
    <col min="14349" max="14349" width="5.25" style="4" customWidth="1"/>
    <col min="14350" max="14350" width="5.75" style="4" customWidth="1"/>
    <col min="14351" max="14351" width="4.125" style="4" customWidth="1"/>
    <col min="14352" max="14352" width="4.25" style="4" customWidth="1"/>
    <col min="14353" max="14353" width="4.75" style="4" customWidth="1"/>
    <col min="14354" max="14354" width="4.875" style="4" customWidth="1"/>
    <col min="14355" max="14355" width="4" style="4" customWidth="1"/>
    <col min="14356" max="14356" width="3.875" style="4" customWidth="1"/>
    <col min="14357" max="14592" width="9" style="4"/>
    <col min="14593" max="14593" width="3.25" style="4" customWidth="1"/>
    <col min="14594" max="14594" width="2" style="4" customWidth="1"/>
    <col min="14595" max="14595" width="2.875" style="4" bestFit="1" customWidth="1"/>
    <col min="14596" max="14596" width="9.25" style="4" customWidth="1"/>
    <col min="14597" max="14597" width="5" style="4" customWidth="1"/>
    <col min="14598" max="14598" width="6.125" style="4" customWidth="1"/>
    <col min="14599" max="14600" width="5.5" style="4" customWidth="1"/>
    <col min="14601" max="14601" width="5" style="4" customWidth="1"/>
    <col min="14602" max="14602" width="5.875" style="4" customWidth="1"/>
    <col min="14603" max="14603" width="5.5" style="4" customWidth="1"/>
    <col min="14604" max="14604" width="7.5" style="4" bestFit="1" customWidth="1"/>
    <col min="14605" max="14605" width="5.25" style="4" customWidth="1"/>
    <col min="14606" max="14606" width="5.75" style="4" customWidth="1"/>
    <col min="14607" max="14607" width="4.125" style="4" customWidth="1"/>
    <col min="14608" max="14608" width="4.25" style="4" customWidth="1"/>
    <col min="14609" max="14609" width="4.75" style="4" customWidth="1"/>
    <col min="14610" max="14610" width="4.875" style="4" customWidth="1"/>
    <col min="14611" max="14611" width="4" style="4" customWidth="1"/>
    <col min="14612" max="14612" width="3.875" style="4" customWidth="1"/>
    <col min="14613" max="14848" width="9" style="4"/>
    <col min="14849" max="14849" width="3.25" style="4" customWidth="1"/>
    <col min="14850" max="14850" width="2" style="4" customWidth="1"/>
    <col min="14851" max="14851" width="2.875" style="4" bestFit="1" customWidth="1"/>
    <col min="14852" max="14852" width="9.25" style="4" customWidth="1"/>
    <col min="14853" max="14853" width="5" style="4" customWidth="1"/>
    <col min="14854" max="14854" width="6.125" style="4" customWidth="1"/>
    <col min="14855" max="14856" width="5.5" style="4" customWidth="1"/>
    <col min="14857" max="14857" width="5" style="4" customWidth="1"/>
    <col min="14858" max="14858" width="5.875" style="4" customWidth="1"/>
    <col min="14859" max="14859" width="5.5" style="4" customWidth="1"/>
    <col min="14860" max="14860" width="7.5" style="4" bestFit="1" customWidth="1"/>
    <col min="14861" max="14861" width="5.25" style="4" customWidth="1"/>
    <col min="14862" max="14862" width="5.75" style="4" customWidth="1"/>
    <col min="14863" max="14863" width="4.125" style="4" customWidth="1"/>
    <col min="14864" max="14864" width="4.25" style="4" customWidth="1"/>
    <col min="14865" max="14865" width="4.75" style="4" customWidth="1"/>
    <col min="14866" max="14866" width="4.875" style="4" customWidth="1"/>
    <col min="14867" max="14867" width="4" style="4" customWidth="1"/>
    <col min="14868" max="14868" width="3.875" style="4" customWidth="1"/>
    <col min="14869" max="15104" width="9" style="4"/>
    <col min="15105" max="15105" width="3.25" style="4" customWidth="1"/>
    <col min="15106" max="15106" width="2" style="4" customWidth="1"/>
    <col min="15107" max="15107" width="2.875" style="4" bestFit="1" customWidth="1"/>
    <col min="15108" max="15108" width="9.25" style="4" customWidth="1"/>
    <col min="15109" max="15109" width="5" style="4" customWidth="1"/>
    <col min="15110" max="15110" width="6.125" style="4" customWidth="1"/>
    <col min="15111" max="15112" width="5.5" style="4" customWidth="1"/>
    <col min="15113" max="15113" width="5" style="4" customWidth="1"/>
    <col min="15114" max="15114" width="5.875" style="4" customWidth="1"/>
    <col min="15115" max="15115" width="5.5" style="4" customWidth="1"/>
    <col min="15116" max="15116" width="7.5" style="4" bestFit="1" customWidth="1"/>
    <col min="15117" max="15117" width="5.25" style="4" customWidth="1"/>
    <col min="15118" max="15118" width="5.75" style="4" customWidth="1"/>
    <col min="15119" max="15119" width="4.125" style="4" customWidth="1"/>
    <col min="15120" max="15120" width="4.25" style="4" customWidth="1"/>
    <col min="15121" max="15121" width="4.75" style="4" customWidth="1"/>
    <col min="15122" max="15122" width="4.875" style="4" customWidth="1"/>
    <col min="15123" max="15123" width="4" style="4" customWidth="1"/>
    <col min="15124" max="15124" width="3.875" style="4" customWidth="1"/>
    <col min="15125" max="15360" width="9" style="4"/>
    <col min="15361" max="15361" width="3.25" style="4" customWidth="1"/>
    <col min="15362" max="15362" width="2" style="4" customWidth="1"/>
    <col min="15363" max="15363" width="2.875" style="4" bestFit="1" customWidth="1"/>
    <col min="15364" max="15364" width="9.25" style="4" customWidth="1"/>
    <col min="15365" max="15365" width="5" style="4" customWidth="1"/>
    <col min="15366" max="15366" width="6.125" style="4" customWidth="1"/>
    <col min="15367" max="15368" width="5.5" style="4" customWidth="1"/>
    <col min="15369" max="15369" width="5" style="4" customWidth="1"/>
    <col min="15370" max="15370" width="5.875" style="4" customWidth="1"/>
    <col min="15371" max="15371" width="5.5" style="4" customWidth="1"/>
    <col min="15372" max="15372" width="7.5" style="4" bestFit="1" customWidth="1"/>
    <col min="15373" max="15373" width="5.25" style="4" customWidth="1"/>
    <col min="15374" max="15374" width="5.75" style="4" customWidth="1"/>
    <col min="15375" max="15375" width="4.125" style="4" customWidth="1"/>
    <col min="15376" max="15376" width="4.25" style="4" customWidth="1"/>
    <col min="15377" max="15377" width="4.75" style="4" customWidth="1"/>
    <col min="15378" max="15378" width="4.875" style="4" customWidth="1"/>
    <col min="15379" max="15379" width="4" style="4" customWidth="1"/>
    <col min="15380" max="15380" width="3.875" style="4" customWidth="1"/>
    <col min="15381" max="15616" width="9" style="4"/>
    <col min="15617" max="15617" width="3.25" style="4" customWidth="1"/>
    <col min="15618" max="15618" width="2" style="4" customWidth="1"/>
    <col min="15619" max="15619" width="2.875" style="4" bestFit="1" customWidth="1"/>
    <col min="15620" max="15620" width="9.25" style="4" customWidth="1"/>
    <col min="15621" max="15621" width="5" style="4" customWidth="1"/>
    <col min="15622" max="15622" width="6.125" style="4" customWidth="1"/>
    <col min="15623" max="15624" width="5.5" style="4" customWidth="1"/>
    <col min="15625" max="15625" width="5" style="4" customWidth="1"/>
    <col min="15626" max="15626" width="5.875" style="4" customWidth="1"/>
    <col min="15627" max="15627" width="5.5" style="4" customWidth="1"/>
    <col min="15628" max="15628" width="7.5" style="4" bestFit="1" customWidth="1"/>
    <col min="15629" max="15629" width="5.25" style="4" customWidth="1"/>
    <col min="15630" max="15630" width="5.75" style="4" customWidth="1"/>
    <col min="15631" max="15631" width="4.125" style="4" customWidth="1"/>
    <col min="15632" max="15632" width="4.25" style="4" customWidth="1"/>
    <col min="15633" max="15633" width="4.75" style="4" customWidth="1"/>
    <col min="15634" max="15634" width="4.875" style="4" customWidth="1"/>
    <col min="15635" max="15635" width="4" style="4" customWidth="1"/>
    <col min="15636" max="15636" width="3.875" style="4" customWidth="1"/>
    <col min="15637" max="15872" width="9" style="4"/>
    <col min="15873" max="15873" width="3.25" style="4" customWidth="1"/>
    <col min="15874" max="15874" width="2" style="4" customWidth="1"/>
    <col min="15875" max="15875" width="2.875" style="4" bestFit="1" customWidth="1"/>
    <col min="15876" max="15876" width="9.25" style="4" customWidth="1"/>
    <col min="15877" max="15877" width="5" style="4" customWidth="1"/>
    <col min="15878" max="15878" width="6.125" style="4" customWidth="1"/>
    <col min="15879" max="15880" width="5.5" style="4" customWidth="1"/>
    <col min="15881" max="15881" width="5" style="4" customWidth="1"/>
    <col min="15882" max="15882" width="5.875" style="4" customWidth="1"/>
    <col min="15883" max="15883" width="5.5" style="4" customWidth="1"/>
    <col min="15884" max="15884" width="7.5" style="4" bestFit="1" customWidth="1"/>
    <col min="15885" max="15885" width="5.25" style="4" customWidth="1"/>
    <col min="15886" max="15886" width="5.75" style="4" customWidth="1"/>
    <col min="15887" max="15887" width="4.125" style="4" customWidth="1"/>
    <col min="15888" max="15888" width="4.25" style="4" customWidth="1"/>
    <col min="15889" max="15889" width="4.75" style="4" customWidth="1"/>
    <col min="15890" max="15890" width="4.875" style="4" customWidth="1"/>
    <col min="15891" max="15891" width="4" style="4" customWidth="1"/>
    <col min="15892" max="15892" width="3.875" style="4" customWidth="1"/>
    <col min="15893" max="16128" width="9" style="4"/>
    <col min="16129" max="16129" width="3.25" style="4" customWidth="1"/>
    <col min="16130" max="16130" width="2" style="4" customWidth="1"/>
    <col min="16131" max="16131" width="2.875" style="4" bestFit="1" customWidth="1"/>
    <col min="16132" max="16132" width="9.25" style="4" customWidth="1"/>
    <col min="16133" max="16133" width="5" style="4" customWidth="1"/>
    <col min="16134" max="16134" width="6.125" style="4" customWidth="1"/>
    <col min="16135" max="16136" width="5.5" style="4" customWidth="1"/>
    <col min="16137" max="16137" width="5" style="4" customWidth="1"/>
    <col min="16138" max="16138" width="5.875" style="4" customWidth="1"/>
    <col min="16139" max="16139" width="5.5" style="4" customWidth="1"/>
    <col min="16140" max="16140" width="7.5" style="4" bestFit="1" customWidth="1"/>
    <col min="16141" max="16141" width="5.25" style="4" customWidth="1"/>
    <col min="16142" max="16142" width="5.75" style="4" customWidth="1"/>
    <col min="16143" max="16143" width="4.125" style="4" customWidth="1"/>
    <col min="16144" max="16144" width="4.25" style="4" customWidth="1"/>
    <col min="16145" max="16145" width="4.75" style="4" customWidth="1"/>
    <col min="16146" max="16146" width="4.875" style="4" customWidth="1"/>
    <col min="16147" max="16147" width="4" style="4" customWidth="1"/>
    <col min="16148" max="16148" width="3.875" style="4" customWidth="1"/>
    <col min="16149" max="16384" width="9" style="4"/>
  </cols>
  <sheetData>
    <row r="1" spans="1:20" ht="30" customHeight="1">
      <c r="A1" s="1" t="s">
        <v>140</v>
      </c>
      <c r="B1" s="1"/>
      <c r="C1" s="156"/>
      <c r="D1" s="157"/>
      <c r="E1" s="158"/>
      <c r="F1" s="159"/>
      <c r="G1" s="160"/>
      <c r="H1" s="160"/>
      <c r="I1" s="160"/>
      <c r="J1" s="160"/>
      <c r="K1" s="161"/>
      <c r="L1" s="162"/>
      <c r="M1" s="161"/>
      <c r="N1" s="162"/>
      <c r="O1" s="160"/>
      <c r="P1" s="162"/>
      <c r="Q1" s="160"/>
      <c r="R1" s="163"/>
      <c r="S1" s="160"/>
      <c r="T1" s="163"/>
    </row>
    <row r="2" spans="1:20" ht="18" customHeight="1">
      <c r="B2" s="5" t="s">
        <v>141</v>
      </c>
      <c r="C2" s="164"/>
      <c r="D2" s="71"/>
      <c r="E2" s="165"/>
      <c r="F2" s="166"/>
      <c r="G2" s="167"/>
      <c r="H2" s="167"/>
      <c r="I2" s="167"/>
      <c r="J2" s="167"/>
      <c r="K2" s="168"/>
      <c r="L2" s="165"/>
      <c r="M2" s="168"/>
      <c r="N2" s="165"/>
      <c r="O2" s="167"/>
      <c r="P2" s="165"/>
      <c r="Q2" s="167"/>
      <c r="R2" s="169"/>
      <c r="S2" s="167"/>
      <c r="T2" s="169"/>
    </row>
    <row r="3" spans="1:20" s="78" customFormat="1" ht="13.5" customHeight="1">
      <c r="B3" s="361" t="s">
        <v>80</v>
      </c>
      <c r="C3" s="362"/>
      <c r="D3" s="363"/>
      <c r="E3" s="367" t="s">
        <v>5</v>
      </c>
      <c r="F3" s="368"/>
      <c r="G3" s="369" t="s">
        <v>142</v>
      </c>
      <c r="H3" s="370"/>
      <c r="I3" s="359" t="s">
        <v>143</v>
      </c>
      <c r="J3" s="360"/>
      <c r="K3" s="371" t="s">
        <v>144</v>
      </c>
      <c r="L3" s="372"/>
      <c r="M3" s="371" t="s">
        <v>145</v>
      </c>
      <c r="N3" s="372"/>
      <c r="O3" s="358" t="s">
        <v>146</v>
      </c>
      <c r="P3" s="339"/>
      <c r="Q3" s="359" t="s">
        <v>147</v>
      </c>
      <c r="R3" s="360"/>
      <c r="S3" s="359" t="s">
        <v>148</v>
      </c>
      <c r="T3" s="360"/>
    </row>
    <row r="4" spans="1:20" s="80" customFormat="1" ht="13.5" customHeight="1">
      <c r="B4" s="364"/>
      <c r="C4" s="365"/>
      <c r="D4" s="366"/>
      <c r="E4" s="88" t="s">
        <v>3</v>
      </c>
      <c r="F4" s="82" t="s">
        <v>87</v>
      </c>
      <c r="G4" s="88" t="s">
        <v>3</v>
      </c>
      <c r="H4" s="82" t="s">
        <v>87</v>
      </c>
      <c r="I4" s="83" t="s">
        <v>88</v>
      </c>
      <c r="J4" s="170" t="s">
        <v>89</v>
      </c>
      <c r="K4" s="86" t="s">
        <v>3</v>
      </c>
      <c r="L4" s="87" t="s">
        <v>87</v>
      </c>
      <c r="M4" s="171" t="s">
        <v>3</v>
      </c>
      <c r="N4" s="87" t="s">
        <v>87</v>
      </c>
      <c r="O4" s="81" t="s">
        <v>3</v>
      </c>
      <c r="P4" s="85" t="s">
        <v>87</v>
      </c>
      <c r="Q4" s="88" t="s">
        <v>3</v>
      </c>
      <c r="R4" s="82" t="s">
        <v>87</v>
      </c>
      <c r="S4" s="88" t="s">
        <v>3</v>
      </c>
      <c r="T4" s="85" t="s">
        <v>87</v>
      </c>
    </row>
    <row r="5" spans="1:20" s="90" customFormat="1" ht="15" customHeight="1">
      <c r="B5" s="172" t="s">
        <v>35</v>
      </c>
      <c r="C5" s="173"/>
      <c r="D5" s="174"/>
      <c r="E5" s="175">
        <v>4435</v>
      </c>
      <c r="F5" s="176">
        <v>35239</v>
      </c>
      <c r="G5" s="175">
        <v>2382</v>
      </c>
      <c r="H5" s="176">
        <v>6430</v>
      </c>
      <c r="I5" s="175">
        <v>1724</v>
      </c>
      <c r="J5" s="177">
        <v>25046</v>
      </c>
      <c r="K5" s="175">
        <v>18</v>
      </c>
      <c r="L5" s="177">
        <v>81</v>
      </c>
      <c r="M5" s="175">
        <v>0</v>
      </c>
      <c r="N5" s="177">
        <v>0</v>
      </c>
      <c r="O5" s="175">
        <v>10</v>
      </c>
      <c r="P5" s="177">
        <v>174</v>
      </c>
      <c r="Q5" s="175">
        <v>289</v>
      </c>
      <c r="R5" s="177">
        <v>3479</v>
      </c>
      <c r="S5" s="175">
        <v>12</v>
      </c>
      <c r="T5" s="177">
        <v>29</v>
      </c>
    </row>
    <row r="6" spans="1:20" ht="12.95" hidden="1" customHeight="1">
      <c r="B6" s="99"/>
      <c r="C6" s="178" t="s">
        <v>91</v>
      </c>
      <c r="D6" s="179" t="s">
        <v>92</v>
      </c>
      <c r="E6" s="180">
        <v>11</v>
      </c>
      <c r="F6" s="181">
        <v>220</v>
      </c>
      <c r="G6" s="180">
        <v>0</v>
      </c>
      <c r="H6" s="181">
        <v>0</v>
      </c>
      <c r="I6" s="180">
        <v>4</v>
      </c>
      <c r="J6" s="182">
        <v>74</v>
      </c>
      <c r="K6" s="180">
        <v>0</v>
      </c>
      <c r="L6" s="181">
        <v>0</v>
      </c>
      <c r="M6" s="180">
        <v>0</v>
      </c>
      <c r="N6" s="181">
        <v>0</v>
      </c>
      <c r="O6" s="180">
        <v>0</v>
      </c>
      <c r="P6" s="181">
        <v>0</v>
      </c>
      <c r="Q6" s="180">
        <v>6</v>
      </c>
      <c r="R6" s="181">
        <v>144</v>
      </c>
      <c r="S6" s="180">
        <v>1</v>
      </c>
      <c r="T6" s="181">
        <v>2</v>
      </c>
    </row>
    <row r="7" spans="1:20" ht="12.95" hidden="1" customHeight="1">
      <c r="B7" s="99"/>
      <c r="C7" s="183" t="s">
        <v>93</v>
      </c>
      <c r="D7" s="108" t="s">
        <v>94</v>
      </c>
      <c r="E7" s="184">
        <v>0</v>
      </c>
      <c r="F7" s="185">
        <v>0</v>
      </c>
      <c r="G7" s="184">
        <v>0</v>
      </c>
      <c r="H7" s="185">
        <v>0</v>
      </c>
      <c r="I7" s="184">
        <v>0</v>
      </c>
      <c r="J7" s="186">
        <v>0</v>
      </c>
      <c r="K7" s="184">
        <v>0</v>
      </c>
      <c r="L7" s="185">
        <v>0</v>
      </c>
      <c r="M7" s="184">
        <v>0</v>
      </c>
      <c r="N7" s="185">
        <v>0</v>
      </c>
      <c r="O7" s="184">
        <v>0</v>
      </c>
      <c r="P7" s="185">
        <v>0</v>
      </c>
      <c r="Q7" s="184">
        <v>0</v>
      </c>
      <c r="R7" s="185">
        <v>0</v>
      </c>
      <c r="S7" s="184">
        <v>0</v>
      </c>
      <c r="T7" s="185">
        <v>0</v>
      </c>
    </row>
    <row r="8" spans="1:20" ht="12.95" hidden="1" customHeight="1">
      <c r="B8" s="99"/>
      <c r="C8" s="183" t="s">
        <v>95</v>
      </c>
      <c r="D8" s="108" t="s">
        <v>96</v>
      </c>
      <c r="E8" s="184">
        <v>0</v>
      </c>
      <c r="F8" s="185">
        <v>0</v>
      </c>
      <c r="G8" s="184">
        <v>0</v>
      </c>
      <c r="H8" s="185">
        <v>0</v>
      </c>
      <c r="I8" s="184">
        <v>0</v>
      </c>
      <c r="J8" s="186">
        <v>0</v>
      </c>
      <c r="K8" s="184">
        <v>0</v>
      </c>
      <c r="L8" s="185">
        <v>0</v>
      </c>
      <c r="M8" s="184">
        <v>0</v>
      </c>
      <c r="N8" s="185">
        <v>0</v>
      </c>
      <c r="O8" s="184">
        <v>0</v>
      </c>
      <c r="P8" s="185">
        <v>0</v>
      </c>
      <c r="Q8" s="184">
        <v>0</v>
      </c>
      <c r="R8" s="185">
        <v>0</v>
      </c>
      <c r="S8" s="184">
        <v>0</v>
      </c>
      <c r="T8" s="185">
        <v>0</v>
      </c>
    </row>
    <row r="9" spans="1:20" ht="12.95" hidden="1" customHeight="1">
      <c r="B9" s="99"/>
      <c r="C9" s="183" t="s">
        <v>97</v>
      </c>
      <c r="D9" s="108" t="s">
        <v>98</v>
      </c>
      <c r="E9" s="184">
        <v>2</v>
      </c>
      <c r="F9" s="185">
        <v>48</v>
      </c>
      <c r="G9" s="184">
        <v>0</v>
      </c>
      <c r="H9" s="185">
        <v>0</v>
      </c>
      <c r="I9" s="184">
        <v>1</v>
      </c>
      <c r="J9" s="186">
        <v>30</v>
      </c>
      <c r="K9" s="184">
        <v>0</v>
      </c>
      <c r="L9" s="185">
        <v>0</v>
      </c>
      <c r="M9" s="184">
        <v>0</v>
      </c>
      <c r="N9" s="185">
        <v>0</v>
      </c>
      <c r="O9" s="184">
        <v>0</v>
      </c>
      <c r="P9" s="185">
        <v>0</v>
      </c>
      <c r="Q9" s="184">
        <v>1</v>
      </c>
      <c r="R9" s="185">
        <v>18</v>
      </c>
      <c r="S9" s="184">
        <v>0</v>
      </c>
      <c r="T9" s="185">
        <v>0</v>
      </c>
    </row>
    <row r="10" spans="1:20" ht="12.95" hidden="1" customHeight="1">
      <c r="B10" s="99"/>
      <c r="C10" s="187" t="s">
        <v>99</v>
      </c>
      <c r="D10" s="108" t="s">
        <v>100</v>
      </c>
      <c r="E10" s="184">
        <v>604</v>
      </c>
      <c r="F10" s="185">
        <v>3719</v>
      </c>
      <c r="G10" s="184">
        <v>284</v>
      </c>
      <c r="H10" s="185">
        <v>732</v>
      </c>
      <c r="I10" s="184">
        <v>320</v>
      </c>
      <c r="J10" s="186">
        <v>2987</v>
      </c>
      <c r="K10" s="184">
        <v>0</v>
      </c>
      <c r="L10" s="185">
        <v>0</v>
      </c>
      <c r="M10" s="184">
        <v>0</v>
      </c>
      <c r="N10" s="185">
        <v>0</v>
      </c>
      <c r="O10" s="184">
        <v>0</v>
      </c>
      <c r="P10" s="185">
        <v>0</v>
      </c>
      <c r="Q10" s="184">
        <v>0</v>
      </c>
      <c r="R10" s="185">
        <v>0</v>
      </c>
      <c r="S10" s="184">
        <v>0</v>
      </c>
      <c r="T10" s="185">
        <v>0</v>
      </c>
    </row>
    <row r="11" spans="1:20" ht="12.95" hidden="1" customHeight="1">
      <c r="B11" s="99"/>
      <c r="C11" s="183" t="s">
        <v>101</v>
      </c>
      <c r="D11" s="108" t="s">
        <v>102</v>
      </c>
      <c r="E11" s="184">
        <v>1018</v>
      </c>
      <c r="F11" s="185">
        <v>12967</v>
      </c>
      <c r="G11" s="184">
        <v>470</v>
      </c>
      <c r="H11" s="185">
        <v>1217</v>
      </c>
      <c r="I11" s="184">
        <v>527</v>
      </c>
      <c r="J11" s="186">
        <v>11400</v>
      </c>
      <c r="K11" s="184">
        <v>7</v>
      </c>
      <c r="L11" s="185">
        <v>28</v>
      </c>
      <c r="M11" s="184">
        <v>0</v>
      </c>
      <c r="N11" s="185">
        <v>0</v>
      </c>
      <c r="O11" s="184">
        <v>0</v>
      </c>
      <c r="P11" s="185">
        <v>0</v>
      </c>
      <c r="Q11" s="184">
        <v>14</v>
      </c>
      <c r="R11" s="185">
        <v>322</v>
      </c>
      <c r="S11" s="184">
        <v>0</v>
      </c>
      <c r="T11" s="185">
        <v>0</v>
      </c>
    </row>
    <row r="12" spans="1:20" ht="18" hidden="1" customHeight="1">
      <c r="B12" s="99"/>
      <c r="C12" s="183" t="s">
        <v>103</v>
      </c>
      <c r="D12" s="188" t="s">
        <v>149</v>
      </c>
      <c r="E12" s="184">
        <v>4</v>
      </c>
      <c r="F12" s="185">
        <v>171</v>
      </c>
      <c r="G12" s="184">
        <v>0</v>
      </c>
      <c r="H12" s="185">
        <v>0</v>
      </c>
      <c r="I12" s="184">
        <v>3</v>
      </c>
      <c r="J12" s="186">
        <v>157</v>
      </c>
      <c r="K12" s="184">
        <v>0</v>
      </c>
      <c r="L12" s="185">
        <v>0</v>
      </c>
      <c r="M12" s="184">
        <v>0</v>
      </c>
      <c r="N12" s="185">
        <v>0</v>
      </c>
      <c r="O12" s="184">
        <v>0</v>
      </c>
      <c r="P12" s="185">
        <v>0</v>
      </c>
      <c r="Q12" s="184">
        <v>1</v>
      </c>
      <c r="R12" s="185">
        <v>14</v>
      </c>
      <c r="S12" s="184">
        <v>0</v>
      </c>
      <c r="T12" s="185">
        <v>0</v>
      </c>
    </row>
    <row r="13" spans="1:20" ht="12.95" hidden="1" customHeight="1">
      <c r="B13" s="99"/>
      <c r="C13" s="183" t="s">
        <v>105</v>
      </c>
      <c r="D13" s="115" t="s">
        <v>106</v>
      </c>
      <c r="E13" s="184">
        <v>127</v>
      </c>
      <c r="F13" s="185">
        <v>1933</v>
      </c>
      <c r="G13" s="184">
        <v>25</v>
      </c>
      <c r="H13" s="185">
        <v>50</v>
      </c>
      <c r="I13" s="184">
        <v>98</v>
      </c>
      <c r="J13" s="186">
        <v>1866</v>
      </c>
      <c r="K13" s="184">
        <v>1</v>
      </c>
      <c r="L13" s="185">
        <v>8</v>
      </c>
      <c r="M13" s="184">
        <v>0</v>
      </c>
      <c r="N13" s="185">
        <v>0</v>
      </c>
      <c r="O13" s="184">
        <v>0</v>
      </c>
      <c r="P13" s="185">
        <v>0</v>
      </c>
      <c r="Q13" s="184">
        <v>1</v>
      </c>
      <c r="R13" s="185">
        <v>2</v>
      </c>
      <c r="S13" s="184">
        <v>2</v>
      </c>
      <c r="T13" s="185">
        <v>7</v>
      </c>
    </row>
    <row r="14" spans="1:20" ht="18" hidden="1" customHeight="1">
      <c r="B14" s="99"/>
      <c r="C14" s="183" t="s">
        <v>107</v>
      </c>
      <c r="D14" s="188" t="s">
        <v>150</v>
      </c>
      <c r="E14" s="184">
        <v>1544</v>
      </c>
      <c r="F14" s="185">
        <v>8713</v>
      </c>
      <c r="G14" s="184">
        <v>971</v>
      </c>
      <c r="H14" s="185">
        <v>2843</v>
      </c>
      <c r="I14" s="184">
        <v>536</v>
      </c>
      <c r="J14" s="186">
        <v>5484</v>
      </c>
      <c r="K14" s="184">
        <v>10</v>
      </c>
      <c r="L14" s="185">
        <v>45</v>
      </c>
      <c r="M14" s="184">
        <v>0</v>
      </c>
      <c r="N14" s="185">
        <v>0</v>
      </c>
      <c r="O14" s="184">
        <v>0</v>
      </c>
      <c r="P14" s="185">
        <v>0</v>
      </c>
      <c r="Q14" s="184">
        <v>27</v>
      </c>
      <c r="R14" s="185">
        <v>341</v>
      </c>
      <c r="S14" s="184">
        <v>0</v>
      </c>
      <c r="T14" s="185">
        <v>0</v>
      </c>
    </row>
    <row r="15" spans="1:20" ht="12.95" hidden="1" customHeight="1">
      <c r="B15" s="99"/>
      <c r="C15" s="183" t="s">
        <v>109</v>
      </c>
      <c r="D15" s="115" t="s">
        <v>110</v>
      </c>
      <c r="E15" s="184">
        <v>61</v>
      </c>
      <c r="F15" s="185">
        <v>583</v>
      </c>
      <c r="G15" s="184">
        <v>13</v>
      </c>
      <c r="H15" s="185">
        <v>24</v>
      </c>
      <c r="I15" s="184">
        <v>23</v>
      </c>
      <c r="J15" s="186">
        <v>230</v>
      </c>
      <c r="K15" s="184">
        <v>0</v>
      </c>
      <c r="L15" s="185">
        <v>0</v>
      </c>
      <c r="M15" s="184">
        <v>0</v>
      </c>
      <c r="N15" s="185">
        <v>0</v>
      </c>
      <c r="O15" s="184">
        <v>10</v>
      </c>
      <c r="P15" s="185">
        <v>174</v>
      </c>
      <c r="Q15" s="184">
        <v>15</v>
      </c>
      <c r="R15" s="185">
        <v>155</v>
      </c>
      <c r="S15" s="184">
        <v>0</v>
      </c>
      <c r="T15" s="185">
        <v>0</v>
      </c>
    </row>
    <row r="16" spans="1:20" ht="12.95" hidden="1" customHeight="1">
      <c r="B16" s="99"/>
      <c r="C16" s="183" t="s">
        <v>111</v>
      </c>
      <c r="D16" s="108" t="s">
        <v>112</v>
      </c>
      <c r="E16" s="184">
        <v>45</v>
      </c>
      <c r="F16" s="185">
        <v>193</v>
      </c>
      <c r="G16" s="184">
        <v>21</v>
      </c>
      <c r="H16" s="185">
        <v>35</v>
      </c>
      <c r="I16" s="184">
        <v>22</v>
      </c>
      <c r="J16" s="186">
        <v>138</v>
      </c>
      <c r="K16" s="184">
        <v>0</v>
      </c>
      <c r="L16" s="185">
        <v>0</v>
      </c>
      <c r="M16" s="184">
        <v>0</v>
      </c>
      <c r="N16" s="185">
        <v>0</v>
      </c>
      <c r="O16" s="184">
        <v>0</v>
      </c>
      <c r="P16" s="185">
        <v>0</v>
      </c>
      <c r="Q16" s="184">
        <v>2</v>
      </c>
      <c r="R16" s="185">
        <v>20</v>
      </c>
      <c r="S16" s="184">
        <v>0</v>
      </c>
      <c r="T16" s="185">
        <v>0</v>
      </c>
    </row>
    <row r="17" spans="2:23" ht="12.95" hidden="1" customHeight="1">
      <c r="B17" s="116"/>
      <c r="C17" s="189" t="s">
        <v>113</v>
      </c>
      <c r="D17" s="190" t="s">
        <v>114</v>
      </c>
      <c r="E17" s="191">
        <v>1019</v>
      </c>
      <c r="F17" s="192">
        <v>6692</v>
      </c>
      <c r="G17" s="191">
        <v>598</v>
      </c>
      <c r="H17" s="192">
        <v>1529</v>
      </c>
      <c r="I17" s="191">
        <v>190</v>
      </c>
      <c r="J17" s="193">
        <v>2680</v>
      </c>
      <c r="K17" s="191">
        <v>0</v>
      </c>
      <c r="L17" s="192">
        <v>0</v>
      </c>
      <c r="M17" s="191">
        <v>0</v>
      </c>
      <c r="N17" s="192">
        <v>0</v>
      </c>
      <c r="O17" s="191">
        <v>0</v>
      </c>
      <c r="P17" s="192">
        <v>0</v>
      </c>
      <c r="Q17" s="191">
        <v>192</v>
      </c>
      <c r="R17" s="192">
        <v>1973</v>
      </c>
      <c r="S17" s="191">
        <v>9</v>
      </c>
      <c r="T17" s="192">
        <v>20</v>
      </c>
    </row>
    <row r="18" spans="2:23" ht="15" customHeight="1">
      <c r="B18" s="172" t="s">
        <v>36</v>
      </c>
      <c r="C18" s="173"/>
      <c r="D18" s="174"/>
      <c r="E18" s="194">
        <f>SUM(E19:E35)</f>
        <v>4078</v>
      </c>
      <c r="F18" s="176">
        <f t="shared" ref="F18:T18" si="0">SUM(F19:F35)</f>
        <v>33912</v>
      </c>
      <c r="G18" s="175">
        <f t="shared" si="0"/>
        <v>2061</v>
      </c>
      <c r="H18" s="176">
        <f t="shared" si="0"/>
        <v>5686</v>
      </c>
      <c r="I18" s="175">
        <f t="shared" si="0"/>
        <v>1667</v>
      </c>
      <c r="J18" s="177">
        <f t="shared" si="0"/>
        <v>24409</v>
      </c>
      <c r="K18" s="175">
        <f t="shared" si="0"/>
        <v>15</v>
      </c>
      <c r="L18" s="177">
        <f t="shared" si="0"/>
        <v>68</v>
      </c>
      <c r="M18" s="175">
        <f>SUM(M19:M35)</f>
        <v>0</v>
      </c>
      <c r="N18" s="177">
        <f>SUM(N19:N35)</f>
        <v>0</v>
      </c>
      <c r="O18" s="175">
        <f t="shared" si="0"/>
        <v>7</v>
      </c>
      <c r="P18" s="177">
        <f t="shared" si="0"/>
        <v>98</v>
      </c>
      <c r="Q18" s="175">
        <f t="shared" si="0"/>
        <v>319</v>
      </c>
      <c r="R18" s="177">
        <f t="shared" si="0"/>
        <v>3633</v>
      </c>
      <c r="S18" s="175">
        <f t="shared" si="0"/>
        <v>9</v>
      </c>
      <c r="T18" s="177">
        <f t="shared" si="0"/>
        <v>18</v>
      </c>
    </row>
    <row r="19" spans="2:23" ht="12.95" hidden="1" customHeight="1">
      <c r="B19" s="99"/>
      <c r="C19" s="178" t="s">
        <v>9</v>
      </c>
      <c r="D19" s="195" t="s">
        <v>151</v>
      </c>
      <c r="E19" s="180">
        <f>+G19+I19+K19+O19+Q19+S19</f>
        <v>11</v>
      </c>
      <c r="F19" s="181">
        <f t="shared" ref="F19:F35" si="1">+H19+J19+L19+P19+R19+T19</f>
        <v>124</v>
      </c>
      <c r="G19" s="180">
        <v>0</v>
      </c>
      <c r="H19" s="181">
        <v>0</v>
      </c>
      <c r="I19" s="180">
        <v>3</v>
      </c>
      <c r="J19" s="182">
        <v>52</v>
      </c>
      <c r="K19" s="180">
        <v>0</v>
      </c>
      <c r="L19" s="181">
        <v>0</v>
      </c>
      <c r="M19" s="180">
        <v>0</v>
      </c>
      <c r="N19" s="181">
        <v>0</v>
      </c>
      <c r="O19" s="180">
        <v>0</v>
      </c>
      <c r="P19" s="181">
        <v>0</v>
      </c>
      <c r="Q19" s="180">
        <v>8</v>
      </c>
      <c r="R19" s="181">
        <v>72</v>
      </c>
      <c r="S19" s="180">
        <v>0</v>
      </c>
      <c r="T19" s="181">
        <v>0</v>
      </c>
    </row>
    <row r="20" spans="2:23" ht="12.95" hidden="1" customHeight="1">
      <c r="B20" s="99"/>
      <c r="C20" s="183" t="s">
        <v>11</v>
      </c>
      <c r="D20" s="196" t="s">
        <v>152</v>
      </c>
      <c r="E20" s="184">
        <f t="shared" ref="E20:E35" si="2">+G20+I20+K20+O20+Q20+S20</f>
        <v>0</v>
      </c>
      <c r="F20" s="185">
        <f t="shared" si="1"/>
        <v>0</v>
      </c>
      <c r="G20" s="184">
        <v>0</v>
      </c>
      <c r="H20" s="185">
        <v>0</v>
      </c>
      <c r="I20" s="184">
        <v>0</v>
      </c>
      <c r="J20" s="186">
        <v>0</v>
      </c>
      <c r="K20" s="184">
        <v>0</v>
      </c>
      <c r="L20" s="185">
        <v>0</v>
      </c>
      <c r="M20" s="184">
        <v>0</v>
      </c>
      <c r="N20" s="185">
        <v>0</v>
      </c>
      <c r="O20" s="184">
        <v>0</v>
      </c>
      <c r="P20" s="185">
        <v>0</v>
      </c>
      <c r="Q20" s="184">
        <v>0</v>
      </c>
      <c r="R20" s="185">
        <v>0</v>
      </c>
      <c r="S20" s="184">
        <v>0</v>
      </c>
      <c r="T20" s="185">
        <v>0</v>
      </c>
    </row>
    <row r="21" spans="2:23" ht="12.95" hidden="1" customHeight="1">
      <c r="B21" s="99"/>
      <c r="C21" s="183" t="s">
        <v>153</v>
      </c>
      <c r="D21" s="196" t="s">
        <v>154</v>
      </c>
      <c r="E21" s="184">
        <f t="shared" si="2"/>
        <v>1</v>
      </c>
      <c r="F21" s="185">
        <f t="shared" si="1"/>
        <v>2</v>
      </c>
      <c r="G21" s="184">
        <v>0</v>
      </c>
      <c r="H21" s="185">
        <v>0</v>
      </c>
      <c r="I21" s="184">
        <v>0</v>
      </c>
      <c r="J21" s="186">
        <v>0</v>
      </c>
      <c r="K21" s="184">
        <v>0</v>
      </c>
      <c r="L21" s="185">
        <v>0</v>
      </c>
      <c r="M21" s="184">
        <v>0</v>
      </c>
      <c r="N21" s="185">
        <v>0</v>
      </c>
      <c r="O21" s="184">
        <v>0</v>
      </c>
      <c r="P21" s="185">
        <v>0</v>
      </c>
      <c r="Q21" s="184">
        <v>1</v>
      </c>
      <c r="R21" s="185">
        <v>2</v>
      </c>
      <c r="S21" s="184">
        <v>0</v>
      </c>
      <c r="T21" s="185">
        <v>0</v>
      </c>
    </row>
    <row r="22" spans="2:23" ht="12.95" hidden="1" customHeight="1">
      <c r="B22" s="99"/>
      <c r="C22" s="183" t="s">
        <v>15</v>
      </c>
      <c r="D22" s="196" t="s">
        <v>155</v>
      </c>
      <c r="E22" s="184">
        <f t="shared" si="2"/>
        <v>2</v>
      </c>
      <c r="F22" s="185">
        <f t="shared" si="1"/>
        <v>51</v>
      </c>
      <c r="G22" s="184">
        <v>0</v>
      </c>
      <c r="H22" s="185">
        <v>0</v>
      </c>
      <c r="I22" s="184">
        <v>1</v>
      </c>
      <c r="J22" s="186">
        <v>35</v>
      </c>
      <c r="K22" s="184">
        <v>0</v>
      </c>
      <c r="L22" s="185">
        <v>0</v>
      </c>
      <c r="M22" s="184">
        <v>0</v>
      </c>
      <c r="N22" s="185">
        <v>0</v>
      </c>
      <c r="O22" s="184">
        <v>0</v>
      </c>
      <c r="P22" s="185">
        <v>0</v>
      </c>
      <c r="Q22" s="184">
        <v>1</v>
      </c>
      <c r="R22" s="185">
        <v>16</v>
      </c>
      <c r="S22" s="184">
        <v>0</v>
      </c>
      <c r="T22" s="185">
        <v>0</v>
      </c>
    </row>
    <row r="23" spans="2:23" ht="12.95" hidden="1" customHeight="1">
      <c r="B23" s="99"/>
      <c r="C23" s="187" t="s">
        <v>17</v>
      </c>
      <c r="D23" s="196" t="s">
        <v>156</v>
      </c>
      <c r="E23" s="184">
        <f t="shared" si="2"/>
        <v>545</v>
      </c>
      <c r="F23" s="185">
        <f t="shared" si="1"/>
        <v>3079</v>
      </c>
      <c r="G23" s="184">
        <v>249</v>
      </c>
      <c r="H23" s="185">
        <v>593</v>
      </c>
      <c r="I23" s="184">
        <v>296</v>
      </c>
      <c r="J23" s="186">
        <v>2486</v>
      </c>
      <c r="K23" s="184">
        <v>0</v>
      </c>
      <c r="L23" s="185">
        <v>0</v>
      </c>
      <c r="M23" s="184">
        <v>0</v>
      </c>
      <c r="N23" s="185">
        <v>0</v>
      </c>
      <c r="O23" s="184">
        <v>0</v>
      </c>
      <c r="P23" s="185">
        <v>0</v>
      </c>
      <c r="Q23" s="184">
        <v>0</v>
      </c>
      <c r="R23" s="185">
        <v>0</v>
      </c>
      <c r="S23" s="184">
        <v>0</v>
      </c>
      <c r="T23" s="185">
        <v>0</v>
      </c>
    </row>
    <row r="24" spans="2:23" ht="12.95" hidden="1" customHeight="1">
      <c r="B24" s="99"/>
      <c r="C24" s="183" t="s">
        <v>157</v>
      </c>
      <c r="D24" s="196" t="s">
        <v>158</v>
      </c>
      <c r="E24" s="184">
        <f t="shared" si="2"/>
        <v>824</v>
      </c>
      <c r="F24" s="185">
        <f t="shared" si="1"/>
        <v>11454</v>
      </c>
      <c r="G24" s="184">
        <v>332</v>
      </c>
      <c r="H24" s="185">
        <v>883</v>
      </c>
      <c r="I24" s="184">
        <v>478</v>
      </c>
      <c r="J24" s="186">
        <v>10328</v>
      </c>
      <c r="K24" s="184">
        <v>4</v>
      </c>
      <c r="L24" s="185">
        <v>14</v>
      </c>
      <c r="M24" s="184">
        <v>0</v>
      </c>
      <c r="N24" s="185">
        <v>0</v>
      </c>
      <c r="O24" s="184">
        <v>0</v>
      </c>
      <c r="P24" s="185">
        <v>0</v>
      </c>
      <c r="Q24" s="184">
        <v>10</v>
      </c>
      <c r="R24" s="185">
        <v>229</v>
      </c>
      <c r="S24" s="184">
        <v>0</v>
      </c>
      <c r="T24" s="185">
        <v>0</v>
      </c>
      <c r="W24" s="197"/>
    </row>
    <row r="25" spans="2:23" ht="18" hidden="1" customHeight="1">
      <c r="B25" s="99"/>
      <c r="C25" s="183" t="s">
        <v>21</v>
      </c>
      <c r="D25" s="198" t="s">
        <v>159</v>
      </c>
      <c r="E25" s="184">
        <f t="shared" si="2"/>
        <v>4</v>
      </c>
      <c r="F25" s="185">
        <f t="shared" si="1"/>
        <v>109</v>
      </c>
      <c r="G25" s="184">
        <v>0</v>
      </c>
      <c r="H25" s="185">
        <v>0</v>
      </c>
      <c r="I25" s="184">
        <v>3</v>
      </c>
      <c r="J25" s="186">
        <v>96</v>
      </c>
      <c r="K25" s="184">
        <v>0</v>
      </c>
      <c r="L25" s="185">
        <v>0</v>
      </c>
      <c r="M25" s="184">
        <v>0</v>
      </c>
      <c r="N25" s="185">
        <v>0</v>
      </c>
      <c r="O25" s="184">
        <v>0</v>
      </c>
      <c r="P25" s="185">
        <v>0</v>
      </c>
      <c r="Q25" s="184">
        <v>1</v>
      </c>
      <c r="R25" s="185">
        <v>13</v>
      </c>
      <c r="S25" s="184">
        <v>0</v>
      </c>
      <c r="T25" s="185">
        <v>0</v>
      </c>
      <c r="W25" s="197"/>
    </row>
    <row r="26" spans="2:23" ht="12.95" hidden="1" customHeight="1">
      <c r="B26" s="99"/>
      <c r="C26" s="183" t="s">
        <v>23</v>
      </c>
      <c r="D26" s="196" t="s">
        <v>160</v>
      </c>
      <c r="E26" s="184">
        <f t="shared" si="2"/>
        <v>30</v>
      </c>
      <c r="F26" s="185">
        <f t="shared" si="1"/>
        <v>801</v>
      </c>
      <c r="G26" s="184">
        <v>3</v>
      </c>
      <c r="H26" s="185">
        <v>8</v>
      </c>
      <c r="I26" s="184">
        <v>27</v>
      </c>
      <c r="J26" s="186">
        <v>793</v>
      </c>
      <c r="K26" s="184">
        <v>0</v>
      </c>
      <c r="L26" s="185">
        <v>0</v>
      </c>
      <c r="M26" s="184">
        <v>0</v>
      </c>
      <c r="N26" s="185">
        <v>0</v>
      </c>
      <c r="O26" s="184">
        <v>0</v>
      </c>
      <c r="P26" s="185">
        <v>0</v>
      </c>
      <c r="Q26" s="184">
        <v>0</v>
      </c>
      <c r="R26" s="185">
        <v>0</v>
      </c>
      <c r="S26" s="184">
        <v>0</v>
      </c>
      <c r="T26" s="185">
        <v>0</v>
      </c>
      <c r="W26" s="197"/>
    </row>
    <row r="27" spans="2:23" ht="12.95" hidden="1" customHeight="1">
      <c r="B27" s="99"/>
      <c r="C27" s="183" t="s">
        <v>25</v>
      </c>
      <c r="D27" s="196" t="s">
        <v>161</v>
      </c>
      <c r="E27" s="184">
        <f t="shared" si="2"/>
        <v>102</v>
      </c>
      <c r="F27" s="185">
        <f t="shared" si="1"/>
        <v>2283</v>
      </c>
      <c r="G27" s="184">
        <v>13</v>
      </c>
      <c r="H27" s="185">
        <v>17</v>
      </c>
      <c r="I27" s="184">
        <v>87</v>
      </c>
      <c r="J27" s="186">
        <v>2256</v>
      </c>
      <c r="K27" s="184">
        <v>1</v>
      </c>
      <c r="L27" s="185">
        <v>8</v>
      </c>
      <c r="M27" s="184">
        <v>0</v>
      </c>
      <c r="N27" s="185">
        <v>0</v>
      </c>
      <c r="O27" s="184">
        <v>0</v>
      </c>
      <c r="P27" s="185">
        <v>0</v>
      </c>
      <c r="Q27" s="184">
        <v>0</v>
      </c>
      <c r="R27" s="185">
        <v>0</v>
      </c>
      <c r="S27" s="184">
        <v>1</v>
      </c>
      <c r="T27" s="185">
        <v>2</v>
      </c>
      <c r="W27" s="197"/>
    </row>
    <row r="28" spans="2:23" ht="12.95" hidden="1" customHeight="1">
      <c r="B28" s="99"/>
      <c r="C28" s="183" t="s">
        <v>162</v>
      </c>
      <c r="D28" s="196" t="s">
        <v>163</v>
      </c>
      <c r="E28" s="184">
        <f t="shared" si="2"/>
        <v>1096</v>
      </c>
      <c r="F28" s="185">
        <f t="shared" si="1"/>
        <v>6655</v>
      </c>
      <c r="G28" s="184">
        <v>604</v>
      </c>
      <c r="H28" s="185">
        <v>1744</v>
      </c>
      <c r="I28" s="184">
        <v>457</v>
      </c>
      <c r="J28" s="186">
        <v>4617</v>
      </c>
      <c r="K28" s="184">
        <v>10</v>
      </c>
      <c r="L28" s="185">
        <v>46</v>
      </c>
      <c r="M28" s="184">
        <v>0</v>
      </c>
      <c r="N28" s="185">
        <v>0</v>
      </c>
      <c r="O28" s="184">
        <v>0</v>
      </c>
      <c r="P28" s="185">
        <v>0</v>
      </c>
      <c r="Q28" s="184">
        <v>25</v>
      </c>
      <c r="R28" s="185">
        <v>248</v>
      </c>
      <c r="S28" s="184">
        <v>0</v>
      </c>
      <c r="T28" s="185">
        <v>0</v>
      </c>
      <c r="W28" s="197"/>
    </row>
    <row r="29" spans="2:23" ht="12.95" hidden="1" customHeight="1">
      <c r="B29" s="99"/>
      <c r="C29" s="183" t="s">
        <v>29</v>
      </c>
      <c r="D29" s="196" t="s">
        <v>164</v>
      </c>
      <c r="E29" s="184">
        <f t="shared" si="2"/>
        <v>47</v>
      </c>
      <c r="F29" s="185">
        <f t="shared" si="1"/>
        <v>563</v>
      </c>
      <c r="G29" s="184">
        <v>13</v>
      </c>
      <c r="H29" s="185">
        <v>25</v>
      </c>
      <c r="I29" s="184">
        <v>18</v>
      </c>
      <c r="J29" s="186">
        <v>340</v>
      </c>
      <c r="K29" s="184">
        <v>0</v>
      </c>
      <c r="L29" s="185">
        <v>0</v>
      </c>
      <c r="M29" s="184">
        <v>0</v>
      </c>
      <c r="N29" s="185">
        <v>0</v>
      </c>
      <c r="O29" s="184">
        <v>7</v>
      </c>
      <c r="P29" s="185">
        <v>98</v>
      </c>
      <c r="Q29" s="184">
        <v>9</v>
      </c>
      <c r="R29" s="185">
        <v>100</v>
      </c>
      <c r="S29" s="184">
        <v>0</v>
      </c>
      <c r="T29" s="185">
        <v>0</v>
      </c>
      <c r="W29" s="197"/>
    </row>
    <row r="30" spans="2:23" ht="12.95" hidden="1" customHeight="1">
      <c r="B30" s="99"/>
      <c r="C30" s="183" t="s">
        <v>31</v>
      </c>
      <c r="D30" s="196" t="s">
        <v>165</v>
      </c>
      <c r="E30" s="184">
        <f t="shared" si="2"/>
        <v>62</v>
      </c>
      <c r="F30" s="185">
        <f t="shared" si="1"/>
        <v>127</v>
      </c>
      <c r="G30" s="184">
        <v>37</v>
      </c>
      <c r="H30" s="185">
        <v>47</v>
      </c>
      <c r="I30" s="184">
        <v>24</v>
      </c>
      <c r="J30" s="186">
        <v>79</v>
      </c>
      <c r="K30" s="184">
        <v>0</v>
      </c>
      <c r="L30" s="185">
        <v>0</v>
      </c>
      <c r="M30" s="184">
        <v>0</v>
      </c>
      <c r="N30" s="185">
        <v>0</v>
      </c>
      <c r="O30" s="184">
        <v>0</v>
      </c>
      <c r="P30" s="185">
        <v>0</v>
      </c>
      <c r="Q30" s="184">
        <v>1</v>
      </c>
      <c r="R30" s="185">
        <v>1</v>
      </c>
      <c r="S30" s="184">
        <v>0</v>
      </c>
      <c r="T30" s="185">
        <v>0</v>
      </c>
      <c r="W30" s="199"/>
    </row>
    <row r="31" spans="2:23" ht="12.95" hidden="1" customHeight="1">
      <c r="B31" s="128"/>
      <c r="C31" s="183" t="s">
        <v>33</v>
      </c>
      <c r="D31" s="200" t="s">
        <v>166</v>
      </c>
      <c r="E31" s="184">
        <f t="shared" si="2"/>
        <v>374</v>
      </c>
      <c r="F31" s="185">
        <f t="shared" si="1"/>
        <v>2433</v>
      </c>
      <c r="G31" s="184">
        <v>269</v>
      </c>
      <c r="H31" s="185">
        <v>1018</v>
      </c>
      <c r="I31" s="184">
        <v>101</v>
      </c>
      <c r="J31" s="186">
        <v>1325</v>
      </c>
      <c r="K31" s="184">
        <v>0</v>
      </c>
      <c r="L31" s="185">
        <v>0</v>
      </c>
      <c r="M31" s="184">
        <v>0</v>
      </c>
      <c r="N31" s="185">
        <v>0</v>
      </c>
      <c r="O31" s="184">
        <v>0</v>
      </c>
      <c r="P31" s="185">
        <v>0</v>
      </c>
      <c r="Q31" s="184">
        <v>4</v>
      </c>
      <c r="R31" s="185">
        <v>90</v>
      </c>
      <c r="S31" s="184">
        <v>0</v>
      </c>
      <c r="T31" s="185">
        <v>0</v>
      </c>
    </row>
    <row r="32" spans="2:23" ht="12.95" hidden="1" customHeight="1">
      <c r="B32" s="128"/>
      <c r="C32" s="183" t="s">
        <v>167</v>
      </c>
      <c r="D32" s="196" t="s">
        <v>168</v>
      </c>
      <c r="E32" s="184">
        <f t="shared" si="2"/>
        <v>130</v>
      </c>
      <c r="F32" s="185">
        <f t="shared" si="1"/>
        <v>2146</v>
      </c>
      <c r="G32" s="184">
        <v>74</v>
      </c>
      <c r="H32" s="185">
        <v>404</v>
      </c>
      <c r="I32" s="184">
        <v>2</v>
      </c>
      <c r="J32" s="186">
        <v>9</v>
      </c>
      <c r="K32" s="184">
        <v>0</v>
      </c>
      <c r="L32" s="185">
        <v>0</v>
      </c>
      <c r="M32" s="184">
        <v>0</v>
      </c>
      <c r="N32" s="185">
        <v>0</v>
      </c>
      <c r="O32" s="184">
        <v>0</v>
      </c>
      <c r="P32" s="185">
        <v>0</v>
      </c>
      <c r="Q32" s="184">
        <v>54</v>
      </c>
      <c r="R32" s="185">
        <v>1733</v>
      </c>
      <c r="S32" s="184">
        <v>0</v>
      </c>
      <c r="T32" s="185">
        <v>0</v>
      </c>
    </row>
    <row r="33" spans="2:22" ht="12.95" hidden="1" customHeight="1">
      <c r="B33" s="128"/>
      <c r="C33" s="183" t="s">
        <v>169</v>
      </c>
      <c r="D33" s="200" t="s">
        <v>170</v>
      </c>
      <c r="E33" s="184">
        <f t="shared" si="2"/>
        <v>66</v>
      </c>
      <c r="F33" s="185">
        <f t="shared" si="1"/>
        <v>219</v>
      </c>
      <c r="G33" s="184">
        <v>52</v>
      </c>
      <c r="H33" s="185">
        <v>103</v>
      </c>
      <c r="I33" s="184">
        <v>8</v>
      </c>
      <c r="J33" s="186">
        <v>53</v>
      </c>
      <c r="K33" s="184">
        <v>0</v>
      </c>
      <c r="L33" s="185">
        <v>0</v>
      </c>
      <c r="M33" s="184">
        <v>0</v>
      </c>
      <c r="N33" s="185">
        <v>0</v>
      </c>
      <c r="O33" s="184">
        <v>0</v>
      </c>
      <c r="P33" s="185">
        <v>0</v>
      </c>
      <c r="Q33" s="184">
        <v>6</v>
      </c>
      <c r="R33" s="185">
        <v>63</v>
      </c>
      <c r="S33" s="184">
        <v>0</v>
      </c>
      <c r="T33" s="185">
        <v>0</v>
      </c>
    </row>
    <row r="34" spans="2:22" ht="12.95" hidden="1" customHeight="1">
      <c r="B34" s="128"/>
      <c r="C34" s="183" t="s">
        <v>171</v>
      </c>
      <c r="D34" s="200" t="s">
        <v>172</v>
      </c>
      <c r="E34" s="184">
        <f t="shared" si="2"/>
        <v>56</v>
      </c>
      <c r="F34" s="185">
        <f t="shared" si="1"/>
        <v>609</v>
      </c>
      <c r="G34" s="184">
        <v>6</v>
      </c>
      <c r="H34" s="185">
        <v>12</v>
      </c>
      <c r="I34" s="184">
        <v>0</v>
      </c>
      <c r="J34" s="186">
        <v>0</v>
      </c>
      <c r="K34" s="184">
        <v>0</v>
      </c>
      <c r="L34" s="185">
        <v>0</v>
      </c>
      <c r="M34" s="184">
        <v>0</v>
      </c>
      <c r="N34" s="185">
        <v>0</v>
      </c>
      <c r="O34" s="184">
        <v>0</v>
      </c>
      <c r="P34" s="185">
        <v>0</v>
      </c>
      <c r="Q34" s="184">
        <v>50</v>
      </c>
      <c r="R34" s="185">
        <v>597</v>
      </c>
      <c r="S34" s="184">
        <v>0</v>
      </c>
      <c r="T34" s="185">
        <v>0</v>
      </c>
    </row>
    <row r="35" spans="2:22" ht="24.75" hidden="1" customHeight="1">
      <c r="B35" s="129"/>
      <c r="C35" s="189" t="s">
        <v>173</v>
      </c>
      <c r="D35" s="201" t="s">
        <v>174</v>
      </c>
      <c r="E35" s="191">
        <f t="shared" si="2"/>
        <v>728</v>
      </c>
      <c r="F35" s="192">
        <f t="shared" si="1"/>
        <v>3257</v>
      </c>
      <c r="G35" s="191">
        <v>409</v>
      </c>
      <c r="H35" s="192">
        <v>832</v>
      </c>
      <c r="I35" s="191">
        <v>162</v>
      </c>
      <c r="J35" s="193">
        <v>1940</v>
      </c>
      <c r="K35" s="191">
        <v>0</v>
      </c>
      <c r="L35" s="192">
        <v>0</v>
      </c>
      <c r="M35" s="191">
        <v>0</v>
      </c>
      <c r="N35" s="192">
        <v>0</v>
      </c>
      <c r="O35" s="191">
        <v>0</v>
      </c>
      <c r="P35" s="192">
        <v>0</v>
      </c>
      <c r="Q35" s="191">
        <v>149</v>
      </c>
      <c r="R35" s="192">
        <v>469</v>
      </c>
      <c r="S35" s="191">
        <v>8</v>
      </c>
      <c r="T35" s="192">
        <v>16</v>
      </c>
      <c r="V35" s="197"/>
    </row>
    <row r="36" spans="2:22" ht="15" customHeight="1">
      <c r="B36" s="172" t="s">
        <v>54</v>
      </c>
      <c r="C36" s="173"/>
      <c r="D36" s="174"/>
      <c r="E36" s="202">
        <f t="shared" ref="E36:T36" si="3">SUM(E37:E54)</f>
        <v>4059</v>
      </c>
      <c r="F36" s="203">
        <f t="shared" si="3"/>
        <v>35969</v>
      </c>
      <c r="G36" s="204">
        <f t="shared" si="3"/>
        <v>1852</v>
      </c>
      <c r="H36" s="203">
        <f t="shared" si="3"/>
        <v>5316</v>
      </c>
      <c r="I36" s="204">
        <f t="shared" si="3"/>
        <v>1820</v>
      </c>
      <c r="J36" s="205">
        <f t="shared" si="3"/>
        <v>26225</v>
      </c>
      <c r="K36" s="204">
        <f t="shared" si="3"/>
        <v>13</v>
      </c>
      <c r="L36" s="205">
        <f t="shared" si="3"/>
        <v>75</v>
      </c>
      <c r="M36" s="204">
        <f t="shared" si="3"/>
        <v>5</v>
      </c>
      <c r="N36" s="205">
        <f t="shared" si="3"/>
        <v>11</v>
      </c>
      <c r="O36" s="204">
        <f t="shared" si="3"/>
        <v>9</v>
      </c>
      <c r="P36" s="205">
        <f t="shared" si="3"/>
        <v>256</v>
      </c>
      <c r="Q36" s="204">
        <f t="shared" si="3"/>
        <v>341</v>
      </c>
      <c r="R36" s="205">
        <f t="shared" si="3"/>
        <v>4044</v>
      </c>
      <c r="S36" s="204">
        <f t="shared" si="3"/>
        <v>19</v>
      </c>
      <c r="T36" s="205">
        <f t="shared" si="3"/>
        <v>42</v>
      </c>
    </row>
    <row r="37" spans="2:22" ht="12.95" hidden="1" customHeight="1">
      <c r="B37" s="99"/>
      <c r="C37" s="178" t="s">
        <v>9</v>
      </c>
      <c r="D37" s="206" t="s">
        <v>175</v>
      </c>
      <c r="E37" s="207">
        <v>23</v>
      </c>
      <c r="F37" s="208">
        <v>255</v>
      </c>
      <c r="G37" s="207">
        <v>0</v>
      </c>
      <c r="H37" s="208">
        <v>0</v>
      </c>
      <c r="I37" s="207">
        <v>11</v>
      </c>
      <c r="J37" s="209">
        <v>123</v>
      </c>
      <c r="K37" s="207">
        <v>0</v>
      </c>
      <c r="L37" s="210">
        <v>0</v>
      </c>
      <c r="M37" s="211">
        <v>0</v>
      </c>
      <c r="N37" s="208">
        <v>0</v>
      </c>
      <c r="O37" s="207">
        <v>0</v>
      </c>
      <c r="P37" s="208">
        <v>0</v>
      </c>
      <c r="Q37" s="207">
        <v>11</v>
      </c>
      <c r="R37" s="210">
        <v>125</v>
      </c>
      <c r="S37" s="207">
        <v>1</v>
      </c>
      <c r="T37" s="210">
        <v>7</v>
      </c>
      <c r="V37" s="197"/>
    </row>
    <row r="38" spans="2:22" ht="14.25" hidden="1" customHeight="1">
      <c r="B38" s="99"/>
      <c r="C38" s="183" t="s">
        <v>11</v>
      </c>
      <c r="D38" s="212" t="s">
        <v>96</v>
      </c>
      <c r="E38" s="184">
        <v>9</v>
      </c>
      <c r="F38" s="213">
        <v>71</v>
      </c>
      <c r="G38" s="184">
        <v>0</v>
      </c>
      <c r="H38" s="213">
        <v>0</v>
      </c>
      <c r="I38" s="184">
        <v>7</v>
      </c>
      <c r="J38" s="186">
        <v>59</v>
      </c>
      <c r="K38" s="184">
        <v>0</v>
      </c>
      <c r="L38" s="185">
        <v>0</v>
      </c>
      <c r="M38" s="214">
        <v>0</v>
      </c>
      <c r="N38" s="213">
        <v>0</v>
      </c>
      <c r="O38" s="184">
        <v>0</v>
      </c>
      <c r="P38" s="213">
        <v>0</v>
      </c>
      <c r="Q38" s="184">
        <v>1</v>
      </c>
      <c r="R38" s="185">
        <v>10</v>
      </c>
      <c r="S38" s="184">
        <v>1</v>
      </c>
      <c r="T38" s="185">
        <v>2</v>
      </c>
      <c r="V38" s="197"/>
    </row>
    <row r="39" spans="2:22" ht="12.95" hidden="1" customHeight="1">
      <c r="B39" s="99"/>
      <c r="C39" s="183" t="s">
        <v>153</v>
      </c>
      <c r="D39" s="215" t="s">
        <v>176</v>
      </c>
      <c r="E39" s="184">
        <v>2</v>
      </c>
      <c r="F39" s="213">
        <v>9</v>
      </c>
      <c r="G39" s="184">
        <v>0</v>
      </c>
      <c r="H39" s="213">
        <v>0</v>
      </c>
      <c r="I39" s="184">
        <v>1</v>
      </c>
      <c r="J39" s="186">
        <v>4</v>
      </c>
      <c r="K39" s="184">
        <v>0</v>
      </c>
      <c r="L39" s="185">
        <v>0</v>
      </c>
      <c r="M39" s="214">
        <v>0</v>
      </c>
      <c r="N39" s="213">
        <v>0</v>
      </c>
      <c r="O39" s="184">
        <v>0</v>
      </c>
      <c r="P39" s="213">
        <v>0</v>
      </c>
      <c r="Q39" s="184">
        <v>1</v>
      </c>
      <c r="R39" s="185">
        <v>5</v>
      </c>
      <c r="S39" s="184">
        <v>0</v>
      </c>
      <c r="T39" s="185">
        <v>0</v>
      </c>
      <c r="V39" s="197"/>
    </row>
    <row r="40" spans="2:22" ht="12.95" hidden="1" customHeight="1">
      <c r="B40" s="99"/>
      <c r="C40" s="183" t="s">
        <v>15</v>
      </c>
      <c r="D40" s="212" t="s">
        <v>100</v>
      </c>
      <c r="E40" s="184">
        <v>526</v>
      </c>
      <c r="F40" s="213">
        <v>2935</v>
      </c>
      <c r="G40" s="184">
        <v>215</v>
      </c>
      <c r="H40" s="213">
        <v>542</v>
      </c>
      <c r="I40" s="184">
        <v>310</v>
      </c>
      <c r="J40" s="186">
        <v>2390</v>
      </c>
      <c r="K40" s="184">
        <v>0</v>
      </c>
      <c r="L40" s="185">
        <v>0</v>
      </c>
      <c r="M40" s="214">
        <v>1</v>
      </c>
      <c r="N40" s="213">
        <v>3</v>
      </c>
      <c r="O40" s="184">
        <v>0</v>
      </c>
      <c r="P40" s="213">
        <v>0</v>
      </c>
      <c r="Q40" s="184">
        <v>0</v>
      </c>
      <c r="R40" s="185">
        <v>0</v>
      </c>
      <c r="S40" s="184">
        <v>0</v>
      </c>
      <c r="T40" s="185">
        <v>0</v>
      </c>
      <c r="V40" s="197"/>
    </row>
    <row r="41" spans="2:22" ht="12.95" hidden="1" customHeight="1">
      <c r="B41" s="99"/>
      <c r="C41" s="187" t="s">
        <v>17</v>
      </c>
      <c r="D41" s="212" t="s">
        <v>60</v>
      </c>
      <c r="E41" s="184">
        <v>751</v>
      </c>
      <c r="F41" s="213">
        <v>12213</v>
      </c>
      <c r="G41" s="184">
        <v>283</v>
      </c>
      <c r="H41" s="213">
        <v>774</v>
      </c>
      <c r="I41" s="184">
        <v>452</v>
      </c>
      <c r="J41" s="186">
        <v>11182</v>
      </c>
      <c r="K41" s="184">
        <v>3</v>
      </c>
      <c r="L41" s="185">
        <v>12</v>
      </c>
      <c r="M41" s="214">
        <v>0</v>
      </c>
      <c r="N41" s="213">
        <v>0</v>
      </c>
      <c r="O41" s="184">
        <v>0</v>
      </c>
      <c r="P41" s="213">
        <v>0</v>
      </c>
      <c r="Q41" s="184">
        <v>11</v>
      </c>
      <c r="R41" s="185">
        <v>237</v>
      </c>
      <c r="S41" s="184">
        <v>2</v>
      </c>
      <c r="T41" s="185">
        <v>8</v>
      </c>
      <c r="V41" s="199"/>
    </row>
    <row r="42" spans="2:22" ht="12.95" hidden="1" customHeight="1">
      <c r="B42" s="99"/>
      <c r="C42" s="183" t="s">
        <v>157</v>
      </c>
      <c r="D42" s="216" t="s">
        <v>149</v>
      </c>
      <c r="E42" s="184">
        <v>4</v>
      </c>
      <c r="F42" s="213">
        <v>106</v>
      </c>
      <c r="G42" s="184">
        <v>0</v>
      </c>
      <c r="H42" s="213">
        <v>0</v>
      </c>
      <c r="I42" s="184">
        <v>3</v>
      </c>
      <c r="J42" s="186">
        <v>93</v>
      </c>
      <c r="K42" s="184">
        <v>0</v>
      </c>
      <c r="L42" s="185">
        <v>0</v>
      </c>
      <c r="M42" s="214">
        <v>0</v>
      </c>
      <c r="N42" s="213">
        <v>0</v>
      </c>
      <c r="O42" s="184">
        <v>0</v>
      </c>
      <c r="P42" s="213">
        <v>0</v>
      </c>
      <c r="Q42" s="184">
        <v>1</v>
      </c>
      <c r="R42" s="185">
        <v>13</v>
      </c>
      <c r="S42" s="184">
        <v>0</v>
      </c>
      <c r="T42" s="185">
        <v>0</v>
      </c>
    </row>
    <row r="43" spans="2:22" ht="12.95" hidden="1" customHeight="1">
      <c r="B43" s="99"/>
      <c r="C43" s="183" t="s">
        <v>21</v>
      </c>
      <c r="D43" s="212" t="s">
        <v>39</v>
      </c>
      <c r="E43" s="184">
        <v>38</v>
      </c>
      <c r="F43" s="213">
        <v>874</v>
      </c>
      <c r="G43" s="184">
        <v>3</v>
      </c>
      <c r="H43" s="213">
        <v>10</v>
      </c>
      <c r="I43" s="184">
        <v>34</v>
      </c>
      <c r="J43" s="186">
        <v>863</v>
      </c>
      <c r="K43" s="184">
        <v>0</v>
      </c>
      <c r="L43" s="185">
        <v>0</v>
      </c>
      <c r="M43" s="214">
        <v>1</v>
      </c>
      <c r="N43" s="213">
        <v>1</v>
      </c>
      <c r="O43" s="184">
        <v>0</v>
      </c>
      <c r="P43" s="213">
        <v>0</v>
      </c>
      <c r="Q43" s="184">
        <v>0</v>
      </c>
      <c r="R43" s="185">
        <v>0</v>
      </c>
      <c r="S43" s="184">
        <v>0</v>
      </c>
      <c r="T43" s="185">
        <v>0</v>
      </c>
    </row>
    <row r="44" spans="2:22" ht="12.95" hidden="1" customHeight="1">
      <c r="B44" s="99"/>
      <c r="C44" s="183" t="s">
        <v>23</v>
      </c>
      <c r="D44" s="217" t="s">
        <v>177</v>
      </c>
      <c r="E44" s="184">
        <v>120</v>
      </c>
      <c r="F44" s="213">
        <v>1882</v>
      </c>
      <c r="G44" s="184">
        <v>17</v>
      </c>
      <c r="H44" s="213">
        <v>26</v>
      </c>
      <c r="I44" s="184">
        <v>101</v>
      </c>
      <c r="J44" s="186">
        <v>1846</v>
      </c>
      <c r="K44" s="184">
        <v>1</v>
      </c>
      <c r="L44" s="185">
        <v>8</v>
      </c>
      <c r="M44" s="214">
        <v>0</v>
      </c>
      <c r="N44" s="213">
        <v>0</v>
      </c>
      <c r="O44" s="184">
        <v>0</v>
      </c>
      <c r="P44" s="213">
        <v>0</v>
      </c>
      <c r="Q44" s="184">
        <v>0</v>
      </c>
      <c r="R44" s="185">
        <v>0</v>
      </c>
      <c r="S44" s="184">
        <v>1</v>
      </c>
      <c r="T44" s="185">
        <v>2</v>
      </c>
    </row>
    <row r="45" spans="2:22" ht="12.95" hidden="1" customHeight="1">
      <c r="B45" s="99"/>
      <c r="C45" s="183" t="s">
        <v>25</v>
      </c>
      <c r="D45" s="218" t="s">
        <v>178</v>
      </c>
      <c r="E45" s="184">
        <v>1059</v>
      </c>
      <c r="F45" s="213">
        <v>7184</v>
      </c>
      <c r="G45" s="184">
        <v>532</v>
      </c>
      <c r="H45" s="213">
        <v>1709</v>
      </c>
      <c r="I45" s="184">
        <v>488</v>
      </c>
      <c r="J45" s="186">
        <v>5132</v>
      </c>
      <c r="K45" s="184">
        <v>7</v>
      </c>
      <c r="L45" s="185">
        <v>53</v>
      </c>
      <c r="M45" s="214">
        <v>1</v>
      </c>
      <c r="N45" s="213">
        <v>2</v>
      </c>
      <c r="O45" s="184">
        <v>0</v>
      </c>
      <c r="P45" s="213">
        <v>0</v>
      </c>
      <c r="Q45" s="184">
        <v>29</v>
      </c>
      <c r="R45" s="185">
        <v>286</v>
      </c>
      <c r="S45" s="184">
        <v>2</v>
      </c>
      <c r="T45" s="185">
        <v>2</v>
      </c>
    </row>
    <row r="46" spans="2:22" ht="12.95" hidden="1" customHeight="1">
      <c r="B46" s="99"/>
      <c r="C46" s="183" t="s">
        <v>162</v>
      </c>
      <c r="D46" s="217" t="s">
        <v>132</v>
      </c>
      <c r="E46" s="184">
        <v>51</v>
      </c>
      <c r="F46" s="213">
        <v>753</v>
      </c>
      <c r="G46" s="184">
        <v>11</v>
      </c>
      <c r="H46" s="213">
        <v>20</v>
      </c>
      <c r="I46" s="184">
        <v>20</v>
      </c>
      <c r="J46" s="186">
        <v>354</v>
      </c>
      <c r="K46" s="184">
        <v>0</v>
      </c>
      <c r="L46" s="185">
        <v>0</v>
      </c>
      <c r="M46" s="214">
        <v>0</v>
      </c>
      <c r="N46" s="213">
        <v>0</v>
      </c>
      <c r="O46" s="184">
        <v>9</v>
      </c>
      <c r="P46" s="213">
        <v>256</v>
      </c>
      <c r="Q46" s="184">
        <v>11</v>
      </c>
      <c r="R46" s="185">
        <v>123</v>
      </c>
      <c r="S46" s="184">
        <v>0</v>
      </c>
      <c r="T46" s="185">
        <v>0</v>
      </c>
    </row>
    <row r="47" spans="2:22" ht="12.95" hidden="1" customHeight="1">
      <c r="B47" s="99"/>
      <c r="C47" s="183" t="s">
        <v>29</v>
      </c>
      <c r="D47" s="216" t="s">
        <v>179</v>
      </c>
      <c r="E47" s="184">
        <v>81</v>
      </c>
      <c r="F47" s="213">
        <v>297</v>
      </c>
      <c r="G47" s="184">
        <v>34</v>
      </c>
      <c r="H47" s="213">
        <v>55</v>
      </c>
      <c r="I47" s="184">
        <v>42</v>
      </c>
      <c r="J47" s="186">
        <v>232</v>
      </c>
      <c r="K47" s="184">
        <v>2</v>
      </c>
      <c r="L47" s="185">
        <v>2</v>
      </c>
      <c r="M47" s="214">
        <v>0</v>
      </c>
      <c r="N47" s="213">
        <v>0</v>
      </c>
      <c r="O47" s="184">
        <v>0</v>
      </c>
      <c r="P47" s="213">
        <v>0</v>
      </c>
      <c r="Q47" s="184">
        <v>3</v>
      </c>
      <c r="R47" s="185">
        <v>8</v>
      </c>
      <c r="S47" s="184">
        <v>0</v>
      </c>
      <c r="T47" s="185">
        <v>0</v>
      </c>
    </row>
    <row r="48" spans="2:22" ht="12.95" hidden="1" customHeight="1">
      <c r="B48" s="99"/>
      <c r="C48" s="183" t="s">
        <v>31</v>
      </c>
      <c r="D48" s="216" t="s">
        <v>180</v>
      </c>
      <c r="E48" s="184">
        <v>107</v>
      </c>
      <c r="F48" s="213">
        <v>583</v>
      </c>
      <c r="G48" s="184">
        <v>56</v>
      </c>
      <c r="H48" s="213">
        <v>125</v>
      </c>
      <c r="I48" s="184">
        <v>47</v>
      </c>
      <c r="J48" s="186">
        <v>408</v>
      </c>
      <c r="K48" s="184">
        <v>0</v>
      </c>
      <c r="L48" s="185">
        <v>0</v>
      </c>
      <c r="M48" s="214">
        <v>2</v>
      </c>
      <c r="N48" s="213">
        <v>5</v>
      </c>
      <c r="O48" s="184">
        <v>0</v>
      </c>
      <c r="P48" s="213">
        <v>0</v>
      </c>
      <c r="Q48" s="184">
        <v>2</v>
      </c>
      <c r="R48" s="185">
        <v>45</v>
      </c>
      <c r="S48" s="184">
        <v>0</v>
      </c>
      <c r="T48" s="185">
        <v>0</v>
      </c>
    </row>
    <row r="49" spans="1:22" ht="12.95" hidden="1" customHeight="1">
      <c r="B49" s="128"/>
      <c r="C49" s="183" t="s">
        <v>33</v>
      </c>
      <c r="D49" s="216" t="s">
        <v>181</v>
      </c>
      <c r="E49" s="184">
        <v>381</v>
      </c>
      <c r="F49" s="213">
        <v>2651</v>
      </c>
      <c r="G49" s="184">
        <v>246</v>
      </c>
      <c r="H49" s="213">
        <v>936</v>
      </c>
      <c r="I49" s="184">
        <v>130</v>
      </c>
      <c r="J49" s="186">
        <v>1576</v>
      </c>
      <c r="K49" s="184">
        <v>0</v>
      </c>
      <c r="L49" s="185">
        <v>0</v>
      </c>
      <c r="M49" s="214">
        <v>0</v>
      </c>
      <c r="N49" s="213">
        <v>0</v>
      </c>
      <c r="O49" s="184">
        <v>0</v>
      </c>
      <c r="P49" s="213">
        <v>0</v>
      </c>
      <c r="Q49" s="184">
        <v>5</v>
      </c>
      <c r="R49" s="185">
        <v>139</v>
      </c>
      <c r="S49" s="184">
        <v>0</v>
      </c>
      <c r="T49" s="185">
        <v>0</v>
      </c>
    </row>
    <row r="50" spans="1:22" ht="12.95" hidden="1" customHeight="1">
      <c r="B50" s="128"/>
      <c r="C50" s="183" t="s">
        <v>167</v>
      </c>
      <c r="D50" s="216" t="s">
        <v>182</v>
      </c>
      <c r="E50" s="184">
        <v>360</v>
      </c>
      <c r="F50" s="213">
        <v>1370</v>
      </c>
      <c r="G50" s="184">
        <v>278</v>
      </c>
      <c r="H50" s="213">
        <v>529</v>
      </c>
      <c r="I50" s="184">
        <v>77</v>
      </c>
      <c r="J50" s="186">
        <v>803</v>
      </c>
      <c r="K50" s="184">
        <v>0</v>
      </c>
      <c r="L50" s="185">
        <v>0</v>
      </c>
      <c r="M50" s="214">
        <v>0</v>
      </c>
      <c r="N50" s="213">
        <v>0</v>
      </c>
      <c r="O50" s="184">
        <v>0</v>
      </c>
      <c r="P50" s="213">
        <v>0</v>
      </c>
      <c r="Q50" s="184">
        <v>4</v>
      </c>
      <c r="R50" s="185">
        <v>33</v>
      </c>
      <c r="S50" s="184">
        <v>1</v>
      </c>
      <c r="T50" s="185">
        <v>5</v>
      </c>
    </row>
    <row r="51" spans="1:22" ht="12.95" hidden="1" customHeight="1">
      <c r="B51" s="128"/>
      <c r="C51" s="183" t="s">
        <v>169</v>
      </c>
      <c r="D51" s="200" t="s">
        <v>170</v>
      </c>
      <c r="E51" s="184">
        <v>67</v>
      </c>
      <c r="F51" s="213">
        <v>235</v>
      </c>
      <c r="G51" s="184">
        <v>52</v>
      </c>
      <c r="H51" s="213">
        <v>125</v>
      </c>
      <c r="I51" s="184">
        <v>7</v>
      </c>
      <c r="J51" s="186">
        <v>36</v>
      </c>
      <c r="K51" s="184">
        <v>0</v>
      </c>
      <c r="L51" s="185">
        <v>0</v>
      </c>
      <c r="M51" s="214">
        <v>0</v>
      </c>
      <c r="N51" s="213">
        <v>0</v>
      </c>
      <c r="O51" s="184">
        <v>0</v>
      </c>
      <c r="P51" s="213">
        <v>0</v>
      </c>
      <c r="Q51" s="184">
        <v>8</v>
      </c>
      <c r="R51" s="185">
        <v>74</v>
      </c>
      <c r="S51" s="184">
        <v>0</v>
      </c>
      <c r="T51" s="185">
        <v>0</v>
      </c>
    </row>
    <row r="52" spans="1:22" ht="12.95" hidden="1" customHeight="1">
      <c r="B52" s="128"/>
      <c r="C52" s="183" t="s">
        <v>183</v>
      </c>
      <c r="D52" s="212" t="s">
        <v>184</v>
      </c>
      <c r="E52" s="184">
        <v>149</v>
      </c>
      <c r="F52" s="213">
        <v>2574</v>
      </c>
      <c r="G52" s="184">
        <v>75</v>
      </c>
      <c r="H52" s="213">
        <v>361</v>
      </c>
      <c r="I52" s="184">
        <v>6</v>
      </c>
      <c r="J52" s="186">
        <v>76</v>
      </c>
      <c r="K52" s="184">
        <v>0</v>
      </c>
      <c r="L52" s="185">
        <v>0</v>
      </c>
      <c r="M52" s="214">
        <v>0</v>
      </c>
      <c r="N52" s="213">
        <v>0</v>
      </c>
      <c r="O52" s="184">
        <v>0</v>
      </c>
      <c r="P52" s="213">
        <v>0</v>
      </c>
      <c r="Q52" s="184">
        <v>68</v>
      </c>
      <c r="R52" s="185">
        <v>2137</v>
      </c>
      <c r="S52" s="184">
        <v>0</v>
      </c>
      <c r="T52" s="185">
        <v>0</v>
      </c>
    </row>
    <row r="53" spans="1:22" ht="12.95" hidden="1" customHeight="1">
      <c r="B53" s="128"/>
      <c r="C53" s="183" t="s">
        <v>185</v>
      </c>
      <c r="D53" s="200" t="s">
        <v>172</v>
      </c>
      <c r="E53" s="184">
        <v>45</v>
      </c>
      <c r="F53" s="213">
        <v>471</v>
      </c>
      <c r="G53" s="184">
        <v>6</v>
      </c>
      <c r="H53" s="213">
        <v>16</v>
      </c>
      <c r="I53" s="184">
        <v>17</v>
      </c>
      <c r="J53" s="186">
        <v>116</v>
      </c>
      <c r="K53" s="184">
        <v>0</v>
      </c>
      <c r="L53" s="185">
        <v>0</v>
      </c>
      <c r="M53" s="214">
        <v>0</v>
      </c>
      <c r="N53" s="213">
        <v>0</v>
      </c>
      <c r="O53" s="184">
        <v>0</v>
      </c>
      <c r="P53" s="213">
        <v>0</v>
      </c>
      <c r="Q53" s="184">
        <v>22</v>
      </c>
      <c r="R53" s="185">
        <v>339</v>
      </c>
      <c r="S53" s="184">
        <v>0</v>
      </c>
      <c r="T53" s="185">
        <v>0</v>
      </c>
    </row>
    <row r="54" spans="1:22" ht="24.75" hidden="1">
      <c r="B54" s="129"/>
      <c r="C54" s="189" t="s">
        <v>186</v>
      </c>
      <c r="D54" s="201" t="s">
        <v>174</v>
      </c>
      <c r="E54" s="191">
        <v>286</v>
      </c>
      <c r="F54" s="219">
        <v>1506</v>
      </c>
      <c r="G54" s="191">
        <v>44</v>
      </c>
      <c r="H54" s="219">
        <v>88</v>
      </c>
      <c r="I54" s="191">
        <v>67</v>
      </c>
      <c r="J54" s="193">
        <v>932</v>
      </c>
      <c r="K54" s="191">
        <v>0</v>
      </c>
      <c r="L54" s="192">
        <v>0</v>
      </c>
      <c r="M54" s="220">
        <v>0</v>
      </c>
      <c r="N54" s="219">
        <v>0</v>
      </c>
      <c r="O54" s="191">
        <v>0</v>
      </c>
      <c r="P54" s="219">
        <v>0</v>
      </c>
      <c r="Q54" s="191">
        <v>164</v>
      </c>
      <c r="R54" s="192">
        <v>470</v>
      </c>
      <c r="S54" s="191">
        <v>11</v>
      </c>
      <c r="T54" s="192">
        <v>16</v>
      </c>
    </row>
    <row r="55" spans="1:22" ht="10.5" customHeight="1">
      <c r="A55" s="221"/>
      <c r="B55" s="221"/>
      <c r="C55" s="222"/>
      <c r="D55" s="223"/>
      <c r="E55" s="224"/>
      <c r="F55" s="224"/>
      <c r="G55" s="224"/>
      <c r="H55" s="224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U55" s="221"/>
      <c r="V55" s="221"/>
    </row>
    <row r="56" spans="1:22" ht="13.5" customHeight="1">
      <c r="A56" s="221"/>
      <c r="B56" s="361" t="s">
        <v>80</v>
      </c>
      <c r="C56" s="362"/>
      <c r="D56" s="363"/>
      <c r="E56" s="367" t="s">
        <v>5</v>
      </c>
      <c r="F56" s="368"/>
      <c r="G56" s="369" t="s">
        <v>142</v>
      </c>
      <c r="H56" s="370"/>
      <c r="I56" s="359" t="s">
        <v>187</v>
      </c>
      <c r="J56" s="360"/>
      <c r="K56" s="371" t="s">
        <v>188</v>
      </c>
      <c r="L56" s="372"/>
      <c r="M56" s="371" t="s">
        <v>148</v>
      </c>
      <c r="N56" s="372"/>
      <c r="O56" s="373"/>
      <c r="P56" s="373"/>
      <c r="Q56" s="340"/>
      <c r="R56" s="340"/>
      <c r="S56" s="340"/>
      <c r="T56" s="340"/>
      <c r="U56" s="221"/>
      <c r="V56" s="221"/>
    </row>
    <row r="57" spans="1:22" ht="13.5" customHeight="1">
      <c r="A57" s="221"/>
      <c r="B57" s="364"/>
      <c r="C57" s="365"/>
      <c r="D57" s="366"/>
      <c r="E57" s="88" t="s">
        <v>3</v>
      </c>
      <c r="F57" s="82" t="s">
        <v>87</v>
      </c>
      <c r="G57" s="88" t="s">
        <v>3</v>
      </c>
      <c r="H57" s="82" t="s">
        <v>87</v>
      </c>
      <c r="I57" s="83" t="s">
        <v>88</v>
      </c>
      <c r="J57" s="170" t="s">
        <v>89</v>
      </c>
      <c r="K57" s="86" t="s">
        <v>3</v>
      </c>
      <c r="L57" s="87" t="s">
        <v>87</v>
      </c>
      <c r="M57" s="86" t="s">
        <v>3</v>
      </c>
      <c r="N57" s="87" t="s">
        <v>87</v>
      </c>
      <c r="O57" s="226"/>
      <c r="P57" s="227"/>
      <c r="Q57" s="226"/>
      <c r="R57" s="227"/>
      <c r="S57" s="226"/>
      <c r="T57" s="227"/>
      <c r="U57" s="221"/>
      <c r="V57" s="221"/>
    </row>
    <row r="58" spans="1:22" ht="15" customHeight="1">
      <c r="A58" s="221"/>
      <c r="B58" s="228" t="s">
        <v>70</v>
      </c>
      <c r="C58" s="173"/>
      <c r="D58" s="174"/>
      <c r="E58" s="229">
        <f t="shared" ref="E58:N58" si="4">SUM(E59:E75)</f>
        <v>3865</v>
      </c>
      <c r="F58" s="229">
        <f t="shared" si="4"/>
        <v>34514</v>
      </c>
      <c r="G58" s="230">
        <f t="shared" si="4"/>
        <v>1744</v>
      </c>
      <c r="H58" s="229">
        <f t="shared" si="4"/>
        <v>4969</v>
      </c>
      <c r="I58" s="230">
        <f t="shared" si="4"/>
        <v>1775</v>
      </c>
      <c r="J58" s="231">
        <f t="shared" si="4"/>
        <v>25514</v>
      </c>
      <c r="K58" s="230">
        <f t="shared" si="4"/>
        <v>330</v>
      </c>
      <c r="L58" s="231">
        <f t="shared" si="4"/>
        <v>3959</v>
      </c>
      <c r="M58" s="230">
        <f t="shared" si="4"/>
        <v>16</v>
      </c>
      <c r="N58" s="231">
        <f t="shared" si="4"/>
        <v>72</v>
      </c>
      <c r="O58" s="232"/>
      <c r="P58" s="232"/>
      <c r="Q58" s="232"/>
      <c r="R58" s="232"/>
      <c r="S58" s="232"/>
      <c r="T58" s="232"/>
      <c r="U58" s="221"/>
      <c r="V58" s="221"/>
    </row>
    <row r="59" spans="1:22" ht="15" customHeight="1">
      <c r="A59" s="221"/>
      <c r="B59" s="99"/>
      <c r="C59" s="233" t="s">
        <v>189</v>
      </c>
      <c r="D59" s="234" t="s">
        <v>190</v>
      </c>
      <c r="E59" s="207">
        <v>30</v>
      </c>
      <c r="F59" s="208">
        <v>261</v>
      </c>
      <c r="G59" s="207">
        <v>0</v>
      </c>
      <c r="H59" s="208">
        <v>0</v>
      </c>
      <c r="I59" s="207">
        <v>18</v>
      </c>
      <c r="J59" s="209">
        <v>155</v>
      </c>
      <c r="K59" s="207">
        <v>12</v>
      </c>
      <c r="L59" s="210">
        <v>106</v>
      </c>
      <c r="M59" s="207">
        <v>0</v>
      </c>
      <c r="N59" s="210">
        <v>0</v>
      </c>
      <c r="O59" s="224"/>
      <c r="P59" s="224"/>
      <c r="Q59" s="224"/>
      <c r="R59" s="224"/>
      <c r="S59" s="224"/>
      <c r="T59" s="224"/>
      <c r="U59" s="221"/>
      <c r="V59" s="221"/>
    </row>
    <row r="60" spans="1:22" ht="15" customHeight="1">
      <c r="A60" s="221"/>
      <c r="B60" s="99"/>
      <c r="C60" s="183" t="s">
        <v>153</v>
      </c>
      <c r="D60" s="215" t="s">
        <v>176</v>
      </c>
      <c r="E60" s="184">
        <v>2</v>
      </c>
      <c r="F60" s="213">
        <v>17</v>
      </c>
      <c r="G60" s="184">
        <v>0</v>
      </c>
      <c r="H60" s="213">
        <v>0</v>
      </c>
      <c r="I60" s="184">
        <v>2</v>
      </c>
      <c r="J60" s="186">
        <v>17</v>
      </c>
      <c r="K60" s="184">
        <v>0</v>
      </c>
      <c r="L60" s="185">
        <v>0</v>
      </c>
      <c r="M60" s="184">
        <v>0</v>
      </c>
      <c r="N60" s="185">
        <v>0</v>
      </c>
      <c r="O60" s="224"/>
      <c r="P60" s="224"/>
      <c r="Q60" s="224"/>
      <c r="R60" s="224"/>
      <c r="S60" s="224"/>
      <c r="T60" s="224"/>
      <c r="U60" s="221"/>
      <c r="V60" s="221"/>
    </row>
    <row r="61" spans="1:22" ht="15" customHeight="1">
      <c r="A61" s="221"/>
      <c r="B61" s="99"/>
      <c r="C61" s="183" t="s">
        <v>15</v>
      </c>
      <c r="D61" s="212" t="s">
        <v>100</v>
      </c>
      <c r="E61" s="184">
        <v>482</v>
      </c>
      <c r="F61" s="213">
        <v>2781</v>
      </c>
      <c r="G61" s="184">
        <v>202</v>
      </c>
      <c r="H61" s="213">
        <v>515</v>
      </c>
      <c r="I61" s="184">
        <v>280</v>
      </c>
      <c r="J61" s="186">
        <v>2266</v>
      </c>
      <c r="K61" s="184">
        <v>0</v>
      </c>
      <c r="L61" s="185">
        <v>0</v>
      </c>
      <c r="M61" s="184">
        <v>0</v>
      </c>
      <c r="N61" s="185">
        <v>0</v>
      </c>
      <c r="O61" s="224"/>
      <c r="P61" s="224"/>
      <c r="Q61" s="224"/>
      <c r="R61" s="224"/>
      <c r="S61" s="224"/>
      <c r="T61" s="224"/>
      <c r="U61" s="221"/>
      <c r="V61" s="221"/>
    </row>
    <row r="62" spans="1:22" ht="15" customHeight="1">
      <c r="A62" s="221"/>
      <c r="B62" s="99"/>
      <c r="C62" s="187" t="s">
        <v>17</v>
      </c>
      <c r="D62" s="212" t="s">
        <v>60</v>
      </c>
      <c r="E62" s="184">
        <v>705</v>
      </c>
      <c r="F62" s="213">
        <v>11469</v>
      </c>
      <c r="G62" s="184">
        <v>248</v>
      </c>
      <c r="H62" s="213">
        <v>684</v>
      </c>
      <c r="I62" s="184">
        <v>448</v>
      </c>
      <c r="J62" s="186">
        <v>10575</v>
      </c>
      <c r="K62" s="184">
        <v>9</v>
      </c>
      <c r="L62" s="185">
        <v>210</v>
      </c>
      <c r="M62" s="184">
        <v>0</v>
      </c>
      <c r="N62" s="185">
        <v>0</v>
      </c>
      <c r="O62" s="224"/>
      <c r="P62" s="224"/>
      <c r="Q62" s="224"/>
      <c r="R62" s="224"/>
      <c r="S62" s="224"/>
      <c r="T62" s="224"/>
      <c r="U62" s="221"/>
      <c r="V62" s="221"/>
    </row>
    <row r="63" spans="1:22" ht="15" customHeight="1">
      <c r="A63" s="221"/>
      <c r="B63" s="99"/>
      <c r="C63" s="183" t="s">
        <v>157</v>
      </c>
      <c r="D63" s="216" t="s">
        <v>149</v>
      </c>
      <c r="E63" s="184">
        <v>5</v>
      </c>
      <c r="F63" s="213">
        <v>111</v>
      </c>
      <c r="G63" s="184">
        <v>0</v>
      </c>
      <c r="H63" s="213">
        <v>0</v>
      </c>
      <c r="I63" s="184">
        <v>4</v>
      </c>
      <c r="J63" s="186">
        <v>98</v>
      </c>
      <c r="K63" s="184">
        <v>1</v>
      </c>
      <c r="L63" s="185">
        <v>13</v>
      </c>
      <c r="M63" s="184">
        <v>0</v>
      </c>
      <c r="N63" s="185">
        <v>0</v>
      </c>
      <c r="O63" s="224"/>
      <c r="P63" s="224"/>
      <c r="Q63" s="224"/>
      <c r="R63" s="224"/>
      <c r="S63" s="224"/>
      <c r="T63" s="224"/>
      <c r="U63" s="221"/>
      <c r="V63" s="221"/>
    </row>
    <row r="64" spans="1:22" ht="15" customHeight="1">
      <c r="A64" s="221"/>
      <c r="B64" s="99"/>
      <c r="C64" s="183" t="s">
        <v>21</v>
      </c>
      <c r="D64" s="212" t="s">
        <v>39</v>
      </c>
      <c r="E64" s="184">
        <v>31</v>
      </c>
      <c r="F64" s="213">
        <v>770</v>
      </c>
      <c r="G64" s="184">
        <v>3</v>
      </c>
      <c r="H64" s="213">
        <v>4</v>
      </c>
      <c r="I64" s="184">
        <v>28</v>
      </c>
      <c r="J64" s="186">
        <v>766</v>
      </c>
      <c r="K64" s="184">
        <v>0</v>
      </c>
      <c r="L64" s="185">
        <v>0</v>
      </c>
      <c r="M64" s="184">
        <v>0</v>
      </c>
      <c r="N64" s="185">
        <v>0</v>
      </c>
      <c r="O64" s="224"/>
      <c r="P64" s="224"/>
      <c r="Q64" s="224"/>
      <c r="R64" s="224"/>
      <c r="S64" s="224"/>
      <c r="T64" s="224"/>
      <c r="U64" s="221"/>
      <c r="V64" s="221"/>
    </row>
    <row r="65" spans="1:22" ht="15" customHeight="1">
      <c r="A65" s="221"/>
      <c r="B65" s="99"/>
      <c r="C65" s="183" t="s">
        <v>23</v>
      </c>
      <c r="D65" s="217" t="s">
        <v>177</v>
      </c>
      <c r="E65" s="184">
        <v>108</v>
      </c>
      <c r="F65" s="213">
        <v>1758</v>
      </c>
      <c r="G65" s="184">
        <v>12</v>
      </c>
      <c r="H65" s="213">
        <v>14</v>
      </c>
      <c r="I65" s="184">
        <v>94</v>
      </c>
      <c r="J65" s="186">
        <v>1739</v>
      </c>
      <c r="K65" s="184">
        <v>1</v>
      </c>
      <c r="L65" s="185">
        <v>3</v>
      </c>
      <c r="M65" s="184">
        <v>1</v>
      </c>
      <c r="N65" s="185">
        <v>2</v>
      </c>
      <c r="O65" s="224"/>
      <c r="P65" s="224"/>
      <c r="Q65" s="224"/>
      <c r="R65" s="224"/>
      <c r="S65" s="224"/>
      <c r="T65" s="224"/>
      <c r="U65" s="221"/>
      <c r="V65" s="221"/>
    </row>
    <row r="66" spans="1:22" ht="15" customHeight="1">
      <c r="A66" s="221"/>
      <c r="B66" s="99"/>
      <c r="C66" s="183" t="s">
        <v>25</v>
      </c>
      <c r="D66" s="218" t="s">
        <v>178</v>
      </c>
      <c r="E66" s="184">
        <v>969</v>
      </c>
      <c r="F66" s="213">
        <v>6795</v>
      </c>
      <c r="G66" s="184">
        <v>475</v>
      </c>
      <c r="H66" s="213">
        <v>1551</v>
      </c>
      <c r="I66" s="184">
        <v>465</v>
      </c>
      <c r="J66" s="186">
        <v>4973</v>
      </c>
      <c r="K66" s="184">
        <v>27</v>
      </c>
      <c r="L66" s="185">
        <v>251</v>
      </c>
      <c r="M66" s="184">
        <v>2</v>
      </c>
      <c r="N66" s="185">
        <v>20</v>
      </c>
      <c r="O66" s="224"/>
      <c r="P66" s="224"/>
      <c r="Q66" s="224"/>
      <c r="R66" s="224"/>
      <c r="S66" s="224"/>
      <c r="T66" s="224"/>
      <c r="U66" s="221"/>
      <c r="V66" s="221"/>
    </row>
    <row r="67" spans="1:22" ht="15" customHeight="1">
      <c r="A67" s="221"/>
      <c r="B67" s="99"/>
      <c r="C67" s="183" t="s">
        <v>162</v>
      </c>
      <c r="D67" s="217" t="s">
        <v>132</v>
      </c>
      <c r="E67" s="184">
        <v>57</v>
      </c>
      <c r="F67" s="213">
        <v>805</v>
      </c>
      <c r="G67" s="184">
        <v>9</v>
      </c>
      <c r="H67" s="213">
        <v>15</v>
      </c>
      <c r="I67" s="184">
        <v>29</v>
      </c>
      <c r="J67" s="186">
        <v>594</v>
      </c>
      <c r="K67" s="184">
        <v>19</v>
      </c>
      <c r="L67" s="185">
        <v>196</v>
      </c>
      <c r="M67" s="184">
        <v>0</v>
      </c>
      <c r="N67" s="185">
        <v>0</v>
      </c>
      <c r="O67" s="224"/>
      <c r="P67" s="224"/>
      <c r="Q67" s="224"/>
      <c r="R67" s="224"/>
      <c r="S67" s="224"/>
      <c r="T67" s="224"/>
      <c r="U67" s="221"/>
      <c r="V67" s="221"/>
    </row>
    <row r="68" spans="1:22" ht="15" customHeight="1">
      <c r="A68" s="221"/>
      <c r="B68" s="99"/>
      <c r="C68" s="183" t="s">
        <v>29</v>
      </c>
      <c r="D68" s="216" t="s">
        <v>179</v>
      </c>
      <c r="E68" s="184">
        <v>76</v>
      </c>
      <c r="F68" s="213">
        <v>530</v>
      </c>
      <c r="G68" s="184">
        <v>32</v>
      </c>
      <c r="H68" s="213">
        <v>50</v>
      </c>
      <c r="I68" s="184">
        <v>41</v>
      </c>
      <c r="J68" s="186">
        <v>473</v>
      </c>
      <c r="K68" s="184">
        <v>3</v>
      </c>
      <c r="L68" s="185">
        <v>7</v>
      </c>
      <c r="M68" s="184">
        <v>0</v>
      </c>
      <c r="N68" s="185">
        <v>0</v>
      </c>
      <c r="O68" s="224"/>
      <c r="P68" s="224"/>
      <c r="Q68" s="224"/>
      <c r="R68" s="224"/>
      <c r="S68" s="224"/>
      <c r="T68" s="224"/>
      <c r="U68" s="221"/>
      <c r="V68" s="221"/>
    </row>
    <row r="69" spans="1:22" ht="15" customHeight="1">
      <c r="A69" s="221"/>
      <c r="B69" s="99"/>
      <c r="C69" s="183" t="s">
        <v>31</v>
      </c>
      <c r="D69" s="216" t="s">
        <v>180</v>
      </c>
      <c r="E69" s="184">
        <v>109</v>
      </c>
      <c r="F69" s="213">
        <v>617</v>
      </c>
      <c r="G69" s="184">
        <v>56</v>
      </c>
      <c r="H69" s="213">
        <v>137</v>
      </c>
      <c r="I69" s="184">
        <v>50</v>
      </c>
      <c r="J69" s="186">
        <v>425</v>
      </c>
      <c r="K69" s="184">
        <v>3</v>
      </c>
      <c r="L69" s="185">
        <v>55</v>
      </c>
      <c r="M69" s="184">
        <v>0</v>
      </c>
      <c r="N69" s="185">
        <v>0</v>
      </c>
      <c r="O69" s="224"/>
      <c r="P69" s="224"/>
      <c r="Q69" s="224"/>
      <c r="R69" s="224"/>
      <c r="S69" s="224"/>
      <c r="T69" s="224"/>
      <c r="U69" s="221"/>
      <c r="V69" s="221"/>
    </row>
    <row r="70" spans="1:22" ht="15" customHeight="1">
      <c r="A70" s="221"/>
      <c r="B70" s="128"/>
      <c r="C70" s="183" t="s">
        <v>33</v>
      </c>
      <c r="D70" s="216" t="s">
        <v>181</v>
      </c>
      <c r="E70" s="184">
        <v>393</v>
      </c>
      <c r="F70" s="213">
        <v>2761</v>
      </c>
      <c r="G70" s="184">
        <v>251</v>
      </c>
      <c r="H70" s="213">
        <v>892</v>
      </c>
      <c r="I70" s="184">
        <v>137</v>
      </c>
      <c r="J70" s="186">
        <v>1734</v>
      </c>
      <c r="K70" s="184">
        <v>4</v>
      </c>
      <c r="L70" s="185">
        <v>121</v>
      </c>
      <c r="M70" s="184">
        <v>1</v>
      </c>
      <c r="N70" s="185">
        <v>14</v>
      </c>
      <c r="O70" s="224"/>
      <c r="P70" s="224"/>
      <c r="Q70" s="224"/>
      <c r="R70" s="224"/>
      <c r="S70" s="224"/>
      <c r="T70" s="224"/>
      <c r="U70" s="221"/>
      <c r="V70" s="221"/>
    </row>
    <row r="71" spans="1:22" ht="15" customHeight="1">
      <c r="A71" s="221"/>
      <c r="B71" s="128"/>
      <c r="C71" s="183" t="s">
        <v>167</v>
      </c>
      <c r="D71" s="216" t="s">
        <v>182</v>
      </c>
      <c r="E71" s="184">
        <v>344</v>
      </c>
      <c r="F71" s="213">
        <v>1166</v>
      </c>
      <c r="G71" s="184">
        <v>265</v>
      </c>
      <c r="H71" s="213">
        <v>490</v>
      </c>
      <c r="I71" s="184">
        <v>73</v>
      </c>
      <c r="J71" s="186">
        <v>621</v>
      </c>
      <c r="K71" s="184">
        <v>5</v>
      </c>
      <c r="L71" s="185">
        <v>42</v>
      </c>
      <c r="M71" s="184">
        <v>1</v>
      </c>
      <c r="N71" s="185">
        <v>13</v>
      </c>
      <c r="O71" s="224"/>
      <c r="P71" s="224"/>
      <c r="Q71" s="224"/>
      <c r="R71" s="224"/>
      <c r="S71" s="224"/>
      <c r="T71" s="224"/>
      <c r="U71" s="221"/>
      <c r="V71" s="221"/>
    </row>
    <row r="72" spans="1:22" ht="15" customHeight="1">
      <c r="A72" s="221"/>
      <c r="B72" s="128"/>
      <c r="C72" s="183" t="s">
        <v>169</v>
      </c>
      <c r="D72" s="200" t="s">
        <v>170</v>
      </c>
      <c r="E72" s="184">
        <v>87</v>
      </c>
      <c r="F72" s="213">
        <v>273</v>
      </c>
      <c r="G72" s="184">
        <v>64</v>
      </c>
      <c r="H72" s="213">
        <v>143</v>
      </c>
      <c r="I72" s="184">
        <v>16</v>
      </c>
      <c r="J72" s="186">
        <v>103</v>
      </c>
      <c r="K72" s="184">
        <v>7</v>
      </c>
      <c r="L72" s="185">
        <v>27</v>
      </c>
      <c r="M72" s="184">
        <v>0</v>
      </c>
      <c r="N72" s="185">
        <v>0</v>
      </c>
      <c r="O72" s="224"/>
      <c r="P72" s="224"/>
      <c r="Q72" s="224"/>
      <c r="R72" s="224"/>
      <c r="S72" s="224"/>
      <c r="T72" s="224"/>
      <c r="U72" s="221"/>
      <c r="V72" s="221"/>
    </row>
    <row r="73" spans="1:22" ht="15" customHeight="1">
      <c r="A73" s="221"/>
      <c r="B73" s="128"/>
      <c r="C73" s="183" t="s">
        <v>183</v>
      </c>
      <c r="D73" s="212" t="s">
        <v>184</v>
      </c>
      <c r="E73" s="184">
        <v>165</v>
      </c>
      <c r="F73" s="213">
        <v>2708</v>
      </c>
      <c r="G73" s="184">
        <v>80</v>
      </c>
      <c r="H73" s="213">
        <v>361</v>
      </c>
      <c r="I73" s="184">
        <v>8</v>
      </c>
      <c r="J73" s="186">
        <v>106</v>
      </c>
      <c r="K73" s="184">
        <v>76</v>
      </c>
      <c r="L73" s="185">
        <v>2234</v>
      </c>
      <c r="M73" s="184">
        <v>1</v>
      </c>
      <c r="N73" s="185">
        <v>7</v>
      </c>
      <c r="O73" s="224"/>
      <c r="P73" s="224"/>
      <c r="Q73" s="224"/>
      <c r="R73" s="224"/>
      <c r="S73" s="224"/>
      <c r="T73" s="224"/>
      <c r="U73" s="221"/>
      <c r="V73" s="221"/>
    </row>
    <row r="74" spans="1:22" ht="15" customHeight="1">
      <c r="A74" s="221"/>
      <c r="B74" s="128"/>
      <c r="C74" s="183" t="s">
        <v>185</v>
      </c>
      <c r="D74" s="200" t="s">
        <v>172</v>
      </c>
      <c r="E74" s="184">
        <v>32</v>
      </c>
      <c r="F74" s="213">
        <v>393</v>
      </c>
      <c r="G74" s="184">
        <v>6</v>
      </c>
      <c r="H74" s="213">
        <v>16</v>
      </c>
      <c r="I74" s="184">
        <v>17</v>
      </c>
      <c r="J74" s="186">
        <v>103</v>
      </c>
      <c r="K74" s="184">
        <v>9</v>
      </c>
      <c r="L74" s="185">
        <v>274</v>
      </c>
      <c r="M74" s="184">
        <v>0</v>
      </c>
      <c r="N74" s="185">
        <v>0</v>
      </c>
      <c r="O74" s="224"/>
      <c r="P74" s="224"/>
      <c r="Q74" s="224"/>
      <c r="R74" s="224"/>
      <c r="S74" s="224"/>
      <c r="T74" s="224"/>
      <c r="U74" s="221"/>
      <c r="V74" s="221"/>
    </row>
    <row r="75" spans="1:22" ht="24.75">
      <c r="A75" s="221"/>
      <c r="B75" s="129"/>
      <c r="C75" s="189" t="s">
        <v>186</v>
      </c>
      <c r="D75" s="201" t="s">
        <v>174</v>
      </c>
      <c r="E75" s="191">
        <v>270</v>
      </c>
      <c r="F75" s="219">
        <v>1299</v>
      </c>
      <c r="G75" s="191">
        <v>41</v>
      </c>
      <c r="H75" s="219">
        <v>97</v>
      </c>
      <c r="I75" s="191">
        <v>65</v>
      </c>
      <c r="J75" s="193">
        <v>766</v>
      </c>
      <c r="K75" s="191">
        <v>154</v>
      </c>
      <c r="L75" s="192">
        <v>420</v>
      </c>
      <c r="M75" s="191">
        <v>10</v>
      </c>
      <c r="N75" s="192">
        <v>16</v>
      </c>
      <c r="O75" s="224"/>
      <c r="P75" s="224"/>
      <c r="Q75" s="224"/>
      <c r="R75" s="224"/>
      <c r="S75" s="224"/>
      <c r="T75" s="224"/>
      <c r="U75" s="221"/>
      <c r="V75" s="221"/>
    </row>
    <row r="76" spans="1:22" ht="15" customHeight="1">
      <c r="A76" s="221"/>
      <c r="B76" s="221"/>
      <c r="C76" s="222"/>
      <c r="D76" s="223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35"/>
      <c r="U76" s="221"/>
      <c r="V76" s="221"/>
    </row>
    <row r="77" spans="1:22" ht="13.5" customHeight="1">
      <c r="A77" s="221"/>
      <c r="B77" s="341" t="s">
        <v>80</v>
      </c>
      <c r="C77" s="342"/>
      <c r="D77" s="343"/>
      <c r="E77" s="350" t="s">
        <v>191</v>
      </c>
      <c r="F77" s="351"/>
      <c r="G77" s="350" t="s">
        <v>192</v>
      </c>
      <c r="H77" s="351"/>
      <c r="I77" s="350" t="s">
        <v>193</v>
      </c>
      <c r="J77" s="354"/>
      <c r="K77" s="236"/>
      <c r="L77" s="237"/>
      <c r="M77" s="224"/>
      <c r="N77" s="224"/>
      <c r="O77" s="224"/>
      <c r="P77" s="224"/>
      <c r="Q77" s="224"/>
      <c r="R77" s="224"/>
      <c r="S77" s="224"/>
      <c r="T77" s="224"/>
      <c r="U77" s="221"/>
      <c r="V77" s="221"/>
    </row>
    <row r="78" spans="1:22" ht="13.5" customHeight="1">
      <c r="A78" s="221"/>
      <c r="B78" s="344"/>
      <c r="C78" s="345"/>
      <c r="D78" s="346"/>
      <c r="E78" s="352"/>
      <c r="F78" s="353"/>
      <c r="G78" s="352"/>
      <c r="H78" s="353"/>
      <c r="I78" s="352"/>
      <c r="J78" s="355"/>
      <c r="K78" s="356" t="s">
        <v>194</v>
      </c>
      <c r="L78" s="357"/>
      <c r="M78" s="224"/>
      <c r="N78" s="224"/>
      <c r="O78" s="224"/>
      <c r="P78" s="224"/>
      <c r="Q78" s="224"/>
      <c r="R78" s="224"/>
      <c r="S78" s="224"/>
      <c r="T78" s="224"/>
      <c r="U78" s="221"/>
      <c r="V78" s="221"/>
    </row>
    <row r="79" spans="1:22" ht="13.5" customHeight="1">
      <c r="B79" s="347"/>
      <c r="C79" s="348"/>
      <c r="D79" s="349"/>
      <c r="E79" s="88" t="s">
        <v>3</v>
      </c>
      <c r="F79" s="82" t="s">
        <v>87</v>
      </c>
      <c r="G79" s="88" t="s">
        <v>3</v>
      </c>
      <c r="H79" s="82" t="s">
        <v>87</v>
      </c>
      <c r="I79" s="83" t="s">
        <v>88</v>
      </c>
      <c r="J79" s="170" t="s">
        <v>89</v>
      </c>
      <c r="K79" s="86" t="s">
        <v>3</v>
      </c>
      <c r="L79" s="87" t="s">
        <v>87</v>
      </c>
      <c r="M79" s="224"/>
      <c r="N79" s="224"/>
      <c r="O79" s="224"/>
      <c r="P79" s="224"/>
      <c r="Q79" s="224"/>
      <c r="R79" s="224"/>
      <c r="S79" s="224"/>
      <c r="T79" s="224"/>
    </row>
    <row r="80" spans="1:22" ht="15" customHeight="1">
      <c r="B80" s="238" t="s">
        <v>75</v>
      </c>
      <c r="C80" s="92"/>
      <c r="D80" s="93"/>
      <c r="E80" s="229">
        <f>SUM(E81:E98)</f>
        <v>4068</v>
      </c>
      <c r="F80" s="229">
        <f t="shared" ref="F80:L80" si="5">SUM(F81:F98)</f>
        <v>36965</v>
      </c>
      <c r="G80" s="230">
        <f t="shared" si="5"/>
        <v>1681</v>
      </c>
      <c r="H80" s="229">
        <f t="shared" si="5"/>
        <v>4686</v>
      </c>
      <c r="I80" s="230">
        <f t="shared" si="5"/>
        <v>2219</v>
      </c>
      <c r="J80" s="231">
        <f t="shared" si="5"/>
        <v>29933</v>
      </c>
      <c r="K80" s="230">
        <f t="shared" si="5"/>
        <v>1850</v>
      </c>
      <c r="L80" s="231">
        <f t="shared" si="5"/>
        <v>25642</v>
      </c>
      <c r="M80" s="232"/>
      <c r="N80" s="232"/>
      <c r="O80" s="232"/>
      <c r="P80" s="232"/>
      <c r="Q80" s="232"/>
      <c r="R80" s="232"/>
      <c r="S80" s="232"/>
      <c r="T80" s="232"/>
    </row>
    <row r="81" spans="2:20" ht="15" customHeight="1">
      <c r="B81" s="99"/>
      <c r="C81" s="233" t="s">
        <v>9</v>
      </c>
      <c r="D81" s="234" t="s">
        <v>175</v>
      </c>
      <c r="E81" s="207">
        <v>28</v>
      </c>
      <c r="F81" s="208">
        <v>186</v>
      </c>
      <c r="G81" s="207">
        <v>0</v>
      </c>
      <c r="H81" s="208">
        <v>0</v>
      </c>
      <c r="I81" s="207">
        <v>28</v>
      </c>
      <c r="J81" s="209">
        <v>186</v>
      </c>
      <c r="K81" s="207">
        <v>14</v>
      </c>
      <c r="L81" s="210">
        <v>104</v>
      </c>
      <c r="M81" s="224"/>
      <c r="N81" s="224"/>
      <c r="O81" s="224"/>
      <c r="P81" s="224"/>
      <c r="Q81" s="224"/>
      <c r="R81" s="224"/>
      <c r="S81" s="224"/>
      <c r="T81" s="224"/>
    </row>
    <row r="82" spans="2:20" ht="15" customHeight="1">
      <c r="B82" s="99"/>
      <c r="C82" s="183" t="s">
        <v>11</v>
      </c>
      <c r="D82" s="212" t="s">
        <v>96</v>
      </c>
      <c r="E82" s="184">
        <v>8</v>
      </c>
      <c r="F82" s="213">
        <v>56</v>
      </c>
      <c r="G82" s="184">
        <v>0</v>
      </c>
      <c r="H82" s="213">
        <v>0</v>
      </c>
      <c r="I82" s="184">
        <v>8</v>
      </c>
      <c r="J82" s="186">
        <v>56</v>
      </c>
      <c r="K82" s="184">
        <v>7</v>
      </c>
      <c r="L82" s="185">
        <v>55</v>
      </c>
      <c r="M82" s="224"/>
      <c r="N82" s="224"/>
      <c r="O82" s="224"/>
      <c r="P82" s="224"/>
      <c r="Q82" s="224"/>
      <c r="R82" s="224"/>
      <c r="S82" s="224"/>
      <c r="T82" s="224"/>
    </row>
    <row r="83" spans="2:20" ht="15" customHeight="1">
      <c r="B83" s="99"/>
      <c r="C83" s="183" t="s">
        <v>153</v>
      </c>
      <c r="D83" s="215" t="s">
        <v>176</v>
      </c>
      <c r="E83" s="184">
        <v>0</v>
      </c>
      <c r="F83" s="213">
        <v>0</v>
      </c>
      <c r="G83" s="184">
        <v>0</v>
      </c>
      <c r="H83" s="213">
        <v>0</v>
      </c>
      <c r="I83" s="184">
        <v>0</v>
      </c>
      <c r="J83" s="186">
        <v>0</v>
      </c>
      <c r="K83" s="184">
        <v>0</v>
      </c>
      <c r="L83" s="185">
        <v>0</v>
      </c>
      <c r="M83" s="224"/>
      <c r="N83" s="224"/>
      <c r="O83" s="224"/>
      <c r="P83" s="224"/>
      <c r="Q83" s="224"/>
      <c r="R83" s="224"/>
      <c r="S83" s="224"/>
      <c r="T83" s="224"/>
    </row>
    <row r="84" spans="2:20" ht="15" customHeight="1">
      <c r="B84" s="99"/>
      <c r="C84" s="183" t="s">
        <v>15</v>
      </c>
      <c r="D84" s="212" t="s">
        <v>100</v>
      </c>
      <c r="E84" s="184">
        <v>478</v>
      </c>
      <c r="F84" s="213">
        <v>2655</v>
      </c>
      <c r="G84" s="184">
        <v>203</v>
      </c>
      <c r="H84" s="213">
        <v>479</v>
      </c>
      <c r="I84" s="184">
        <v>275</v>
      </c>
      <c r="J84" s="186">
        <v>2176</v>
      </c>
      <c r="K84" s="184">
        <v>275</v>
      </c>
      <c r="L84" s="185">
        <v>2176</v>
      </c>
      <c r="M84" s="224"/>
      <c r="N84" s="224"/>
      <c r="O84" s="224"/>
      <c r="P84" s="224"/>
      <c r="Q84" s="224"/>
      <c r="R84" s="224"/>
      <c r="S84" s="224"/>
      <c r="T84" s="224"/>
    </row>
    <row r="85" spans="2:20" ht="15" customHeight="1">
      <c r="B85" s="99"/>
      <c r="C85" s="187" t="s">
        <v>17</v>
      </c>
      <c r="D85" s="212" t="s">
        <v>60</v>
      </c>
      <c r="E85" s="184">
        <v>693</v>
      </c>
      <c r="F85" s="213">
        <v>10816</v>
      </c>
      <c r="G85" s="184">
        <v>215</v>
      </c>
      <c r="H85" s="213">
        <v>568</v>
      </c>
      <c r="I85" s="184">
        <v>478</v>
      </c>
      <c r="J85" s="186">
        <v>10248</v>
      </c>
      <c r="K85" s="184">
        <v>467</v>
      </c>
      <c r="L85" s="185">
        <v>10067</v>
      </c>
      <c r="M85" s="224"/>
      <c r="N85" s="224"/>
      <c r="O85" s="224"/>
      <c r="P85" s="224"/>
      <c r="Q85" s="224"/>
      <c r="R85" s="224"/>
      <c r="S85" s="224"/>
      <c r="T85" s="224"/>
    </row>
    <row r="86" spans="2:20" ht="15" customHeight="1">
      <c r="B86" s="99"/>
      <c r="C86" s="183" t="s">
        <v>157</v>
      </c>
      <c r="D86" s="216" t="s">
        <v>149</v>
      </c>
      <c r="E86" s="184">
        <v>13</v>
      </c>
      <c r="F86" s="213">
        <v>188</v>
      </c>
      <c r="G86" s="184">
        <v>0</v>
      </c>
      <c r="H86" s="213">
        <v>0</v>
      </c>
      <c r="I86" s="184">
        <v>9</v>
      </c>
      <c r="J86" s="186">
        <v>166</v>
      </c>
      <c r="K86" s="184">
        <v>7</v>
      </c>
      <c r="L86" s="185">
        <v>144</v>
      </c>
      <c r="M86" s="224"/>
      <c r="N86" s="224"/>
      <c r="O86" s="224"/>
      <c r="P86" s="224"/>
      <c r="Q86" s="224"/>
      <c r="R86" s="224"/>
      <c r="S86" s="224"/>
      <c r="T86" s="224"/>
    </row>
    <row r="87" spans="2:20" ht="15" customHeight="1">
      <c r="B87" s="99"/>
      <c r="C87" s="183" t="s">
        <v>21</v>
      </c>
      <c r="D87" s="212" t="s">
        <v>39</v>
      </c>
      <c r="E87" s="184">
        <v>32</v>
      </c>
      <c r="F87" s="213">
        <v>829</v>
      </c>
      <c r="G87" s="184">
        <v>4</v>
      </c>
      <c r="H87" s="213">
        <v>12</v>
      </c>
      <c r="I87" s="184">
        <v>28</v>
      </c>
      <c r="J87" s="186">
        <v>817</v>
      </c>
      <c r="K87" s="184">
        <v>28</v>
      </c>
      <c r="L87" s="185">
        <v>817</v>
      </c>
      <c r="M87" s="224"/>
      <c r="N87" s="224"/>
      <c r="O87" s="224"/>
      <c r="P87" s="224"/>
      <c r="Q87" s="224"/>
      <c r="R87" s="224"/>
      <c r="S87" s="224"/>
      <c r="T87" s="224"/>
    </row>
    <row r="88" spans="2:20" ht="15" customHeight="1">
      <c r="B88" s="99"/>
      <c r="C88" s="183" t="s">
        <v>23</v>
      </c>
      <c r="D88" s="217" t="s">
        <v>177</v>
      </c>
      <c r="E88" s="184">
        <v>119</v>
      </c>
      <c r="F88" s="213">
        <v>1953</v>
      </c>
      <c r="G88" s="184">
        <v>12</v>
      </c>
      <c r="H88" s="213">
        <v>18</v>
      </c>
      <c r="I88" s="184">
        <v>102</v>
      </c>
      <c r="J88" s="186">
        <v>1907</v>
      </c>
      <c r="K88" s="184">
        <v>102</v>
      </c>
      <c r="L88" s="185">
        <v>1907</v>
      </c>
      <c r="M88" s="224"/>
      <c r="N88" s="224"/>
      <c r="O88" s="224"/>
      <c r="P88" s="224"/>
      <c r="Q88" s="224"/>
      <c r="R88" s="224"/>
      <c r="S88" s="224"/>
      <c r="T88" s="224"/>
    </row>
    <row r="89" spans="2:20" ht="15" customHeight="1">
      <c r="B89" s="99"/>
      <c r="C89" s="183" t="s">
        <v>25</v>
      </c>
      <c r="D89" s="218" t="s">
        <v>178</v>
      </c>
      <c r="E89" s="184">
        <v>984</v>
      </c>
      <c r="F89" s="213">
        <v>6991</v>
      </c>
      <c r="G89" s="184">
        <v>443</v>
      </c>
      <c r="H89" s="213">
        <v>1470</v>
      </c>
      <c r="I89" s="184">
        <v>538</v>
      </c>
      <c r="J89" s="186">
        <v>5495</v>
      </c>
      <c r="K89" s="184">
        <v>515</v>
      </c>
      <c r="L89" s="185">
        <v>5280</v>
      </c>
      <c r="M89" s="224"/>
      <c r="N89" s="224"/>
      <c r="O89" s="224"/>
      <c r="P89" s="224"/>
      <c r="Q89" s="224"/>
      <c r="R89" s="224"/>
      <c r="S89" s="224"/>
      <c r="T89" s="224"/>
    </row>
    <row r="90" spans="2:20" ht="15" customHeight="1">
      <c r="B90" s="99"/>
      <c r="C90" s="183" t="s">
        <v>162</v>
      </c>
      <c r="D90" s="217" t="s">
        <v>132</v>
      </c>
      <c r="E90" s="184">
        <v>41</v>
      </c>
      <c r="F90" s="213">
        <v>474</v>
      </c>
      <c r="G90" s="184">
        <v>10</v>
      </c>
      <c r="H90" s="213">
        <v>19</v>
      </c>
      <c r="I90" s="184">
        <v>31</v>
      </c>
      <c r="J90" s="186">
        <v>455</v>
      </c>
      <c r="K90" s="184">
        <v>24</v>
      </c>
      <c r="L90" s="185">
        <v>369</v>
      </c>
      <c r="M90" s="224"/>
      <c r="N90" s="224"/>
      <c r="O90" s="224"/>
      <c r="P90" s="224"/>
      <c r="Q90" s="224"/>
      <c r="R90" s="224"/>
      <c r="S90" s="224"/>
      <c r="T90" s="224"/>
    </row>
    <row r="91" spans="2:20" ht="15" customHeight="1">
      <c r="B91" s="99"/>
      <c r="C91" s="183" t="s">
        <v>29</v>
      </c>
      <c r="D91" s="216" t="s">
        <v>179</v>
      </c>
      <c r="E91" s="184">
        <v>72</v>
      </c>
      <c r="F91" s="213">
        <v>279</v>
      </c>
      <c r="G91" s="184">
        <v>29</v>
      </c>
      <c r="H91" s="213">
        <v>45</v>
      </c>
      <c r="I91" s="184">
        <v>43</v>
      </c>
      <c r="J91" s="186">
        <v>234</v>
      </c>
      <c r="K91" s="184">
        <v>40</v>
      </c>
      <c r="L91" s="185">
        <v>218</v>
      </c>
      <c r="M91" s="224"/>
      <c r="N91" s="224"/>
      <c r="O91" s="224"/>
      <c r="P91" s="224"/>
      <c r="Q91" s="224"/>
      <c r="R91" s="224"/>
      <c r="S91" s="224"/>
      <c r="T91" s="224"/>
    </row>
    <row r="92" spans="2:20" ht="15" customHeight="1">
      <c r="B92" s="99"/>
      <c r="C92" s="183" t="s">
        <v>31</v>
      </c>
      <c r="D92" s="216" t="s">
        <v>180</v>
      </c>
      <c r="E92" s="184">
        <v>115</v>
      </c>
      <c r="F92" s="213">
        <v>815</v>
      </c>
      <c r="G92" s="184">
        <v>62</v>
      </c>
      <c r="H92" s="213">
        <v>151</v>
      </c>
      <c r="I92" s="184">
        <v>46</v>
      </c>
      <c r="J92" s="186">
        <v>459</v>
      </c>
      <c r="K92" s="184">
        <v>41</v>
      </c>
      <c r="L92" s="185">
        <v>386</v>
      </c>
      <c r="M92" s="224"/>
      <c r="N92" s="224"/>
      <c r="O92" s="224"/>
      <c r="P92" s="224"/>
      <c r="Q92" s="224"/>
      <c r="R92" s="224"/>
      <c r="S92" s="224"/>
      <c r="T92" s="224"/>
    </row>
    <row r="93" spans="2:20" ht="15" customHeight="1">
      <c r="B93" s="128"/>
      <c r="C93" s="183" t="s">
        <v>33</v>
      </c>
      <c r="D93" s="216" t="s">
        <v>181</v>
      </c>
      <c r="E93" s="184">
        <v>391</v>
      </c>
      <c r="F93" s="213">
        <v>2709</v>
      </c>
      <c r="G93" s="184">
        <v>246</v>
      </c>
      <c r="H93" s="213">
        <v>838</v>
      </c>
      <c r="I93" s="184">
        <v>142</v>
      </c>
      <c r="J93" s="186">
        <v>1791</v>
      </c>
      <c r="K93" s="184">
        <v>139</v>
      </c>
      <c r="L93" s="185">
        <v>1710</v>
      </c>
      <c r="M93" s="224"/>
      <c r="N93" s="224"/>
      <c r="O93" s="224"/>
      <c r="P93" s="224"/>
      <c r="Q93" s="224"/>
      <c r="R93" s="224"/>
      <c r="S93" s="224"/>
      <c r="T93" s="224"/>
    </row>
    <row r="94" spans="2:20" ht="15" customHeight="1">
      <c r="B94" s="128"/>
      <c r="C94" s="183" t="s">
        <v>167</v>
      </c>
      <c r="D94" s="216" t="s">
        <v>182</v>
      </c>
      <c r="E94" s="184">
        <v>349</v>
      </c>
      <c r="F94" s="213">
        <v>1438</v>
      </c>
      <c r="G94" s="184">
        <v>259</v>
      </c>
      <c r="H94" s="213">
        <v>476</v>
      </c>
      <c r="I94" s="184">
        <v>84</v>
      </c>
      <c r="J94" s="186">
        <v>809</v>
      </c>
      <c r="K94" s="184">
        <v>79</v>
      </c>
      <c r="L94" s="185">
        <v>749</v>
      </c>
      <c r="M94" s="224"/>
      <c r="N94" s="224"/>
      <c r="O94" s="224"/>
      <c r="P94" s="224"/>
      <c r="Q94" s="224"/>
      <c r="R94" s="224"/>
      <c r="S94" s="224"/>
      <c r="T94" s="224"/>
    </row>
    <row r="95" spans="2:20" ht="15" customHeight="1">
      <c r="B95" s="128"/>
      <c r="C95" s="183" t="s">
        <v>169</v>
      </c>
      <c r="D95" s="200" t="s">
        <v>170</v>
      </c>
      <c r="E95" s="184">
        <v>163</v>
      </c>
      <c r="F95" s="213">
        <v>1504</v>
      </c>
      <c r="G95" s="184">
        <v>66</v>
      </c>
      <c r="H95" s="213">
        <v>142</v>
      </c>
      <c r="I95" s="184">
        <v>26</v>
      </c>
      <c r="J95" s="186">
        <v>157</v>
      </c>
      <c r="K95" s="184">
        <v>19</v>
      </c>
      <c r="L95" s="185">
        <v>125</v>
      </c>
      <c r="M95" s="224"/>
      <c r="N95" s="224"/>
      <c r="O95" s="224"/>
      <c r="P95" s="224"/>
      <c r="Q95" s="224"/>
      <c r="R95" s="224"/>
      <c r="S95" s="224"/>
      <c r="T95" s="224"/>
    </row>
    <row r="96" spans="2:20" ht="15" customHeight="1">
      <c r="B96" s="128"/>
      <c r="C96" s="183" t="s">
        <v>183</v>
      </c>
      <c r="D96" s="212" t="s">
        <v>184</v>
      </c>
      <c r="E96" s="184">
        <v>268</v>
      </c>
      <c r="F96" s="213">
        <v>3883</v>
      </c>
      <c r="G96" s="184">
        <v>83</v>
      </c>
      <c r="H96" s="213">
        <v>368</v>
      </c>
      <c r="I96" s="184">
        <v>122</v>
      </c>
      <c r="J96" s="186">
        <v>2896</v>
      </c>
      <c r="K96" s="184">
        <v>14</v>
      </c>
      <c r="L96" s="185">
        <v>205</v>
      </c>
      <c r="M96" s="224"/>
      <c r="N96" s="224"/>
      <c r="O96" s="224"/>
      <c r="P96" s="224"/>
      <c r="Q96" s="224"/>
      <c r="R96" s="224"/>
      <c r="S96" s="224"/>
      <c r="T96" s="224"/>
    </row>
    <row r="97" spans="2:20" ht="15" customHeight="1">
      <c r="B97" s="128"/>
      <c r="C97" s="183" t="s">
        <v>185</v>
      </c>
      <c r="D97" s="200" t="s">
        <v>172</v>
      </c>
      <c r="E97" s="184">
        <v>40</v>
      </c>
      <c r="F97" s="213">
        <v>649</v>
      </c>
      <c r="G97" s="184">
        <v>6</v>
      </c>
      <c r="H97" s="213">
        <v>17</v>
      </c>
      <c r="I97" s="184">
        <v>34</v>
      </c>
      <c r="J97" s="186">
        <v>632</v>
      </c>
      <c r="K97" s="184">
        <v>17</v>
      </c>
      <c r="L97" s="185">
        <v>299</v>
      </c>
      <c r="M97" s="224"/>
      <c r="N97" s="224"/>
      <c r="O97" s="224"/>
      <c r="P97" s="224"/>
      <c r="Q97" s="224"/>
      <c r="R97" s="224"/>
      <c r="S97" s="224"/>
      <c r="T97" s="224"/>
    </row>
    <row r="98" spans="2:20" ht="24.75">
      <c r="B98" s="129"/>
      <c r="C98" s="189" t="s">
        <v>186</v>
      </c>
      <c r="D98" s="201" t="s">
        <v>174</v>
      </c>
      <c r="E98" s="191">
        <v>274</v>
      </c>
      <c r="F98" s="219">
        <v>1540</v>
      </c>
      <c r="G98" s="191">
        <v>43</v>
      </c>
      <c r="H98" s="219">
        <v>83</v>
      </c>
      <c r="I98" s="191">
        <v>225</v>
      </c>
      <c r="J98" s="193">
        <v>1449</v>
      </c>
      <c r="K98" s="191">
        <v>62</v>
      </c>
      <c r="L98" s="192">
        <v>1031</v>
      </c>
      <c r="M98" s="224"/>
      <c r="N98" s="224"/>
      <c r="O98" s="224"/>
      <c r="P98" s="224"/>
      <c r="Q98" s="224"/>
      <c r="R98" s="224"/>
      <c r="S98" s="224"/>
      <c r="T98" s="224"/>
    </row>
    <row r="99" spans="2:20" ht="15" customHeight="1">
      <c r="B99" s="14" t="s">
        <v>195</v>
      </c>
      <c r="F99" s="240"/>
      <c r="M99" s="154" t="s">
        <v>196</v>
      </c>
      <c r="T99" s="4"/>
    </row>
  </sheetData>
  <mergeCells count="23">
    <mergeCell ref="O3:P3"/>
    <mergeCell ref="Q3:R3"/>
    <mergeCell ref="S3:T3"/>
    <mergeCell ref="B56:D57"/>
    <mergeCell ref="E56:F56"/>
    <mergeCell ref="G56:H56"/>
    <mergeCell ref="I56:J56"/>
    <mergeCell ref="K56:L56"/>
    <mergeCell ref="M56:N56"/>
    <mergeCell ref="O56:P56"/>
    <mergeCell ref="B3:D4"/>
    <mergeCell ref="E3:F3"/>
    <mergeCell ref="G3:H3"/>
    <mergeCell ref="I3:J3"/>
    <mergeCell ref="K3:L3"/>
    <mergeCell ref="M3:N3"/>
    <mergeCell ref="Q56:R56"/>
    <mergeCell ref="S56:T56"/>
    <mergeCell ref="B77:D79"/>
    <mergeCell ref="E77:F78"/>
    <mergeCell ref="G77:H78"/>
    <mergeCell ref="I77:J78"/>
    <mergeCell ref="K78:L78"/>
  </mergeCells>
  <phoneticPr fontId="1"/>
  <pageMargins left="0.59055118110236227" right="0.32" top="0.78740157480314965" bottom="0.78740157480314965" header="0.39370078740157483" footer="0.39370078740157483"/>
  <pageSetup paperSize="9" scale="91" orientation="portrait" r:id="rId1"/>
  <headerFooter alignWithMargins="0">
    <oddHeader>&amp;R&amp;"ＭＳ Ｐゴシック,標準"&amp;11 3.事  業  所</oddHeader>
    <oddFooter>&amp;C&amp;"ＭＳ Ｐゴシック,標準"&amp;11-29-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89"/>
  <sheetViews>
    <sheetView showGridLines="0" zoomScale="115" zoomScaleNormal="115" workbookViewId="0">
      <selection activeCell="X78" sqref="X78"/>
    </sheetView>
  </sheetViews>
  <sheetFormatPr defaultRowHeight="12"/>
  <cols>
    <col min="1" max="1" width="3.25" style="244" customWidth="1"/>
    <col min="2" max="3" width="2" style="244" customWidth="1"/>
    <col min="4" max="4" width="5" style="244" customWidth="1"/>
    <col min="5" max="5" width="4.125" style="244" customWidth="1"/>
    <col min="6" max="6" width="5.5" style="244" customWidth="1"/>
    <col min="7" max="7" width="6" style="244" customWidth="1"/>
    <col min="8" max="22" width="4.125" style="244" customWidth="1"/>
    <col min="23" max="23" width="5.75" style="244" customWidth="1"/>
    <col min="24" max="256" width="9" style="244"/>
    <col min="257" max="257" width="3.25" style="244" customWidth="1"/>
    <col min="258" max="259" width="2" style="244" customWidth="1"/>
    <col min="260" max="260" width="5" style="244" customWidth="1"/>
    <col min="261" max="261" width="4.125" style="244" customWidth="1"/>
    <col min="262" max="262" width="5.5" style="244" customWidth="1"/>
    <col min="263" max="263" width="6" style="244" customWidth="1"/>
    <col min="264" max="278" width="4.125" style="244" customWidth="1"/>
    <col min="279" max="279" width="5.75" style="244" customWidth="1"/>
    <col min="280" max="512" width="9" style="244"/>
    <col min="513" max="513" width="3.25" style="244" customWidth="1"/>
    <col min="514" max="515" width="2" style="244" customWidth="1"/>
    <col min="516" max="516" width="5" style="244" customWidth="1"/>
    <col min="517" max="517" width="4.125" style="244" customWidth="1"/>
    <col min="518" max="518" width="5.5" style="244" customWidth="1"/>
    <col min="519" max="519" width="6" style="244" customWidth="1"/>
    <col min="520" max="534" width="4.125" style="244" customWidth="1"/>
    <col min="535" max="535" width="5.75" style="244" customWidth="1"/>
    <col min="536" max="768" width="9" style="244"/>
    <col min="769" max="769" width="3.25" style="244" customWidth="1"/>
    <col min="770" max="771" width="2" style="244" customWidth="1"/>
    <col min="772" max="772" width="5" style="244" customWidth="1"/>
    <col min="773" max="773" width="4.125" style="244" customWidth="1"/>
    <col min="774" max="774" width="5.5" style="244" customWidth="1"/>
    <col min="775" max="775" width="6" style="244" customWidth="1"/>
    <col min="776" max="790" width="4.125" style="244" customWidth="1"/>
    <col min="791" max="791" width="5.75" style="244" customWidth="1"/>
    <col min="792" max="1024" width="9" style="244"/>
    <col min="1025" max="1025" width="3.25" style="244" customWidth="1"/>
    <col min="1026" max="1027" width="2" style="244" customWidth="1"/>
    <col min="1028" max="1028" width="5" style="244" customWidth="1"/>
    <col min="1029" max="1029" width="4.125" style="244" customWidth="1"/>
    <col min="1030" max="1030" width="5.5" style="244" customWidth="1"/>
    <col min="1031" max="1031" width="6" style="244" customWidth="1"/>
    <col min="1032" max="1046" width="4.125" style="244" customWidth="1"/>
    <col min="1047" max="1047" width="5.75" style="244" customWidth="1"/>
    <col min="1048" max="1280" width="9" style="244"/>
    <col min="1281" max="1281" width="3.25" style="244" customWidth="1"/>
    <col min="1282" max="1283" width="2" style="244" customWidth="1"/>
    <col min="1284" max="1284" width="5" style="244" customWidth="1"/>
    <col min="1285" max="1285" width="4.125" style="244" customWidth="1"/>
    <col min="1286" max="1286" width="5.5" style="244" customWidth="1"/>
    <col min="1287" max="1287" width="6" style="244" customWidth="1"/>
    <col min="1288" max="1302" width="4.125" style="244" customWidth="1"/>
    <col min="1303" max="1303" width="5.75" style="244" customWidth="1"/>
    <col min="1304" max="1536" width="9" style="244"/>
    <col min="1537" max="1537" width="3.25" style="244" customWidth="1"/>
    <col min="1538" max="1539" width="2" style="244" customWidth="1"/>
    <col min="1540" max="1540" width="5" style="244" customWidth="1"/>
    <col min="1541" max="1541" width="4.125" style="244" customWidth="1"/>
    <col min="1542" max="1542" width="5.5" style="244" customWidth="1"/>
    <col min="1543" max="1543" width="6" style="244" customWidth="1"/>
    <col min="1544" max="1558" width="4.125" style="244" customWidth="1"/>
    <col min="1559" max="1559" width="5.75" style="244" customWidth="1"/>
    <col min="1560" max="1792" width="9" style="244"/>
    <col min="1793" max="1793" width="3.25" style="244" customWidth="1"/>
    <col min="1794" max="1795" width="2" style="244" customWidth="1"/>
    <col min="1796" max="1796" width="5" style="244" customWidth="1"/>
    <col min="1797" max="1797" width="4.125" style="244" customWidth="1"/>
    <col min="1798" max="1798" width="5.5" style="244" customWidth="1"/>
    <col min="1799" max="1799" width="6" style="244" customWidth="1"/>
    <col min="1800" max="1814" width="4.125" style="244" customWidth="1"/>
    <col min="1815" max="1815" width="5.75" style="244" customWidth="1"/>
    <col min="1816" max="2048" width="9" style="244"/>
    <col min="2049" max="2049" width="3.25" style="244" customWidth="1"/>
    <col min="2050" max="2051" width="2" style="244" customWidth="1"/>
    <col min="2052" max="2052" width="5" style="244" customWidth="1"/>
    <col min="2053" max="2053" width="4.125" style="244" customWidth="1"/>
    <col min="2054" max="2054" width="5.5" style="244" customWidth="1"/>
    <col min="2055" max="2055" width="6" style="244" customWidth="1"/>
    <col min="2056" max="2070" width="4.125" style="244" customWidth="1"/>
    <col min="2071" max="2071" width="5.75" style="244" customWidth="1"/>
    <col min="2072" max="2304" width="9" style="244"/>
    <col min="2305" max="2305" width="3.25" style="244" customWidth="1"/>
    <col min="2306" max="2307" width="2" style="244" customWidth="1"/>
    <col min="2308" max="2308" width="5" style="244" customWidth="1"/>
    <col min="2309" max="2309" width="4.125" style="244" customWidth="1"/>
    <col min="2310" max="2310" width="5.5" style="244" customWidth="1"/>
    <col min="2311" max="2311" width="6" style="244" customWidth="1"/>
    <col min="2312" max="2326" width="4.125" style="244" customWidth="1"/>
    <col min="2327" max="2327" width="5.75" style="244" customWidth="1"/>
    <col min="2328" max="2560" width="9" style="244"/>
    <col min="2561" max="2561" width="3.25" style="244" customWidth="1"/>
    <col min="2562" max="2563" width="2" style="244" customWidth="1"/>
    <col min="2564" max="2564" width="5" style="244" customWidth="1"/>
    <col min="2565" max="2565" width="4.125" style="244" customWidth="1"/>
    <col min="2566" max="2566" width="5.5" style="244" customWidth="1"/>
    <col min="2567" max="2567" width="6" style="244" customWidth="1"/>
    <col min="2568" max="2582" width="4.125" style="244" customWidth="1"/>
    <col min="2583" max="2583" width="5.75" style="244" customWidth="1"/>
    <col min="2584" max="2816" width="9" style="244"/>
    <col min="2817" max="2817" width="3.25" style="244" customWidth="1"/>
    <col min="2818" max="2819" width="2" style="244" customWidth="1"/>
    <col min="2820" max="2820" width="5" style="244" customWidth="1"/>
    <col min="2821" max="2821" width="4.125" style="244" customWidth="1"/>
    <col min="2822" max="2822" width="5.5" style="244" customWidth="1"/>
    <col min="2823" max="2823" width="6" style="244" customWidth="1"/>
    <col min="2824" max="2838" width="4.125" style="244" customWidth="1"/>
    <col min="2839" max="2839" width="5.75" style="244" customWidth="1"/>
    <col min="2840" max="3072" width="9" style="244"/>
    <col min="3073" max="3073" width="3.25" style="244" customWidth="1"/>
    <col min="3074" max="3075" width="2" style="244" customWidth="1"/>
    <col min="3076" max="3076" width="5" style="244" customWidth="1"/>
    <col min="3077" max="3077" width="4.125" style="244" customWidth="1"/>
    <col min="3078" max="3078" width="5.5" style="244" customWidth="1"/>
    <col min="3079" max="3079" width="6" style="244" customWidth="1"/>
    <col min="3080" max="3094" width="4.125" style="244" customWidth="1"/>
    <col min="3095" max="3095" width="5.75" style="244" customWidth="1"/>
    <col min="3096" max="3328" width="9" style="244"/>
    <col min="3329" max="3329" width="3.25" style="244" customWidth="1"/>
    <col min="3330" max="3331" width="2" style="244" customWidth="1"/>
    <col min="3332" max="3332" width="5" style="244" customWidth="1"/>
    <col min="3333" max="3333" width="4.125" style="244" customWidth="1"/>
    <col min="3334" max="3334" width="5.5" style="244" customWidth="1"/>
    <col min="3335" max="3335" width="6" style="244" customWidth="1"/>
    <col min="3336" max="3350" width="4.125" style="244" customWidth="1"/>
    <col min="3351" max="3351" width="5.75" style="244" customWidth="1"/>
    <col min="3352" max="3584" width="9" style="244"/>
    <col min="3585" max="3585" width="3.25" style="244" customWidth="1"/>
    <col min="3586" max="3587" width="2" style="244" customWidth="1"/>
    <col min="3588" max="3588" width="5" style="244" customWidth="1"/>
    <col min="3589" max="3589" width="4.125" style="244" customWidth="1"/>
    <col min="3590" max="3590" width="5.5" style="244" customWidth="1"/>
    <col min="3591" max="3591" width="6" style="244" customWidth="1"/>
    <col min="3592" max="3606" width="4.125" style="244" customWidth="1"/>
    <col min="3607" max="3607" width="5.75" style="244" customWidth="1"/>
    <col min="3608" max="3840" width="9" style="244"/>
    <col min="3841" max="3841" width="3.25" style="244" customWidth="1"/>
    <col min="3842" max="3843" width="2" style="244" customWidth="1"/>
    <col min="3844" max="3844" width="5" style="244" customWidth="1"/>
    <col min="3845" max="3845" width="4.125" style="244" customWidth="1"/>
    <col min="3846" max="3846" width="5.5" style="244" customWidth="1"/>
    <col min="3847" max="3847" width="6" style="244" customWidth="1"/>
    <col min="3848" max="3862" width="4.125" style="244" customWidth="1"/>
    <col min="3863" max="3863" width="5.75" style="244" customWidth="1"/>
    <col min="3864" max="4096" width="9" style="244"/>
    <col min="4097" max="4097" width="3.25" style="244" customWidth="1"/>
    <col min="4098" max="4099" width="2" style="244" customWidth="1"/>
    <col min="4100" max="4100" width="5" style="244" customWidth="1"/>
    <col min="4101" max="4101" width="4.125" style="244" customWidth="1"/>
    <col min="4102" max="4102" width="5.5" style="244" customWidth="1"/>
    <col min="4103" max="4103" width="6" style="244" customWidth="1"/>
    <col min="4104" max="4118" width="4.125" style="244" customWidth="1"/>
    <col min="4119" max="4119" width="5.75" style="244" customWidth="1"/>
    <col min="4120" max="4352" width="9" style="244"/>
    <col min="4353" max="4353" width="3.25" style="244" customWidth="1"/>
    <col min="4354" max="4355" width="2" style="244" customWidth="1"/>
    <col min="4356" max="4356" width="5" style="244" customWidth="1"/>
    <col min="4357" max="4357" width="4.125" style="244" customWidth="1"/>
    <col min="4358" max="4358" width="5.5" style="244" customWidth="1"/>
    <col min="4359" max="4359" width="6" style="244" customWidth="1"/>
    <col min="4360" max="4374" width="4.125" style="244" customWidth="1"/>
    <col min="4375" max="4375" width="5.75" style="244" customWidth="1"/>
    <col min="4376" max="4608" width="9" style="244"/>
    <col min="4609" max="4609" width="3.25" style="244" customWidth="1"/>
    <col min="4610" max="4611" width="2" style="244" customWidth="1"/>
    <col min="4612" max="4612" width="5" style="244" customWidth="1"/>
    <col min="4613" max="4613" width="4.125" style="244" customWidth="1"/>
    <col min="4614" max="4614" width="5.5" style="244" customWidth="1"/>
    <col min="4615" max="4615" width="6" style="244" customWidth="1"/>
    <col min="4616" max="4630" width="4.125" style="244" customWidth="1"/>
    <col min="4631" max="4631" width="5.75" style="244" customWidth="1"/>
    <col min="4632" max="4864" width="9" style="244"/>
    <col min="4865" max="4865" width="3.25" style="244" customWidth="1"/>
    <col min="4866" max="4867" width="2" style="244" customWidth="1"/>
    <col min="4868" max="4868" width="5" style="244" customWidth="1"/>
    <col min="4869" max="4869" width="4.125" style="244" customWidth="1"/>
    <col min="4870" max="4870" width="5.5" style="244" customWidth="1"/>
    <col min="4871" max="4871" width="6" style="244" customWidth="1"/>
    <col min="4872" max="4886" width="4.125" style="244" customWidth="1"/>
    <col min="4887" max="4887" width="5.75" style="244" customWidth="1"/>
    <col min="4888" max="5120" width="9" style="244"/>
    <col min="5121" max="5121" width="3.25" style="244" customWidth="1"/>
    <col min="5122" max="5123" width="2" style="244" customWidth="1"/>
    <col min="5124" max="5124" width="5" style="244" customWidth="1"/>
    <col min="5125" max="5125" width="4.125" style="244" customWidth="1"/>
    <col min="5126" max="5126" width="5.5" style="244" customWidth="1"/>
    <col min="5127" max="5127" width="6" style="244" customWidth="1"/>
    <col min="5128" max="5142" width="4.125" style="244" customWidth="1"/>
    <col min="5143" max="5143" width="5.75" style="244" customWidth="1"/>
    <col min="5144" max="5376" width="9" style="244"/>
    <col min="5377" max="5377" width="3.25" style="244" customWidth="1"/>
    <col min="5378" max="5379" width="2" style="244" customWidth="1"/>
    <col min="5380" max="5380" width="5" style="244" customWidth="1"/>
    <col min="5381" max="5381" width="4.125" style="244" customWidth="1"/>
    <col min="5382" max="5382" width="5.5" style="244" customWidth="1"/>
    <col min="5383" max="5383" width="6" style="244" customWidth="1"/>
    <col min="5384" max="5398" width="4.125" style="244" customWidth="1"/>
    <col min="5399" max="5399" width="5.75" style="244" customWidth="1"/>
    <col min="5400" max="5632" width="9" style="244"/>
    <col min="5633" max="5633" width="3.25" style="244" customWidth="1"/>
    <col min="5634" max="5635" width="2" style="244" customWidth="1"/>
    <col min="5636" max="5636" width="5" style="244" customWidth="1"/>
    <col min="5637" max="5637" width="4.125" style="244" customWidth="1"/>
    <col min="5638" max="5638" width="5.5" style="244" customWidth="1"/>
    <col min="5639" max="5639" width="6" style="244" customWidth="1"/>
    <col min="5640" max="5654" width="4.125" style="244" customWidth="1"/>
    <col min="5655" max="5655" width="5.75" style="244" customWidth="1"/>
    <col min="5656" max="5888" width="9" style="244"/>
    <col min="5889" max="5889" width="3.25" style="244" customWidth="1"/>
    <col min="5890" max="5891" width="2" style="244" customWidth="1"/>
    <col min="5892" max="5892" width="5" style="244" customWidth="1"/>
    <col min="5893" max="5893" width="4.125" style="244" customWidth="1"/>
    <col min="5894" max="5894" width="5.5" style="244" customWidth="1"/>
    <col min="5895" max="5895" width="6" style="244" customWidth="1"/>
    <col min="5896" max="5910" width="4.125" style="244" customWidth="1"/>
    <col min="5911" max="5911" width="5.75" style="244" customWidth="1"/>
    <col min="5912" max="6144" width="9" style="244"/>
    <col min="6145" max="6145" width="3.25" style="244" customWidth="1"/>
    <col min="6146" max="6147" width="2" style="244" customWidth="1"/>
    <col min="6148" max="6148" width="5" style="244" customWidth="1"/>
    <col min="6149" max="6149" width="4.125" style="244" customWidth="1"/>
    <col min="6150" max="6150" width="5.5" style="244" customWidth="1"/>
    <col min="6151" max="6151" width="6" style="244" customWidth="1"/>
    <col min="6152" max="6166" width="4.125" style="244" customWidth="1"/>
    <col min="6167" max="6167" width="5.75" style="244" customWidth="1"/>
    <col min="6168" max="6400" width="9" style="244"/>
    <col min="6401" max="6401" width="3.25" style="244" customWidth="1"/>
    <col min="6402" max="6403" width="2" style="244" customWidth="1"/>
    <col min="6404" max="6404" width="5" style="244" customWidth="1"/>
    <col min="6405" max="6405" width="4.125" style="244" customWidth="1"/>
    <col min="6406" max="6406" width="5.5" style="244" customWidth="1"/>
    <col min="6407" max="6407" width="6" style="244" customWidth="1"/>
    <col min="6408" max="6422" width="4.125" style="244" customWidth="1"/>
    <col min="6423" max="6423" width="5.75" style="244" customWidth="1"/>
    <col min="6424" max="6656" width="9" style="244"/>
    <col min="6657" max="6657" width="3.25" style="244" customWidth="1"/>
    <col min="6658" max="6659" width="2" style="244" customWidth="1"/>
    <col min="6660" max="6660" width="5" style="244" customWidth="1"/>
    <col min="6661" max="6661" width="4.125" style="244" customWidth="1"/>
    <col min="6662" max="6662" width="5.5" style="244" customWidth="1"/>
    <col min="6663" max="6663" width="6" style="244" customWidth="1"/>
    <col min="6664" max="6678" width="4.125" style="244" customWidth="1"/>
    <col min="6679" max="6679" width="5.75" style="244" customWidth="1"/>
    <col min="6680" max="6912" width="9" style="244"/>
    <col min="6913" max="6913" width="3.25" style="244" customWidth="1"/>
    <col min="6914" max="6915" width="2" style="244" customWidth="1"/>
    <col min="6916" max="6916" width="5" style="244" customWidth="1"/>
    <col min="6917" max="6917" width="4.125" style="244" customWidth="1"/>
    <col min="6918" max="6918" width="5.5" style="244" customWidth="1"/>
    <col min="6919" max="6919" width="6" style="244" customWidth="1"/>
    <col min="6920" max="6934" width="4.125" style="244" customWidth="1"/>
    <col min="6935" max="6935" width="5.75" style="244" customWidth="1"/>
    <col min="6936" max="7168" width="9" style="244"/>
    <col min="7169" max="7169" width="3.25" style="244" customWidth="1"/>
    <col min="7170" max="7171" width="2" style="244" customWidth="1"/>
    <col min="7172" max="7172" width="5" style="244" customWidth="1"/>
    <col min="7173" max="7173" width="4.125" style="244" customWidth="1"/>
    <col min="7174" max="7174" width="5.5" style="244" customWidth="1"/>
    <col min="7175" max="7175" width="6" style="244" customWidth="1"/>
    <col min="7176" max="7190" width="4.125" style="244" customWidth="1"/>
    <col min="7191" max="7191" width="5.75" style="244" customWidth="1"/>
    <col min="7192" max="7424" width="9" style="244"/>
    <col min="7425" max="7425" width="3.25" style="244" customWidth="1"/>
    <col min="7426" max="7427" width="2" style="244" customWidth="1"/>
    <col min="7428" max="7428" width="5" style="244" customWidth="1"/>
    <col min="7429" max="7429" width="4.125" style="244" customWidth="1"/>
    <col min="7430" max="7430" width="5.5" style="244" customWidth="1"/>
    <col min="7431" max="7431" width="6" style="244" customWidth="1"/>
    <col min="7432" max="7446" width="4.125" style="244" customWidth="1"/>
    <col min="7447" max="7447" width="5.75" style="244" customWidth="1"/>
    <col min="7448" max="7680" width="9" style="244"/>
    <col min="7681" max="7681" width="3.25" style="244" customWidth="1"/>
    <col min="7682" max="7683" width="2" style="244" customWidth="1"/>
    <col min="7684" max="7684" width="5" style="244" customWidth="1"/>
    <col min="7685" max="7685" width="4.125" style="244" customWidth="1"/>
    <col min="7686" max="7686" width="5.5" style="244" customWidth="1"/>
    <col min="7687" max="7687" width="6" style="244" customWidth="1"/>
    <col min="7688" max="7702" width="4.125" style="244" customWidth="1"/>
    <col min="7703" max="7703" width="5.75" style="244" customWidth="1"/>
    <col min="7704" max="7936" width="9" style="244"/>
    <col min="7937" max="7937" width="3.25" style="244" customWidth="1"/>
    <col min="7938" max="7939" width="2" style="244" customWidth="1"/>
    <col min="7940" max="7940" width="5" style="244" customWidth="1"/>
    <col min="7941" max="7941" width="4.125" style="244" customWidth="1"/>
    <col min="7942" max="7942" width="5.5" style="244" customWidth="1"/>
    <col min="7943" max="7943" width="6" style="244" customWidth="1"/>
    <col min="7944" max="7958" width="4.125" style="244" customWidth="1"/>
    <col min="7959" max="7959" width="5.75" style="244" customWidth="1"/>
    <col min="7960" max="8192" width="9" style="244"/>
    <col min="8193" max="8193" width="3.25" style="244" customWidth="1"/>
    <col min="8194" max="8195" width="2" style="244" customWidth="1"/>
    <col min="8196" max="8196" width="5" style="244" customWidth="1"/>
    <col min="8197" max="8197" width="4.125" style="244" customWidth="1"/>
    <col min="8198" max="8198" width="5.5" style="244" customWidth="1"/>
    <col min="8199" max="8199" width="6" style="244" customWidth="1"/>
    <col min="8200" max="8214" width="4.125" style="244" customWidth="1"/>
    <col min="8215" max="8215" width="5.75" style="244" customWidth="1"/>
    <col min="8216" max="8448" width="9" style="244"/>
    <col min="8449" max="8449" width="3.25" style="244" customWidth="1"/>
    <col min="8450" max="8451" width="2" style="244" customWidth="1"/>
    <col min="8452" max="8452" width="5" style="244" customWidth="1"/>
    <col min="8453" max="8453" width="4.125" style="244" customWidth="1"/>
    <col min="8454" max="8454" width="5.5" style="244" customWidth="1"/>
    <col min="8455" max="8455" width="6" style="244" customWidth="1"/>
    <col min="8456" max="8470" width="4.125" style="244" customWidth="1"/>
    <col min="8471" max="8471" width="5.75" style="244" customWidth="1"/>
    <col min="8472" max="8704" width="9" style="244"/>
    <col min="8705" max="8705" width="3.25" style="244" customWidth="1"/>
    <col min="8706" max="8707" width="2" style="244" customWidth="1"/>
    <col min="8708" max="8708" width="5" style="244" customWidth="1"/>
    <col min="8709" max="8709" width="4.125" style="244" customWidth="1"/>
    <col min="8710" max="8710" width="5.5" style="244" customWidth="1"/>
    <col min="8711" max="8711" width="6" style="244" customWidth="1"/>
    <col min="8712" max="8726" width="4.125" style="244" customWidth="1"/>
    <col min="8727" max="8727" width="5.75" style="244" customWidth="1"/>
    <col min="8728" max="8960" width="9" style="244"/>
    <col min="8961" max="8961" width="3.25" style="244" customWidth="1"/>
    <col min="8962" max="8963" width="2" style="244" customWidth="1"/>
    <col min="8964" max="8964" width="5" style="244" customWidth="1"/>
    <col min="8965" max="8965" width="4.125" style="244" customWidth="1"/>
    <col min="8966" max="8966" width="5.5" style="244" customWidth="1"/>
    <col min="8967" max="8967" width="6" style="244" customWidth="1"/>
    <col min="8968" max="8982" width="4.125" style="244" customWidth="1"/>
    <col min="8983" max="8983" width="5.75" style="244" customWidth="1"/>
    <col min="8984" max="9216" width="9" style="244"/>
    <col min="9217" max="9217" width="3.25" style="244" customWidth="1"/>
    <col min="9218" max="9219" width="2" style="244" customWidth="1"/>
    <col min="9220" max="9220" width="5" style="244" customWidth="1"/>
    <col min="9221" max="9221" width="4.125" style="244" customWidth="1"/>
    <col min="9222" max="9222" width="5.5" style="244" customWidth="1"/>
    <col min="9223" max="9223" width="6" style="244" customWidth="1"/>
    <col min="9224" max="9238" width="4.125" style="244" customWidth="1"/>
    <col min="9239" max="9239" width="5.75" style="244" customWidth="1"/>
    <col min="9240" max="9472" width="9" style="244"/>
    <col min="9473" max="9473" width="3.25" style="244" customWidth="1"/>
    <col min="9474" max="9475" width="2" style="244" customWidth="1"/>
    <col min="9476" max="9476" width="5" style="244" customWidth="1"/>
    <col min="9477" max="9477" width="4.125" style="244" customWidth="1"/>
    <col min="9478" max="9478" width="5.5" style="244" customWidth="1"/>
    <col min="9479" max="9479" width="6" style="244" customWidth="1"/>
    <col min="9480" max="9494" width="4.125" style="244" customWidth="1"/>
    <col min="9495" max="9495" width="5.75" style="244" customWidth="1"/>
    <col min="9496" max="9728" width="9" style="244"/>
    <col min="9729" max="9729" width="3.25" style="244" customWidth="1"/>
    <col min="9730" max="9731" width="2" style="244" customWidth="1"/>
    <col min="9732" max="9732" width="5" style="244" customWidth="1"/>
    <col min="9733" max="9733" width="4.125" style="244" customWidth="1"/>
    <col min="9734" max="9734" width="5.5" style="244" customWidth="1"/>
    <col min="9735" max="9735" width="6" style="244" customWidth="1"/>
    <col min="9736" max="9750" width="4.125" style="244" customWidth="1"/>
    <col min="9751" max="9751" width="5.75" style="244" customWidth="1"/>
    <col min="9752" max="9984" width="9" style="244"/>
    <col min="9985" max="9985" width="3.25" style="244" customWidth="1"/>
    <col min="9986" max="9987" width="2" style="244" customWidth="1"/>
    <col min="9988" max="9988" width="5" style="244" customWidth="1"/>
    <col min="9989" max="9989" width="4.125" style="244" customWidth="1"/>
    <col min="9990" max="9990" width="5.5" style="244" customWidth="1"/>
    <col min="9991" max="9991" width="6" style="244" customWidth="1"/>
    <col min="9992" max="10006" width="4.125" style="244" customWidth="1"/>
    <col min="10007" max="10007" width="5.75" style="244" customWidth="1"/>
    <col min="10008" max="10240" width="9" style="244"/>
    <col min="10241" max="10241" width="3.25" style="244" customWidth="1"/>
    <col min="10242" max="10243" width="2" style="244" customWidth="1"/>
    <col min="10244" max="10244" width="5" style="244" customWidth="1"/>
    <col min="10245" max="10245" width="4.125" style="244" customWidth="1"/>
    <col min="10246" max="10246" width="5.5" style="244" customWidth="1"/>
    <col min="10247" max="10247" width="6" style="244" customWidth="1"/>
    <col min="10248" max="10262" width="4.125" style="244" customWidth="1"/>
    <col min="10263" max="10263" width="5.75" style="244" customWidth="1"/>
    <col min="10264" max="10496" width="9" style="244"/>
    <col min="10497" max="10497" width="3.25" style="244" customWidth="1"/>
    <col min="10498" max="10499" width="2" style="244" customWidth="1"/>
    <col min="10500" max="10500" width="5" style="244" customWidth="1"/>
    <col min="10501" max="10501" width="4.125" style="244" customWidth="1"/>
    <col min="10502" max="10502" width="5.5" style="244" customWidth="1"/>
    <col min="10503" max="10503" width="6" style="244" customWidth="1"/>
    <col min="10504" max="10518" width="4.125" style="244" customWidth="1"/>
    <col min="10519" max="10519" width="5.75" style="244" customWidth="1"/>
    <col min="10520" max="10752" width="9" style="244"/>
    <col min="10753" max="10753" width="3.25" style="244" customWidth="1"/>
    <col min="10754" max="10755" width="2" style="244" customWidth="1"/>
    <col min="10756" max="10756" width="5" style="244" customWidth="1"/>
    <col min="10757" max="10757" width="4.125" style="244" customWidth="1"/>
    <col min="10758" max="10758" width="5.5" style="244" customWidth="1"/>
    <col min="10759" max="10759" width="6" style="244" customWidth="1"/>
    <col min="10760" max="10774" width="4.125" style="244" customWidth="1"/>
    <col min="10775" max="10775" width="5.75" style="244" customWidth="1"/>
    <col min="10776" max="11008" width="9" style="244"/>
    <col min="11009" max="11009" width="3.25" style="244" customWidth="1"/>
    <col min="11010" max="11011" width="2" style="244" customWidth="1"/>
    <col min="11012" max="11012" width="5" style="244" customWidth="1"/>
    <col min="11013" max="11013" width="4.125" style="244" customWidth="1"/>
    <col min="11014" max="11014" width="5.5" style="244" customWidth="1"/>
    <col min="11015" max="11015" width="6" style="244" customWidth="1"/>
    <col min="11016" max="11030" width="4.125" style="244" customWidth="1"/>
    <col min="11031" max="11031" width="5.75" style="244" customWidth="1"/>
    <col min="11032" max="11264" width="9" style="244"/>
    <col min="11265" max="11265" width="3.25" style="244" customWidth="1"/>
    <col min="11266" max="11267" width="2" style="244" customWidth="1"/>
    <col min="11268" max="11268" width="5" style="244" customWidth="1"/>
    <col min="11269" max="11269" width="4.125" style="244" customWidth="1"/>
    <col min="11270" max="11270" width="5.5" style="244" customWidth="1"/>
    <col min="11271" max="11271" width="6" style="244" customWidth="1"/>
    <col min="11272" max="11286" width="4.125" style="244" customWidth="1"/>
    <col min="11287" max="11287" width="5.75" style="244" customWidth="1"/>
    <col min="11288" max="11520" width="9" style="244"/>
    <col min="11521" max="11521" width="3.25" style="244" customWidth="1"/>
    <col min="11522" max="11523" width="2" style="244" customWidth="1"/>
    <col min="11524" max="11524" width="5" style="244" customWidth="1"/>
    <col min="11525" max="11525" width="4.125" style="244" customWidth="1"/>
    <col min="11526" max="11526" width="5.5" style="244" customWidth="1"/>
    <col min="11527" max="11527" width="6" style="244" customWidth="1"/>
    <col min="11528" max="11542" width="4.125" style="244" customWidth="1"/>
    <col min="11543" max="11543" width="5.75" style="244" customWidth="1"/>
    <col min="11544" max="11776" width="9" style="244"/>
    <col min="11777" max="11777" width="3.25" style="244" customWidth="1"/>
    <col min="11778" max="11779" width="2" style="244" customWidth="1"/>
    <col min="11780" max="11780" width="5" style="244" customWidth="1"/>
    <col min="11781" max="11781" width="4.125" style="244" customWidth="1"/>
    <col min="11782" max="11782" width="5.5" style="244" customWidth="1"/>
    <col min="11783" max="11783" width="6" style="244" customWidth="1"/>
    <col min="11784" max="11798" width="4.125" style="244" customWidth="1"/>
    <col min="11799" max="11799" width="5.75" style="244" customWidth="1"/>
    <col min="11800" max="12032" width="9" style="244"/>
    <col min="12033" max="12033" width="3.25" style="244" customWidth="1"/>
    <col min="12034" max="12035" width="2" style="244" customWidth="1"/>
    <col min="12036" max="12036" width="5" style="244" customWidth="1"/>
    <col min="12037" max="12037" width="4.125" style="244" customWidth="1"/>
    <col min="12038" max="12038" width="5.5" style="244" customWidth="1"/>
    <col min="12039" max="12039" width="6" style="244" customWidth="1"/>
    <col min="12040" max="12054" width="4.125" style="244" customWidth="1"/>
    <col min="12055" max="12055" width="5.75" style="244" customWidth="1"/>
    <col min="12056" max="12288" width="9" style="244"/>
    <col min="12289" max="12289" width="3.25" style="244" customWidth="1"/>
    <col min="12290" max="12291" width="2" style="244" customWidth="1"/>
    <col min="12292" max="12292" width="5" style="244" customWidth="1"/>
    <col min="12293" max="12293" width="4.125" style="244" customWidth="1"/>
    <col min="12294" max="12294" width="5.5" style="244" customWidth="1"/>
    <col min="12295" max="12295" width="6" style="244" customWidth="1"/>
    <col min="12296" max="12310" width="4.125" style="244" customWidth="1"/>
    <col min="12311" max="12311" width="5.75" style="244" customWidth="1"/>
    <col min="12312" max="12544" width="9" style="244"/>
    <col min="12545" max="12545" width="3.25" style="244" customWidth="1"/>
    <col min="12546" max="12547" width="2" style="244" customWidth="1"/>
    <col min="12548" max="12548" width="5" style="244" customWidth="1"/>
    <col min="12549" max="12549" width="4.125" style="244" customWidth="1"/>
    <col min="12550" max="12550" width="5.5" style="244" customWidth="1"/>
    <col min="12551" max="12551" width="6" style="244" customWidth="1"/>
    <col min="12552" max="12566" width="4.125" style="244" customWidth="1"/>
    <col min="12567" max="12567" width="5.75" style="244" customWidth="1"/>
    <col min="12568" max="12800" width="9" style="244"/>
    <col min="12801" max="12801" width="3.25" style="244" customWidth="1"/>
    <col min="12802" max="12803" width="2" style="244" customWidth="1"/>
    <col min="12804" max="12804" width="5" style="244" customWidth="1"/>
    <col min="12805" max="12805" width="4.125" style="244" customWidth="1"/>
    <col min="12806" max="12806" width="5.5" style="244" customWidth="1"/>
    <col min="12807" max="12807" width="6" style="244" customWidth="1"/>
    <col min="12808" max="12822" width="4.125" style="244" customWidth="1"/>
    <col min="12823" max="12823" width="5.75" style="244" customWidth="1"/>
    <col min="12824" max="13056" width="9" style="244"/>
    <col min="13057" max="13057" width="3.25" style="244" customWidth="1"/>
    <col min="13058" max="13059" width="2" style="244" customWidth="1"/>
    <col min="13060" max="13060" width="5" style="244" customWidth="1"/>
    <col min="13061" max="13061" width="4.125" style="244" customWidth="1"/>
    <col min="13062" max="13062" width="5.5" style="244" customWidth="1"/>
    <col min="13063" max="13063" width="6" style="244" customWidth="1"/>
    <col min="13064" max="13078" width="4.125" style="244" customWidth="1"/>
    <col min="13079" max="13079" width="5.75" style="244" customWidth="1"/>
    <col min="13080" max="13312" width="9" style="244"/>
    <col min="13313" max="13313" width="3.25" style="244" customWidth="1"/>
    <col min="13314" max="13315" width="2" style="244" customWidth="1"/>
    <col min="13316" max="13316" width="5" style="244" customWidth="1"/>
    <col min="13317" max="13317" width="4.125" style="244" customWidth="1"/>
    <col min="13318" max="13318" width="5.5" style="244" customWidth="1"/>
    <col min="13319" max="13319" width="6" style="244" customWidth="1"/>
    <col min="13320" max="13334" width="4.125" style="244" customWidth="1"/>
    <col min="13335" max="13335" width="5.75" style="244" customWidth="1"/>
    <col min="13336" max="13568" width="9" style="244"/>
    <col min="13569" max="13569" width="3.25" style="244" customWidth="1"/>
    <col min="13570" max="13571" width="2" style="244" customWidth="1"/>
    <col min="13572" max="13572" width="5" style="244" customWidth="1"/>
    <col min="13573" max="13573" width="4.125" style="244" customWidth="1"/>
    <col min="13574" max="13574" width="5.5" style="244" customWidth="1"/>
    <col min="13575" max="13575" width="6" style="244" customWidth="1"/>
    <col min="13576" max="13590" width="4.125" style="244" customWidth="1"/>
    <col min="13591" max="13591" width="5.75" style="244" customWidth="1"/>
    <col min="13592" max="13824" width="9" style="244"/>
    <col min="13825" max="13825" width="3.25" style="244" customWidth="1"/>
    <col min="13826" max="13827" width="2" style="244" customWidth="1"/>
    <col min="13828" max="13828" width="5" style="244" customWidth="1"/>
    <col min="13829" max="13829" width="4.125" style="244" customWidth="1"/>
    <col min="13830" max="13830" width="5.5" style="244" customWidth="1"/>
    <col min="13831" max="13831" width="6" style="244" customWidth="1"/>
    <col min="13832" max="13846" width="4.125" style="244" customWidth="1"/>
    <col min="13847" max="13847" width="5.75" style="244" customWidth="1"/>
    <col min="13848" max="14080" width="9" style="244"/>
    <col min="14081" max="14081" width="3.25" style="244" customWidth="1"/>
    <col min="14082" max="14083" width="2" style="244" customWidth="1"/>
    <col min="14084" max="14084" width="5" style="244" customWidth="1"/>
    <col min="14085" max="14085" width="4.125" style="244" customWidth="1"/>
    <col min="14086" max="14086" width="5.5" style="244" customWidth="1"/>
    <col min="14087" max="14087" width="6" style="244" customWidth="1"/>
    <col min="14088" max="14102" width="4.125" style="244" customWidth="1"/>
    <col min="14103" max="14103" width="5.75" style="244" customWidth="1"/>
    <col min="14104" max="14336" width="9" style="244"/>
    <col min="14337" max="14337" width="3.25" style="244" customWidth="1"/>
    <col min="14338" max="14339" width="2" style="244" customWidth="1"/>
    <col min="14340" max="14340" width="5" style="244" customWidth="1"/>
    <col min="14341" max="14341" width="4.125" style="244" customWidth="1"/>
    <col min="14342" max="14342" width="5.5" style="244" customWidth="1"/>
    <col min="14343" max="14343" width="6" style="244" customWidth="1"/>
    <col min="14344" max="14358" width="4.125" style="244" customWidth="1"/>
    <col min="14359" max="14359" width="5.75" style="244" customWidth="1"/>
    <col min="14360" max="14592" width="9" style="244"/>
    <col min="14593" max="14593" width="3.25" style="244" customWidth="1"/>
    <col min="14594" max="14595" width="2" style="244" customWidth="1"/>
    <col min="14596" max="14596" width="5" style="244" customWidth="1"/>
    <col min="14597" max="14597" width="4.125" style="244" customWidth="1"/>
    <col min="14598" max="14598" width="5.5" style="244" customWidth="1"/>
    <col min="14599" max="14599" width="6" style="244" customWidth="1"/>
    <col min="14600" max="14614" width="4.125" style="244" customWidth="1"/>
    <col min="14615" max="14615" width="5.75" style="244" customWidth="1"/>
    <col min="14616" max="14848" width="9" style="244"/>
    <col min="14849" max="14849" width="3.25" style="244" customWidth="1"/>
    <col min="14850" max="14851" width="2" style="244" customWidth="1"/>
    <col min="14852" max="14852" width="5" style="244" customWidth="1"/>
    <col min="14853" max="14853" width="4.125" style="244" customWidth="1"/>
    <col min="14854" max="14854" width="5.5" style="244" customWidth="1"/>
    <col min="14855" max="14855" width="6" style="244" customWidth="1"/>
    <col min="14856" max="14870" width="4.125" style="244" customWidth="1"/>
    <col min="14871" max="14871" width="5.75" style="244" customWidth="1"/>
    <col min="14872" max="15104" width="9" style="244"/>
    <col min="15105" max="15105" width="3.25" style="244" customWidth="1"/>
    <col min="15106" max="15107" width="2" style="244" customWidth="1"/>
    <col min="15108" max="15108" width="5" style="244" customWidth="1"/>
    <col min="15109" max="15109" width="4.125" style="244" customWidth="1"/>
    <col min="15110" max="15110" width="5.5" style="244" customWidth="1"/>
    <col min="15111" max="15111" width="6" style="244" customWidth="1"/>
    <col min="15112" max="15126" width="4.125" style="244" customWidth="1"/>
    <col min="15127" max="15127" width="5.75" style="244" customWidth="1"/>
    <col min="15128" max="15360" width="9" style="244"/>
    <col min="15361" max="15361" width="3.25" style="244" customWidth="1"/>
    <col min="15362" max="15363" width="2" style="244" customWidth="1"/>
    <col min="15364" max="15364" width="5" style="244" customWidth="1"/>
    <col min="15365" max="15365" width="4.125" style="244" customWidth="1"/>
    <col min="15366" max="15366" width="5.5" style="244" customWidth="1"/>
    <col min="15367" max="15367" width="6" style="244" customWidth="1"/>
    <col min="15368" max="15382" width="4.125" style="244" customWidth="1"/>
    <col min="15383" max="15383" width="5.75" style="244" customWidth="1"/>
    <col min="15384" max="15616" width="9" style="244"/>
    <col min="15617" max="15617" width="3.25" style="244" customWidth="1"/>
    <col min="15618" max="15619" width="2" style="244" customWidth="1"/>
    <col min="15620" max="15620" width="5" style="244" customWidth="1"/>
    <col min="15621" max="15621" width="4.125" style="244" customWidth="1"/>
    <col min="15622" max="15622" width="5.5" style="244" customWidth="1"/>
    <col min="15623" max="15623" width="6" style="244" customWidth="1"/>
    <col min="15624" max="15638" width="4.125" style="244" customWidth="1"/>
    <col min="15639" max="15639" width="5.75" style="244" customWidth="1"/>
    <col min="15640" max="15872" width="9" style="244"/>
    <col min="15873" max="15873" width="3.25" style="244" customWidth="1"/>
    <col min="15874" max="15875" width="2" style="244" customWidth="1"/>
    <col min="15876" max="15876" width="5" style="244" customWidth="1"/>
    <col min="15877" max="15877" width="4.125" style="244" customWidth="1"/>
    <col min="15878" max="15878" width="5.5" style="244" customWidth="1"/>
    <col min="15879" max="15879" width="6" style="244" customWidth="1"/>
    <col min="15880" max="15894" width="4.125" style="244" customWidth="1"/>
    <col min="15895" max="15895" width="5.75" style="244" customWidth="1"/>
    <col min="15896" max="16128" width="9" style="244"/>
    <col min="16129" max="16129" width="3.25" style="244" customWidth="1"/>
    <col min="16130" max="16131" width="2" style="244" customWidth="1"/>
    <col min="16132" max="16132" width="5" style="244" customWidth="1"/>
    <col min="16133" max="16133" width="4.125" style="244" customWidth="1"/>
    <col min="16134" max="16134" width="5.5" style="244" customWidth="1"/>
    <col min="16135" max="16135" width="6" style="244" customWidth="1"/>
    <col min="16136" max="16150" width="4.125" style="244" customWidth="1"/>
    <col min="16151" max="16151" width="5.75" style="244" customWidth="1"/>
    <col min="16152" max="16384" width="9" style="244"/>
  </cols>
  <sheetData>
    <row r="1" spans="1:23" ht="30" customHeight="1">
      <c r="A1" s="1" t="s">
        <v>197</v>
      </c>
    </row>
    <row r="2" spans="1:23" ht="18" customHeight="1">
      <c r="B2" s="5" t="s">
        <v>198</v>
      </c>
    </row>
    <row r="3" spans="1:23">
      <c r="B3" s="386" t="s">
        <v>199</v>
      </c>
      <c r="C3" s="386"/>
      <c r="D3" s="386"/>
      <c r="E3" s="334" t="s">
        <v>5</v>
      </c>
      <c r="F3" s="335"/>
      <c r="G3" s="245" t="s">
        <v>200</v>
      </c>
      <c r="H3" s="387" t="s">
        <v>81</v>
      </c>
      <c r="I3" s="388"/>
      <c r="J3" s="389" t="s">
        <v>82</v>
      </c>
      <c r="K3" s="390"/>
      <c r="L3" s="337" t="s">
        <v>83</v>
      </c>
      <c r="M3" s="338"/>
      <c r="N3" s="389" t="s">
        <v>84</v>
      </c>
      <c r="O3" s="390"/>
      <c r="P3" s="336" t="s">
        <v>201</v>
      </c>
      <c r="Q3" s="336"/>
      <c r="R3" s="339" t="s">
        <v>202</v>
      </c>
      <c r="S3" s="358"/>
      <c r="T3" s="327" t="s">
        <v>203</v>
      </c>
      <c r="U3" s="327"/>
      <c r="V3" s="246" t="s">
        <v>204</v>
      </c>
      <c r="W3" s="247"/>
    </row>
    <row r="4" spans="1:23" ht="15" customHeight="1">
      <c r="B4" s="386"/>
      <c r="C4" s="386"/>
      <c r="D4" s="386"/>
      <c r="E4" s="88" t="s">
        <v>3</v>
      </c>
      <c r="F4" s="82" t="s">
        <v>87</v>
      </c>
      <c r="G4" s="88" t="s">
        <v>3</v>
      </c>
      <c r="H4" s="83" t="s">
        <v>88</v>
      </c>
      <c r="I4" s="84" t="s">
        <v>89</v>
      </c>
      <c r="J4" s="88" t="s">
        <v>3</v>
      </c>
      <c r="K4" s="85" t="s">
        <v>87</v>
      </c>
      <c r="L4" s="86" t="s">
        <v>3</v>
      </c>
      <c r="M4" s="87" t="s">
        <v>87</v>
      </c>
      <c r="N4" s="88" t="s">
        <v>3</v>
      </c>
      <c r="O4" s="85" t="s">
        <v>87</v>
      </c>
      <c r="P4" s="248" t="s">
        <v>3</v>
      </c>
      <c r="Q4" s="249" t="s">
        <v>87</v>
      </c>
      <c r="R4" s="250" t="s">
        <v>3</v>
      </c>
      <c r="S4" s="251" t="s">
        <v>87</v>
      </c>
      <c r="T4" s="248" t="s">
        <v>3</v>
      </c>
      <c r="U4" s="249" t="s">
        <v>87</v>
      </c>
      <c r="V4" s="89" t="s">
        <v>3</v>
      </c>
    </row>
    <row r="5" spans="1:23" s="252" customFormat="1" ht="13.5" hidden="1" customHeight="1">
      <c r="B5" s="9" t="s">
        <v>8</v>
      </c>
      <c r="C5" s="253"/>
      <c r="D5" s="254"/>
      <c r="E5" s="255">
        <f>+E10+E15+E20+E25</f>
        <v>244</v>
      </c>
      <c r="F5" s="256">
        <f t="shared" ref="F5:U9" si="0">+F10+F15+F20+F25</f>
        <v>3898</v>
      </c>
      <c r="G5" s="255">
        <f t="shared" si="0"/>
        <v>0</v>
      </c>
      <c r="H5" s="255">
        <f t="shared" si="0"/>
        <v>109</v>
      </c>
      <c r="I5" s="257">
        <f t="shared" si="0"/>
        <v>258</v>
      </c>
      <c r="J5" s="255">
        <f t="shared" si="0"/>
        <v>47</v>
      </c>
      <c r="K5" s="257">
        <f t="shared" si="0"/>
        <v>325</v>
      </c>
      <c r="L5" s="255">
        <f t="shared" si="0"/>
        <v>36</v>
      </c>
      <c r="M5" s="257">
        <f t="shared" si="0"/>
        <v>475</v>
      </c>
      <c r="N5" s="255">
        <f t="shared" si="0"/>
        <v>16</v>
      </c>
      <c r="O5" s="257">
        <f t="shared" si="0"/>
        <v>365</v>
      </c>
      <c r="P5" s="255">
        <f t="shared" si="0"/>
        <v>19</v>
      </c>
      <c r="Q5" s="257">
        <f t="shared" si="0"/>
        <v>713</v>
      </c>
      <c r="R5" s="255">
        <f t="shared" si="0"/>
        <v>11</v>
      </c>
      <c r="S5" s="257">
        <f t="shared" si="0"/>
        <v>690</v>
      </c>
      <c r="T5" s="255">
        <f t="shared" si="0"/>
        <v>6</v>
      </c>
      <c r="U5" s="257">
        <f t="shared" si="0"/>
        <v>1072</v>
      </c>
      <c r="V5" s="257">
        <v>0</v>
      </c>
    </row>
    <row r="6" spans="1:23" s="252" customFormat="1" ht="12" hidden="1" customHeight="1">
      <c r="B6" s="22"/>
      <c r="C6" s="258"/>
      <c r="D6" s="259" t="s">
        <v>205</v>
      </c>
      <c r="E6" s="260">
        <f t="shared" ref="E6:Q9" si="1">+E11+E16+E21+E26</f>
        <v>28</v>
      </c>
      <c r="F6" s="27">
        <f t="shared" si="1"/>
        <v>367</v>
      </c>
      <c r="G6" s="260">
        <f t="shared" si="1"/>
        <v>0</v>
      </c>
      <c r="H6" s="260">
        <f t="shared" si="1"/>
        <v>14</v>
      </c>
      <c r="I6" s="28">
        <f t="shared" si="1"/>
        <v>42</v>
      </c>
      <c r="J6" s="260">
        <f t="shared" si="1"/>
        <v>5</v>
      </c>
      <c r="K6" s="28">
        <f t="shared" si="1"/>
        <v>35</v>
      </c>
      <c r="L6" s="260">
        <f t="shared" si="1"/>
        <v>2</v>
      </c>
      <c r="M6" s="28">
        <f t="shared" si="1"/>
        <v>25</v>
      </c>
      <c r="N6" s="260">
        <f t="shared" si="1"/>
        <v>2</v>
      </c>
      <c r="O6" s="28">
        <f t="shared" si="1"/>
        <v>48</v>
      </c>
      <c r="P6" s="260">
        <f t="shared" si="1"/>
        <v>3</v>
      </c>
      <c r="Q6" s="28">
        <f t="shared" si="1"/>
        <v>106</v>
      </c>
      <c r="R6" s="260">
        <f t="shared" si="0"/>
        <v>2</v>
      </c>
      <c r="S6" s="28">
        <f t="shared" si="0"/>
        <v>111</v>
      </c>
      <c r="T6" s="260">
        <f t="shared" si="0"/>
        <v>0</v>
      </c>
      <c r="U6" s="28">
        <f t="shared" si="0"/>
        <v>0</v>
      </c>
      <c r="V6" s="28">
        <v>0</v>
      </c>
    </row>
    <row r="7" spans="1:23" s="252" customFormat="1" ht="12" hidden="1" customHeight="1">
      <c r="B7" s="22"/>
      <c r="C7" s="258"/>
      <c r="D7" s="261" t="s">
        <v>206</v>
      </c>
      <c r="E7" s="260">
        <f t="shared" si="1"/>
        <v>35</v>
      </c>
      <c r="F7" s="27">
        <f t="shared" si="1"/>
        <v>917</v>
      </c>
      <c r="G7" s="260">
        <f t="shared" si="1"/>
        <v>0</v>
      </c>
      <c r="H7" s="260">
        <f t="shared" si="1"/>
        <v>10</v>
      </c>
      <c r="I7" s="28">
        <f t="shared" si="1"/>
        <v>12</v>
      </c>
      <c r="J7" s="260">
        <f t="shared" si="1"/>
        <v>5</v>
      </c>
      <c r="K7" s="28">
        <f t="shared" si="1"/>
        <v>35</v>
      </c>
      <c r="L7" s="260">
        <f t="shared" si="1"/>
        <v>4</v>
      </c>
      <c r="M7" s="28">
        <f t="shared" si="1"/>
        <v>67</v>
      </c>
      <c r="N7" s="260">
        <f t="shared" si="1"/>
        <v>2</v>
      </c>
      <c r="O7" s="28">
        <f t="shared" si="1"/>
        <v>47</v>
      </c>
      <c r="P7" s="260">
        <f t="shared" si="1"/>
        <v>8</v>
      </c>
      <c r="Q7" s="28">
        <f t="shared" si="1"/>
        <v>300</v>
      </c>
      <c r="R7" s="260">
        <f t="shared" si="0"/>
        <v>5</v>
      </c>
      <c r="S7" s="28">
        <f t="shared" si="0"/>
        <v>333</v>
      </c>
      <c r="T7" s="260">
        <f t="shared" si="0"/>
        <v>1</v>
      </c>
      <c r="U7" s="28">
        <f t="shared" si="0"/>
        <v>123</v>
      </c>
      <c r="V7" s="28">
        <v>0</v>
      </c>
    </row>
    <row r="8" spans="1:23" s="252" customFormat="1" ht="12" hidden="1" customHeight="1">
      <c r="B8" s="22"/>
      <c r="C8" s="258"/>
      <c r="D8" s="261" t="s">
        <v>207</v>
      </c>
      <c r="E8" s="260">
        <f t="shared" si="1"/>
        <v>173</v>
      </c>
      <c r="F8" s="27">
        <f t="shared" si="1"/>
        <v>2039</v>
      </c>
      <c r="G8" s="260">
        <f t="shared" si="1"/>
        <v>0</v>
      </c>
      <c r="H8" s="260">
        <f t="shared" si="1"/>
        <v>83</v>
      </c>
      <c r="I8" s="28">
        <f t="shared" si="1"/>
        <v>199</v>
      </c>
      <c r="J8" s="260">
        <f t="shared" si="1"/>
        <v>36</v>
      </c>
      <c r="K8" s="28">
        <f t="shared" si="1"/>
        <v>248</v>
      </c>
      <c r="L8" s="260">
        <f t="shared" si="1"/>
        <v>28</v>
      </c>
      <c r="M8" s="28">
        <f t="shared" si="1"/>
        <v>358</v>
      </c>
      <c r="N8" s="260">
        <f t="shared" si="1"/>
        <v>11</v>
      </c>
      <c r="O8" s="28">
        <f t="shared" si="1"/>
        <v>244</v>
      </c>
      <c r="P8" s="260">
        <f t="shared" si="1"/>
        <v>8</v>
      </c>
      <c r="Q8" s="28">
        <f t="shared" si="1"/>
        <v>307</v>
      </c>
      <c r="R8" s="260">
        <f t="shared" si="0"/>
        <v>3</v>
      </c>
      <c r="S8" s="28">
        <f t="shared" si="0"/>
        <v>194</v>
      </c>
      <c r="T8" s="260">
        <f t="shared" si="0"/>
        <v>4</v>
      </c>
      <c r="U8" s="28">
        <f t="shared" si="0"/>
        <v>489</v>
      </c>
      <c r="V8" s="28">
        <v>0</v>
      </c>
    </row>
    <row r="9" spans="1:23" s="252" customFormat="1" ht="12" hidden="1" customHeight="1">
      <c r="B9" s="22"/>
      <c r="C9" s="258"/>
      <c r="D9" s="262" t="s">
        <v>208</v>
      </c>
      <c r="E9" s="263">
        <f t="shared" si="1"/>
        <v>8</v>
      </c>
      <c r="F9" s="43">
        <f t="shared" si="1"/>
        <v>575</v>
      </c>
      <c r="G9" s="263">
        <f t="shared" si="1"/>
        <v>0</v>
      </c>
      <c r="H9" s="263">
        <f t="shared" si="1"/>
        <v>2</v>
      </c>
      <c r="I9" s="44">
        <f t="shared" si="1"/>
        <v>5</v>
      </c>
      <c r="J9" s="263">
        <f t="shared" si="1"/>
        <v>1</v>
      </c>
      <c r="K9" s="44">
        <f t="shared" si="1"/>
        <v>7</v>
      </c>
      <c r="L9" s="263">
        <f t="shared" si="1"/>
        <v>2</v>
      </c>
      <c r="M9" s="44">
        <f t="shared" si="1"/>
        <v>25</v>
      </c>
      <c r="N9" s="263">
        <f t="shared" si="1"/>
        <v>1</v>
      </c>
      <c r="O9" s="44">
        <f t="shared" si="1"/>
        <v>26</v>
      </c>
      <c r="P9" s="263">
        <f t="shared" si="1"/>
        <v>0</v>
      </c>
      <c r="Q9" s="44">
        <f t="shared" si="1"/>
        <v>0</v>
      </c>
      <c r="R9" s="263">
        <f t="shared" si="0"/>
        <v>1</v>
      </c>
      <c r="S9" s="44">
        <f t="shared" si="0"/>
        <v>52</v>
      </c>
      <c r="T9" s="263">
        <f t="shared" si="0"/>
        <v>1</v>
      </c>
      <c r="U9" s="44">
        <f t="shared" si="0"/>
        <v>460</v>
      </c>
      <c r="V9" s="44">
        <v>0</v>
      </c>
    </row>
    <row r="10" spans="1:23" s="252" customFormat="1" ht="13.5" hidden="1" customHeight="1">
      <c r="B10" s="264"/>
      <c r="C10" s="265" t="s">
        <v>209</v>
      </c>
      <c r="D10" s="266"/>
      <c r="E10" s="267">
        <f t="shared" ref="E10:U10" si="2">SUM(E11:E14)</f>
        <v>79</v>
      </c>
      <c r="F10" s="268">
        <f t="shared" si="2"/>
        <v>1713</v>
      </c>
      <c r="G10" s="267">
        <f t="shared" si="2"/>
        <v>0</v>
      </c>
      <c r="H10" s="267">
        <f t="shared" si="2"/>
        <v>30</v>
      </c>
      <c r="I10" s="269">
        <f t="shared" si="2"/>
        <v>83</v>
      </c>
      <c r="J10" s="267">
        <f t="shared" si="2"/>
        <v>17</v>
      </c>
      <c r="K10" s="269">
        <f t="shared" si="2"/>
        <v>116</v>
      </c>
      <c r="L10" s="267">
        <f t="shared" si="2"/>
        <v>11</v>
      </c>
      <c r="M10" s="269">
        <f t="shared" si="2"/>
        <v>143</v>
      </c>
      <c r="N10" s="267">
        <f t="shared" si="2"/>
        <v>6</v>
      </c>
      <c r="O10" s="269">
        <f t="shared" si="2"/>
        <v>124</v>
      </c>
      <c r="P10" s="267">
        <f t="shared" si="2"/>
        <v>8</v>
      </c>
      <c r="Q10" s="269">
        <f t="shared" si="2"/>
        <v>278</v>
      </c>
      <c r="R10" s="267">
        <f t="shared" si="2"/>
        <v>4</v>
      </c>
      <c r="S10" s="269">
        <f t="shared" si="2"/>
        <v>259</v>
      </c>
      <c r="T10" s="267">
        <f t="shared" si="2"/>
        <v>3</v>
      </c>
      <c r="U10" s="269">
        <f t="shared" si="2"/>
        <v>710</v>
      </c>
      <c r="V10" s="269">
        <v>0</v>
      </c>
    </row>
    <row r="11" spans="1:23" s="252" customFormat="1" ht="12" hidden="1" customHeight="1">
      <c r="B11" s="264"/>
      <c r="C11" s="270"/>
      <c r="D11" s="271" t="s">
        <v>205</v>
      </c>
      <c r="E11" s="272">
        <f t="shared" ref="E11:E29" si="3">+G11+H11+J11+L11+N11+P11+R11+T11</f>
        <v>12</v>
      </c>
      <c r="F11" s="273">
        <f t="shared" ref="F11:F29" si="4">+I11+K11+M11+O11+Q11+S11+U11</f>
        <v>174</v>
      </c>
      <c r="G11" s="274">
        <v>0</v>
      </c>
      <c r="H11" s="272">
        <v>6</v>
      </c>
      <c r="I11" s="275">
        <v>20</v>
      </c>
      <c r="J11" s="272">
        <v>1</v>
      </c>
      <c r="K11" s="275">
        <v>6</v>
      </c>
      <c r="L11" s="272">
        <v>2</v>
      </c>
      <c r="M11" s="275">
        <v>25</v>
      </c>
      <c r="N11" s="272">
        <v>0</v>
      </c>
      <c r="O11" s="275">
        <v>0</v>
      </c>
      <c r="P11" s="274">
        <v>2</v>
      </c>
      <c r="Q11" s="276">
        <v>66</v>
      </c>
      <c r="R11" s="272">
        <v>1</v>
      </c>
      <c r="S11" s="275">
        <v>57</v>
      </c>
      <c r="T11" s="274">
        <v>0</v>
      </c>
      <c r="U11" s="276">
        <v>0</v>
      </c>
      <c r="V11" s="276">
        <v>0</v>
      </c>
    </row>
    <row r="12" spans="1:23" s="252" customFormat="1" ht="12" hidden="1" customHeight="1">
      <c r="B12" s="264"/>
      <c r="C12" s="270"/>
      <c r="D12" s="277" t="s">
        <v>206</v>
      </c>
      <c r="E12" s="272">
        <f t="shared" si="3"/>
        <v>14</v>
      </c>
      <c r="F12" s="273">
        <f t="shared" si="4"/>
        <v>346</v>
      </c>
      <c r="G12" s="274">
        <v>0</v>
      </c>
      <c r="H12" s="272">
        <v>4</v>
      </c>
      <c r="I12" s="275">
        <v>4</v>
      </c>
      <c r="J12" s="272">
        <v>1</v>
      </c>
      <c r="K12" s="275">
        <v>7</v>
      </c>
      <c r="L12" s="272">
        <v>2</v>
      </c>
      <c r="M12" s="275">
        <v>32</v>
      </c>
      <c r="N12" s="272">
        <v>1</v>
      </c>
      <c r="O12" s="275">
        <v>22</v>
      </c>
      <c r="P12" s="274">
        <v>4</v>
      </c>
      <c r="Q12" s="276">
        <v>133</v>
      </c>
      <c r="R12" s="272">
        <v>2</v>
      </c>
      <c r="S12" s="275">
        <v>148</v>
      </c>
      <c r="T12" s="274">
        <v>0</v>
      </c>
      <c r="U12" s="276">
        <v>0</v>
      </c>
      <c r="V12" s="276">
        <v>0</v>
      </c>
    </row>
    <row r="13" spans="1:23" s="252" customFormat="1" ht="12" hidden="1" customHeight="1">
      <c r="B13" s="264"/>
      <c r="C13" s="270"/>
      <c r="D13" s="277" t="s">
        <v>207</v>
      </c>
      <c r="E13" s="272">
        <f t="shared" si="3"/>
        <v>50</v>
      </c>
      <c r="F13" s="273">
        <f t="shared" si="4"/>
        <v>717</v>
      </c>
      <c r="G13" s="274">
        <v>0</v>
      </c>
      <c r="H13" s="272">
        <v>19</v>
      </c>
      <c r="I13" s="275">
        <v>55</v>
      </c>
      <c r="J13" s="272">
        <v>15</v>
      </c>
      <c r="K13" s="275">
        <v>103</v>
      </c>
      <c r="L13" s="272">
        <v>6</v>
      </c>
      <c r="M13" s="275">
        <v>74</v>
      </c>
      <c r="N13" s="272">
        <v>5</v>
      </c>
      <c r="O13" s="275">
        <v>102</v>
      </c>
      <c r="P13" s="274">
        <v>2</v>
      </c>
      <c r="Q13" s="276">
        <v>79</v>
      </c>
      <c r="R13" s="272">
        <v>1</v>
      </c>
      <c r="S13" s="275">
        <v>54</v>
      </c>
      <c r="T13" s="274">
        <v>2</v>
      </c>
      <c r="U13" s="276">
        <v>250</v>
      </c>
      <c r="V13" s="276">
        <v>0</v>
      </c>
    </row>
    <row r="14" spans="1:23" s="252" customFormat="1" ht="12" hidden="1" customHeight="1">
      <c r="B14" s="264"/>
      <c r="C14" s="278"/>
      <c r="D14" s="279" t="s">
        <v>208</v>
      </c>
      <c r="E14" s="280">
        <f t="shared" si="3"/>
        <v>3</v>
      </c>
      <c r="F14" s="281">
        <f t="shared" si="4"/>
        <v>476</v>
      </c>
      <c r="G14" s="282">
        <v>0</v>
      </c>
      <c r="H14" s="282">
        <v>1</v>
      </c>
      <c r="I14" s="283">
        <v>4</v>
      </c>
      <c r="J14" s="282">
        <v>0</v>
      </c>
      <c r="K14" s="283">
        <v>0</v>
      </c>
      <c r="L14" s="282">
        <v>1</v>
      </c>
      <c r="M14" s="283">
        <v>12</v>
      </c>
      <c r="N14" s="282">
        <v>0</v>
      </c>
      <c r="O14" s="283">
        <v>0</v>
      </c>
      <c r="P14" s="282">
        <v>0</v>
      </c>
      <c r="Q14" s="283">
        <v>0</v>
      </c>
      <c r="R14" s="282">
        <v>0</v>
      </c>
      <c r="S14" s="283">
        <v>0</v>
      </c>
      <c r="T14" s="282">
        <v>1</v>
      </c>
      <c r="U14" s="283">
        <v>460</v>
      </c>
      <c r="V14" s="283">
        <v>0</v>
      </c>
    </row>
    <row r="15" spans="1:23" s="252" customFormat="1" ht="13.5" hidden="1" customHeight="1">
      <c r="B15" s="264"/>
      <c r="C15" s="284" t="s">
        <v>210</v>
      </c>
      <c r="D15" s="285"/>
      <c r="E15" s="286">
        <f t="shared" si="3"/>
        <v>75</v>
      </c>
      <c r="F15" s="287">
        <f t="shared" si="4"/>
        <v>1035</v>
      </c>
      <c r="G15" s="286">
        <f t="shared" ref="G15:U15" si="5">SUM(G16:G19)</f>
        <v>0</v>
      </c>
      <c r="H15" s="286">
        <f t="shared" si="5"/>
        <v>36</v>
      </c>
      <c r="I15" s="288">
        <f t="shared" si="5"/>
        <v>82</v>
      </c>
      <c r="J15" s="286">
        <f t="shared" si="5"/>
        <v>13</v>
      </c>
      <c r="K15" s="288">
        <f t="shared" si="5"/>
        <v>92</v>
      </c>
      <c r="L15" s="286">
        <f t="shared" si="5"/>
        <v>13</v>
      </c>
      <c r="M15" s="288">
        <f t="shared" si="5"/>
        <v>181</v>
      </c>
      <c r="N15" s="286">
        <f t="shared" si="5"/>
        <v>3</v>
      </c>
      <c r="O15" s="288">
        <f t="shared" si="5"/>
        <v>76</v>
      </c>
      <c r="P15" s="286">
        <f t="shared" si="5"/>
        <v>5</v>
      </c>
      <c r="Q15" s="288">
        <f t="shared" si="5"/>
        <v>193</v>
      </c>
      <c r="R15" s="286">
        <f t="shared" si="5"/>
        <v>3</v>
      </c>
      <c r="S15" s="288">
        <f t="shared" si="5"/>
        <v>176</v>
      </c>
      <c r="T15" s="286">
        <f t="shared" si="5"/>
        <v>2</v>
      </c>
      <c r="U15" s="288">
        <f t="shared" si="5"/>
        <v>235</v>
      </c>
      <c r="V15" s="288">
        <v>0</v>
      </c>
    </row>
    <row r="16" spans="1:23" s="252" customFormat="1" ht="12" hidden="1" customHeight="1">
      <c r="B16" s="264"/>
      <c r="C16" s="284"/>
      <c r="D16" s="271" t="s">
        <v>205</v>
      </c>
      <c r="E16" s="272">
        <f t="shared" si="3"/>
        <v>6</v>
      </c>
      <c r="F16" s="273">
        <f t="shared" si="4"/>
        <v>78</v>
      </c>
      <c r="G16" s="274">
        <v>0</v>
      </c>
      <c r="H16" s="272">
        <v>3</v>
      </c>
      <c r="I16" s="275">
        <v>9</v>
      </c>
      <c r="J16" s="274">
        <v>2</v>
      </c>
      <c r="K16" s="276">
        <v>15</v>
      </c>
      <c r="L16" s="274">
        <v>0</v>
      </c>
      <c r="M16" s="276">
        <v>0</v>
      </c>
      <c r="N16" s="274">
        <v>0</v>
      </c>
      <c r="O16" s="276">
        <v>0</v>
      </c>
      <c r="P16" s="274">
        <v>0</v>
      </c>
      <c r="Q16" s="276">
        <v>0</v>
      </c>
      <c r="R16" s="274">
        <v>1</v>
      </c>
      <c r="S16" s="276">
        <v>54</v>
      </c>
      <c r="T16" s="274">
        <v>0</v>
      </c>
      <c r="U16" s="276">
        <v>0</v>
      </c>
      <c r="V16" s="276">
        <v>0</v>
      </c>
    </row>
    <row r="17" spans="2:22" s="252" customFormat="1" ht="12" hidden="1" customHeight="1">
      <c r="B17" s="264"/>
      <c r="C17" s="284"/>
      <c r="D17" s="277" t="s">
        <v>206</v>
      </c>
      <c r="E17" s="272">
        <f t="shared" si="3"/>
        <v>10</v>
      </c>
      <c r="F17" s="273">
        <f t="shared" si="4"/>
        <v>324</v>
      </c>
      <c r="G17" s="274">
        <v>0</v>
      </c>
      <c r="H17" s="272">
        <v>2</v>
      </c>
      <c r="I17" s="275">
        <v>3</v>
      </c>
      <c r="J17" s="274">
        <v>2</v>
      </c>
      <c r="K17" s="276">
        <v>15</v>
      </c>
      <c r="L17" s="274">
        <v>2</v>
      </c>
      <c r="M17" s="276">
        <v>35</v>
      </c>
      <c r="N17" s="274">
        <v>0</v>
      </c>
      <c r="O17" s="276">
        <v>0</v>
      </c>
      <c r="P17" s="274">
        <v>2</v>
      </c>
      <c r="Q17" s="276">
        <v>87</v>
      </c>
      <c r="R17" s="274">
        <v>1</v>
      </c>
      <c r="S17" s="276">
        <v>61</v>
      </c>
      <c r="T17" s="274">
        <v>1</v>
      </c>
      <c r="U17" s="276">
        <v>123</v>
      </c>
      <c r="V17" s="276">
        <v>0</v>
      </c>
    </row>
    <row r="18" spans="2:22" s="252" customFormat="1" ht="12" hidden="1" customHeight="1">
      <c r="B18" s="264"/>
      <c r="C18" s="284"/>
      <c r="D18" s="277" t="s">
        <v>207</v>
      </c>
      <c r="E18" s="272">
        <f t="shared" si="3"/>
        <v>57</v>
      </c>
      <c r="F18" s="273">
        <f t="shared" si="4"/>
        <v>625</v>
      </c>
      <c r="G18" s="274">
        <v>0</v>
      </c>
      <c r="H18" s="272">
        <v>30</v>
      </c>
      <c r="I18" s="275">
        <v>69</v>
      </c>
      <c r="J18" s="274">
        <v>8</v>
      </c>
      <c r="K18" s="276">
        <v>55</v>
      </c>
      <c r="L18" s="274">
        <v>11</v>
      </c>
      <c r="M18" s="276">
        <v>146</v>
      </c>
      <c r="N18" s="274">
        <v>3</v>
      </c>
      <c r="O18" s="276">
        <v>76</v>
      </c>
      <c r="P18" s="274">
        <v>3</v>
      </c>
      <c r="Q18" s="276">
        <v>106</v>
      </c>
      <c r="R18" s="274">
        <v>1</v>
      </c>
      <c r="S18" s="276">
        <v>61</v>
      </c>
      <c r="T18" s="274">
        <v>1</v>
      </c>
      <c r="U18" s="276">
        <v>112</v>
      </c>
      <c r="V18" s="276">
        <v>0</v>
      </c>
    </row>
    <row r="19" spans="2:22" s="252" customFormat="1" ht="12" hidden="1" customHeight="1">
      <c r="B19" s="264"/>
      <c r="C19" s="278"/>
      <c r="D19" s="279" t="s">
        <v>208</v>
      </c>
      <c r="E19" s="280">
        <f t="shared" si="3"/>
        <v>2</v>
      </c>
      <c r="F19" s="281">
        <f t="shared" si="4"/>
        <v>8</v>
      </c>
      <c r="G19" s="282">
        <v>0</v>
      </c>
      <c r="H19" s="282">
        <v>1</v>
      </c>
      <c r="I19" s="283">
        <v>1</v>
      </c>
      <c r="J19" s="282">
        <v>1</v>
      </c>
      <c r="K19" s="283">
        <v>7</v>
      </c>
      <c r="L19" s="282">
        <v>0</v>
      </c>
      <c r="M19" s="283">
        <v>0</v>
      </c>
      <c r="N19" s="282">
        <v>0</v>
      </c>
      <c r="O19" s="283">
        <v>0</v>
      </c>
      <c r="P19" s="282">
        <v>0</v>
      </c>
      <c r="Q19" s="283">
        <v>0</v>
      </c>
      <c r="R19" s="282">
        <v>0</v>
      </c>
      <c r="S19" s="283">
        <v>0</v>
      </c>
      <c r="T19" s="282">
        <v>0</v>
      </c>
      <c r="U19" s="283">
        <v>0</v>
      </c>
      <c r="V19" s="283">
        <v>0</v>
      </c>
    </row>
    <row r="20" spans="2:22" s="252" customFormat="1" ht="13.5" hidden="1" customHeight="1">
      <c r="B20" s="264"/>
      <c r="C20" s="284" t="s">
        <v>211</v>
      </c>
      <c r="D20" s="285"/>
      <c r="E20" s="286">
        <f t="shared" si="3"/>
        <v>44</v>
      </c>
      <c r="F20" s="287">
        <f t="shared" si="4"/>
        <v>671</v>
      </c>
      <c r="G20" s="286">
        <f t="shared" ref="G20:U20" si="6">SUM(G21:G24)</f>
        <v>0</v>
      </c>
      <c r="H20" s="286">
        <f t="shared" si="6"/>
        <v>18</v>
      </c>
      <c r="I20" s="288">
        <f t="shared" si="6"/>
        <v>42</v>
      </c>
      <c r="J20" s="286">
        <f t="shared" si="6"/>
        <v>8</v>
      </c>
      <c r="K20" s="288">
        <f t="shared" si="6"/>
        <v>52</v>
      </c>
      <c r="L20" s="286">
        <f t="shared" si="6"/>
        <v>8</v>
      </c>
      <c r="M20" s="288">
        <f t="shared" si="6"/>
        <v>96</v>
      </c>
      <c r="N20" s="286">
        <f t="shared" si="6"/>
        <v>3</v>
      </c>
      <c r="O20" s="288">
        <f t="shared" si="6"/>
        <v>72</v>
      </c>
      <c r="P20" s="286">
        <f t="shared" si="6"/>
        <v>4</v>
      </c>
      <c r="Q20" s="288">
        <f t="shared" si="6"/>
        <v>173</v>
      </c>
      <c r="R20" s="286">
        <f t="shared" si="6"/>
        <v>2</v>
      </c>
      <c r="S20" s="288">
        <f t="shared" si="6"/>
        <v>109</v>
      </c>
      <c r="T20" s="286">
        <f t="shared" si="6"/>
        <v>1</v>
      </c>
      <c r="U20" s="288">
        <f t="shared" si="6"/>
        <v>127</v>
      </c>
      <c r="V20" s="288">
        <v>0</v>
      </c>
    </row>
    <row r="21" spans="2:22" s="252" customFormat="1" ht="11.25" hidden="1" customHeight="1">
      <c r="B21" s="264"/>
      <c r="C21" s="284"/>
      <c r="D21" s="271" t="s">
        <v>205</v>
      </c>
      <c r="E21" s="272">
        <f t="shared" si="3"/>
        <v>4</v>
      </c>
      <c r="F21" s="273">
        <f t="shared" si="4"/>
        <v>52</v>
      </c>
      <c r="G21" s="274">
        <v>0</v>
      </c>
      <c r="H21" s="272">
        <v>2</v>
      </c>
      <c r="I21" s="275">
        <v>6</v>
      </c>
      <c r="J21" s="272">
        <v>1</v>
      </c>
      <c r="K21" s="275">
        <v>6</v>
      </c>
      <c r="L21" s="274">
        <v>0</v>
      </c>
      <c r="M21" s="276">
        <v>0</v>
      </c>
      <c r="N21" s="274">
        <v>0</v>
      </c>
      <c r="O21" s="276">
        <v>0</v>
      </c>
      <c r="P21" s="274">
        <v>1</v>
      </c>
      <c r="Q21" s="276">
        <v>40</v>
      </c>
      <c r="R21" s="274">
        <v>0</v>
      </c>
      <c r="S21" s="276">
        <v>0</v>
      </c>
      <c r="T21" s="274">
        <v>0</v>
      </c>
      <c r="U21" s="276">
        <v>0</v>
      </c>
      <c r="V21" s="276">
        <v>0</v>
      </c>
    </row>
    <row r="22" spans="2:22" s="252" customFormat="1" ht="11.25" hidden="1" customHeight="1">
      <c r="B22" s="264"/>
      <c r="C22" s="284"/>
      <c r="D22" s="277" t="s">
        <v>206</v>
      </c>
      <c r="E22" s="272">
        <f t="shared" si="3"/>
        <v>7</v>
      </c>
      <c r="F22" s="273">
        <f t="shared" si="4"/>
        <v>146</v>
      </c>
      <c r="G22" s="274">
        <v>0</v>
      </c>
      <c r="H22" s="272">
        <v>2</v>
      </c>
      <c r="I22" s="275">
        <v>2</v>
      </c>
      <c r="J22" s="272">
        <v>2</v>
      </c>
      <c r="K22" s="275">
        <v>13</v>
      </c>
      <c r="L22" s="274">
        <v>0</v>
      </c>
      <c r="M22" s="276">
        <v>0</v>
      </c>
      <c r="N22" s="274">
        <v>1</v>
      </c>
      <c r="O22" s="276">
        <v>25</v>
      </c>
      <c r="P22" s="274">
        <v>1</v>
      </c>
      <c r="Q22" s="276">
        <v>49</v>
      </c>
      <c r="R22" s="274">
        <v>1</v>
      </c>
      <c r="S22" s="276">
        <v>57</v>
      </c>
      <c r="T22" s="274">
        <v>0</v>
      </c>
      <c r="U22" s="276">
        <v>0</v>
      </c>
      <c r="V22" s="276">
        <v>0</v>
      </c>
    </row>
    <row r="23" spans="2:22" s="252" customFormat="1" ht="11.25" hidden="1" customHeight="1">
      <c r="B23" s="264"/>
      <c r="C23" s="284"/>
      <c r="D23" s="277" t="s">
        <v>207</v>
      </c>
      <c r="E23" s="272">
        <f t="shared" si="3"/>
        <v>31</v>
      </c>
      <c r="F23" s="273">
        <f t="shared" si="4"/>
        <v>395</v>
      </c>
      <c r="G23" s="274">
        <v>0</v>
      </c>
      <c r="H23" s="272">
        <v>14</v>
      </c>
      <c r="I23" s="275">
        <v>34</v>
      </c>
      <c r="J23" s="272">
        <v>5</v>
      </c>
      <c r="K23" s="275">
        <v>33</v>
      </c>
      <c r="L23" s="274">
        <v>8</v>
      </c>
      <c r="M23" s="276">
        <v>96</v>
      </c>
      <c r="N23" s="274">
        <v>1</v>
      </c>
      <c r="O23" s="276">
        <v>21</v>
      </c>
      <c r="P23" s="274">
        <v>2</v>
      </c>
      <c r="Q23" s="276">
        <v>84</v>
      </c>
      <c r="R23" s="274">
        <v>0</v>
      </c>
      <c r="S23" s="276">
        <v>0</v>
      </c>
      <c r="T23" s="274">
        <v>1</v>
      </c>
      <c r="U23" s="276">
        <v>127</v>
      </c>
      <c r="V23" s="276">
        <v>0</v>
      </c>
    </row>
    <row r="24" spans="2:22" s="252" customFormat="1" ht="11.25" hidden="1" customHeight="1">
      <c r="B24" s="264"/>
      <c r="C24" s="278"/>
      <c r="D24" s="279" t="s">
        <v>208</v>
      </c>
      <c r="E24" s="280">
        <f t="shared" si="3"/>
        <v>2</v>
      </c>
      <c r="F24" s="281">
        <f t="shared" si="4"/>
        <v>78</v>
      </c>
      <c r="G24" s="282">
        <v>0</v>
      </c>
      <c r="H24" s="282">
        <v>0</v>
      </c>
      <c r="I24" s="283">
        <v>0</v>
      </c>
      <c r="J24" s="282">
        <v>0</v>
      </c>
      <c r="K24" s="283">
        <v>0</v>
      </c>
      <c r="L24" s="282">
        <v>0</v>
      </c>
      <c r="M24" s="283">
        <v>0</v>
      </c>
      <c r="N24" s="282">
        <v>1</v>
      </c>
      <c r="O24" s="283">
        <v>26</v>
      </c>
      <c r="P24" s="282">
        <v>0</v>
      </c>
      <c r="Q24" s="283">
        <v>0</v>
      </c>
      <c r="R24" s="282">
        <v>1</v>
      </c>
      <c r="S24" s="283">
        <v>52</v>
      </c>
      <c r="T24" s="282">
        <v>0</v>
      </c>
      <c r="U24" s="283">
        <v>0</v>
      </c>
      <c r="V24" s="283">
        <v>0</v>
      </c>
    </row>
    <row r="25" spans="2:22" s="252" customFormat="1" ht="13.5" hidden="1" customHeight="1">
      <c r="B25" s="264"/>
      <c r="C25" s="284" t="s">
        <v>212</v>
      </c>
      <c r="D25" s="285"/>
      <c r="E25" s="286">
        <f t="shared" si="3"/>
        <v>46</v>
      </c>
      <c r="F25" s="287">
        <f t="shared" si="4"/>
        <v>479</v>
      </c>
      <c r="G25" s="286">
        <f t="shared" ref="G25:U25" si="7">SUM(G26:G29)</f>
        <v>0</v>
      </c>
      <c r="H25" s="286">
        <f t="shared" si="7"/>
        <v>25</v>
      </c>
      <c r="I25" s="288">
        <f t="shared" si="7"/>
        <v>51</v>
      </c>
      <c r="J25" s="286">
        <f t="shared" si="7"/>
        <v>9</v>
      </c>
      <c r="K25" s="288">
        <f t="shared" si="7"/>
        <v>65</v>
      </c>
      <c r="L25" s="286">
        <f t="shared" si="7"/>
        <v>4</v>
      </c>
      <c r="M25" s="288">
        <f t="shared" si="7"/>
        <v>55</v>
      </c>
      <c r="N25" s="286">
        <f t="shared" si="7"/>
        <v>4</v>
      </c>
      <c r="O25" s="288">
        <f t="shared" si="7"/>
        <v>93</v>
      </c>
      <c r="P25" s="286">
        <f t="shared" si="7"/>
        <v>2</v>
      </c>
      <c r="Q25" s="288">
        <f t="shared" si="7"/>
        <v>69</v>
      </c>
      <c r="R25" s="286">
        <f t="shared" si="7"/>
        <v>2</v>
      </c>
      <c r="S25" s="288">
        <f t="shared" si="7"/>
        <v>146</v>
      </c>
      <c r="T25" s="286">
        <f t="shared" si="7"/>
        <v>0</v>
      </c>
      <c r="U25" s="288">
        <f t="shared" si="7"/>
        <v>0</v>
      </c>
      <c r="V25" s="288">
        <v>0</v>
      </c>
    </row>
    <row r="26" spans="2:22" s="252" customFormat="1" ht="12" hidden="1" customHeight="1">
      <c r="B26" s="15"/>
      <c r="C26" s="284"/>
      <c r="D26" s="271" t="s">
        <v>205</v>
      </c>
      <c r="E26" s="272">
        <f t="shared" si="3"/>
        <v>6</v>
      </c>
      <c r="F26" s="273">
        <f t="shared" si="4"/>
        <v>63</v>
      </c>
      <c r="G26" s="274">
        <v>0</v>
      </c>
      <c r="H26" s="272">
        <v>3</v>
      </c>
      <c r="I26" s="275">
        <v>7</v>
      </c>
      <c r="J26" s="272">
        <v>1</v>
      </c>
      <c r="K26" s="275">
        <v>8</v>
      </c>
      <c r="L26" s="272">
        <v>0</v>
      </c>
      <c r="M26" s="275">
        <v>0</v>
      </c>
      <c r="N26" s="274">
        <v>2</v>
      </c>
      <c r="O26" s="276">
        <v>48</v>
      </c>
      <c r="P26" s="272">
        <v>0</v>
      </c>
      <c r="Q26" s="275">
        <v>0</v>
      </c>
      <c r="R26" s="274">
        <v>0</v>
      </c>
      <c r="S26" s="276">
        <v>0</v>
      </c>
      <c r="T26" s="272">
        <v>0</v>
      </c>
      <c r="U26" s="275">
        <v>0</v>
      </c>
      <c r="V26" s="275">
        <v>0</v>
      </c>
    </row>
    <row r="27" spans="2:22" s="252" customFormat="1" ht="12" hidden="1" customHeight="1">
      <c r="B27" s="15"/>
      <c r="C27" s="284"/>
      <c r="D27" s="277" t="s">
        <v>206</v>
      </c>
      <c r="E27" s="272">
        <f t="shared" si="3"/>
        <v>4</v>
      </c>
      <c r="F27" s="273">
        <f t="shared" si="4"/>
        <v>101</v>
      </c>
      <c r="G27" s="274">
        <v>0</v>
      </c>
      <c r="H27" s="272">
        <v>2</v>
      </c>
      <c r="I27" s="275">
        <v>3</v>
      </c>
      <c r="J27" s="272">
        <v>0</v>
      </c>
      <c r="K27" s="275">
        <v>0</v>
      </c>
      <c r="L27" s="272">
        <v>0</v>
      </c>
      <c r="M27" s="275">
        <v>0</v>
      </c>
      <c r="N27" s="274">
        <v>0</v>
      </c>
      <c r="O27" s="276">
        <v>0</v>
      </c>
      <c r="P27" s="272">
        <v>1</v>
      </c>
      <c r="Q27" s="275">
        <v>31</v>
      </c>
      <c r="R27" s="274">
        <v>1</v>
      </c>
      <c r="S27" s="276">
        <v>67</v>
      </c>
      <c r="T27" s="272">
        <v>0</v>
      </c>
      <c r="U27" s="275">
        <v>0</v>
      </c>
      <c r="V27" s="275">
        <v>0</v>
      </c>
    </row>
    <row r="28" spans="2:22" s="252" customFormat="1" ht="12" hidden="1" customHeight="1">
      <c r="B28" s="15"/>
      <c r="C28" s="284"/>
      <c r="D28" s="277" t="s">
        <v>207</v>
      </c>
      <c r="E28" s="272">
        <f t="shared" si="3"/>
        <v>35</v>
      </c>
      <c r="F28" s="273">
        <f t="shared" si="4"/>
        <v>302</v>
      </c>
      <c r="G28" s="274">
        <v>0</v>
      </c>
      <c r="H28" s="272">
        <v>20</v>
      </c>
      <c r="I28" s="275">
        <v>41</v>
      </c>
      <c r="J28" s="272">
        <v>8</v>
      </c>
      <c r="K28" s="275">
        <v>57</v>
      </c>
      <c r="L28" s="272">
        <v>3</v>
      </c>
      <c r="M28" s="275">
        <v>42</v>
      </c>
      <c r="N28" s="274">
        <v>2</v>
      </c>
      <c r="O28" s="276">
        <v>45</v>
      </c>
      <c r="P28" s="272">
        <v>1</v>
      </c>
      <c r="Q28" s="275">
        <v>38</v>
      </c>
      <c r="R28" s="274">
        <v>1</v>
      </c>
      <c r="S28" s="276">
        <v>79</v>
      </c>
      <c r="T28" s="272">
        <v>0</v>
      </c>
      <c r="U28" s="275">
        <v>0</v>
      </c>
      <c r="V28" s="275">
        <v>0</v>
      </c>
    </row>
    <row r="29" spans="2:22" s="252" customFormat="1" ht="12" hidden="1" customHeight="1">
      <c r="B29" s="36"/>
      <c r="C29" s="278"/>
      <c r="D29" s="279" t="s">
        <v>208</v>
      </c>
      <c r="E29" s="280">
        <f t="shared" si="3"/>
        <v>1</v>
      </c>
      <c r="F29" s="281">
        <f t="shared" si="4"/>
        <v>13</v>
      </c>
      <c r="G29" s="282">
        <v>0</v>
      </c>
      <c r="H29" s="282">
        <v>0</v>
      </c>
      <c r="I29" s="283">
        <v>0</v>
      </c>
      <c r="J29" s="282">
        <v>0</v>
      </c>
      <c r="K29" s="283">
        <v>0</v>
      </c>
      <c r="L29" s="282">
        <v>1</v>
      </c>
      <c r="M29" s="283">
        <v>13</v>
      </c>
      <c r="N29" s="282">
        <v>0</v>
      </c>
      <c r="O29" s="283">
        <v>0</v>
      </c>
      <c r="P29" s="282">
        <v>0</v>
      </c>
      <c r="Q29" s="283">
        <v>0</v>
      </c>
      <c r="R29" s="282">
        <v>0</v>
      </c>
      <c r="S29" s="283">
        <v>0</v>
      </c>
      <c r="T29" s="282">
        <v>0</v>
      </c>
      <c r="U29" s="283">
        <v>0</v>
      </c>
      <c r="V29" s="283">
        <v>0</v>
      </c>
    </row>
    <row r="30" spans="2:22" s="252" customFormat="1" ht="14.1" customHeight="1">
      <c r="B30" s="9" t="s">
        <v>35</v>
      </c>
      <c r="C30" s="253"/>
      <c r="D30" s="254"/>
      <c r="E30" s="255">
        <f t="shared" ref="E30:U34" si="8">+E35+E40+E45+E50</f>
        <v>246</v>
      </c>
      <c r="F30" s="256">
        <f t="shared" si="8"/>
        <v>3926</v>
      </c>
      <c r="G30" s="255">
        <f t="shared" si="8"/>
        <v>20</v>
      </c>
      <c r="H30" s="255">
        <f t="shared" si="8"/>
        <v>98</v>
      </c>
      <c r="I30" s="257">
        <f t="shared" si="8"/>
        <v>240</v>
      </c>
      <c r="J30" s="255">
        <f t="shared" si="8"/>
        <v>34</v>
      </c>
      <c r="K30" s="257">
        <f t="shared" si="8"/>
        <v>244</v>
      </c>
      <c r="L30" s="255">
        <f t="shared" si="8"/>
        <v>42</v>
      </c>
      <c r="M30" s="257">
        <f t="shared" si="8"/>
        <v>586</v>
      </c>
      <c r="N30" s="255">
        <f t="shared" si="8"/>
        <v>19</v>
      </c>
      <c r="O30" s="257">
        <f t="shared" si="8"/>
        <v>453</v>
      </c>
      <c r="P30" s="255">
        <f t="shared" si="8"/>
        <v>16</v>
      </c>
      <c r="Q30" s="257">
        <f t="shared" si="8"/>
        <v>636</v>
      </c>
      <c r="R30" s="255">
        <f t="shared" si="8"/>
        <v>11</v>
      </c>
      <c r="S30" s="257">
        <f t="shared" si="8"/>
        <v>694</v>
      </c>
      <c r="T30" s="255">
        <f t="shared" si="8"/>
        <v>6</v>
      </c>
      <c r="U30" s="257">
        <f t="shared" si="8"/>
        <v>1073</v>
      </c>
      <c r="V30" s="257">
        <v>0</v>
      </c>
    </row>
    <row r="31" spans="2:22" s="252" customFormat="1" ht="14.1" customHeight="1">
      <c r="B31" s="22"/>
      <c r="C31" s="258"/>
      <c r="D31" s="259" t="s">
        <v>205</v>
      </c>
      <c r="E31" s="260">
        <f t="shared" si="8"/>
        <v>27</v>
      </c>
      <c r="F31" s="27">
        <f t="shared" si="8"/>
        <v>397</v>
      </c>
      <c r="G31" s="260">
        <f t="shared" si="8"/>
        <v>0</v>
      </c>
      <c r="H31" s="260">
        <f t="shared" si="8"/>
        <v>13</v>
      </c>
      <c r="I31" s="28">
        <f t="shared" si="8"/>
        <v>44</v>
      </c>
      <c r="J31" s="260">
        <f t="shared" si="8"/>
        <v>4</v>
      </c>
      <c r="K31" s="28">
        <f t="shared" si="8"/>
        <v>26</v>
      </c>
      <c r="L31" s="260">
        <f t="shared" si="8"/>
        <v>3</v>
      </c>
      <c r="M31" s="28">
        <f t="shared" si="8"/>
        <v>53</v>
      </c>
      <c r="N31" s="260">
        <f t="shared" si="8"/>
        <v>3</v>
      </c>
      <c r="O31" s="28">
        <f t="shared" si="8"/>
        <v>78</v>
      </c>
      <c r="P31" s="260">
        <f t="shared" si="8"/>
        <v>2</v>
      </c>
      <c r="Q31" s="28">
        <f t="shared" si="8"/>
        <v>76</v>
      </c>
      <c r="R31" s="260">
        <f t="shared" si="8"/>
        <v>2</v>
      </c>
      <c r="S31" s="28">
        <f t="shared" si="8"/>
        <v>120</v>
      </c>
      <c r="T31" s="260">
        <f t="shared" si="8"/>
        <v>0</v>
      </c>
      <c r="U31" s="28">
        <f t="shared" si="8"/>
        <v>0</v>
      </c>
      <c r="V31" s="28">
        <v>0</v>
      </c>
    </row>
    <row r="32" spans="2:22" s="252" customFormat="1" ht="14.1" customHeight="1">
      <c r="B32" s="22"/>
      <c r="C32" s="258"/>
      <c r="D32" s="261" t="s">
        <v>206</v>
      </c>
      <c r="E32" s="260">
        <f t="shared" si="8"/>
        <v>41</v>
      </c>
      <c r="F32" s="27">
        <f t="shared" si="8"/>
        <v>928</v>
      </c>
      <c r="G32" s="260">
        <f t="shared" si="8"/>
        <v>5</v>
      </c>
      <c r="H32" s="260">
        <f t="shared" si="8"/>
        <v>11</v>
      </c>
      <c r="I32" s="28">
        <f t="shared" si="8"/>
        <v>15</v>
      </c>
      <c r="J32" s="260">
        <f t="shared" si="8"/>
        <v>6</v>
      </c>
      <c r="K32" s="28">
        <f t="shared" si="8"/>
        <v>41</v>
      </c>
      <c r="L32" s="260">
        <f t="shared" si="8"/>
        <v>3</v>
      </c>
      <c r="M32" s="28">
        <f t="shared" si="8"/>
        <v>41</v>
      </c>
      <c r="N32" s="260">
        <f t="shared" si="8"/>
        <v>4</v>
      </c>
      <c r="O32" s="28">
        <f t="shared" si="8"/>
        <v>107</v>
      </c>
      <c r="P32" s="260">
        <f t="shared" si="8"/>
        <v>6</v>
      </c>
      <c r="Q32" s="28">
        <f t="shared" si="8"/>
        <v>240</v>
      </c>
      <c r="R32" s="260">
        <f t="shared" si="8"/>
        <v>5</v>
      </c>
      <c r="S32" s="28">
        <f t="shared" si="8"/>
        <v>327</v>
      </c>
      <c r="T32" s="260">
        <f t="shared" si="8"/>
        <v>1</v>
      </c>
      <c r="U32" s="28">
        <f t="shared" si="8"/>
        <v>157</v>
      </c>
      <c r="V32" s="28">
        <v>0</v>
      </c>
    </row>
    <row r="33" spans="2:23" s="252" customFormat="1" ht="14.1" customHeight="1">
      <c r="B33" s="22"/>
      <c r="C33" s="258"/>
      <c r="D33" s="261" t="s">
        <v>207</v>
      </c>
      <c r="E33" s="260">
        <f t="shared" si="8"/>
        <v>170</v>
      </c>
      <c r="F33" s="27">
        <f t="shared" si="8"/>
        <v>2089</v>
      </c>
      <c r="G33" s="260">
        <f t="shared" si="8"/>
        <v>14</v>
      </c>
      <c r="H33" s="260">
        <f t="shared" si="8"/>
        <v>73</v>
      </c>
      <c r="I33" s="28">
        <f t="shared" si="8"/>
        <v>177</v>
      </c>
      <c r="J33" s="260">
        <f t="shared" si="8"/>
        <v>22</v>
      </c>
      <c r="K33" s="28">
        <f t="shared" si="8"/>
        <v>143</v>
      </c>
      <c r="L33" s="260">
        <f t="shared" si="8"/>
        <v>34</v>
      </c>
      <c r="M33" s="28">
        <f t="shared" si="8"/>
        <v>466</v>
      </c>
      <c r="N33" s="260">
        <f t="shared" si="8"/>
        <v>12</v>
      </c>
      <c r="O33" s="28">
        <f t="shared" si="8"/>
        <v>268</v>
      </c>
      <c r="P33" s="260">
        <f t="shared" si="8"/>
        <v>8</v>
      </c>
      <c r="Q33" s="28">
        <f t="shared" si="8"/>
        <v>320</v>
      </c>
      <c r="R33" s="260">
        <f t="shared" si="8"/>
        <v>3</v>
      </c>
      <c r="S33" s="28">
        <f t="shared" si="8"/>
        <v>194</v>
      </c>
      <c r="T33" s="260">
        <f t="shared" si="8"/>
        <v>4</v>
      </c>
      <c r="U33" s="28">
        <f t="shared" si="8"/>
        <v>521</v>
      </c>
      <c r="V33" s="28">
        <v>0</v>
      </c>
    </row>
    <row r="34" spans="2:23" s="252" customFormat="1" ht="14.1" customHeight="1">
      <c r="B34" s="22"/>
      <c r="C34" s="258"/>
      <c r="D34" s="262" t="s">
        <v>208</v>
      </c>
      <c r="E34" s="263">
        <f t="shared" si="8"/>
        <v>8</v>
      </c>
      <c r="F34" s="43">
        <f t="shared" si="8"/>
        <v>512</v>
      </c>
      <c r="G34" s="263">
        <f t="shared" si="8"/>
        <v>1</v>
      </c>
      <c r="H34" s="263">
        <f t="shared" si="8"/>
        <v>1</v>
      </c>
      <c r="I34" s="44">
        <f t="shared" si="8"/>
        <v>4</v>
      </c>
      <c r="J34" s="263">
        <f t="shared" si="8"/>
        <v>2</v>
      </c>
      <c r="K34" s="44">
        <f t="shared" si="8"/>
        <v>34</v>
      </c>
      <c r="L34" s="263">
        <f t="shared" si="8"/>
        <v>2</v>
      </c>
      <c r="M34" s="44">
        <f t="shared" si="8"/>
        <v>26</v>
      </c>
      <c r="N34" s="263">
        <f t="shared" si="8"/>
        <v>0</v>
      </c>
      <c r="O34" s="44">
        <f t="shared" si="8"/>
        <v>0</v>
      </c>
      <c r="P34" s="263">
        <f t="shared" si="8"/>
        <v>0</v>
      </c>
      <c r="Q34" s="44">
        <f t="shared" si="8"/>
        <v>0</v>
      </c>
      <c r="R34" s="263">
        <f t="shared" si="8"/>
        <v>1</v>
      </c>
      <c r="S34" s="44">
        <f t="shared" si="8"/>
        <v>53</v>
      </c>
      <c r="T34" s="263">
        <f t="shared" si="8"/>
        <v>1</v>
      </c>
      <c r="U34" s="44">
        <f t="shared" si="8"/>
        <v>395</v>
      </c>
      <c r="V34" s="44">
        <v>0</v>
      </c>
    </row>
    <row r="35" spans="2:23" s="252" customFormat="1" ht="14.1" customHeight="1">
      <c r="B35" s="264"/>
      <c r="C35" s="265" t="s">
        <v>209</v>
      </c>
      <c r="D35" s="266"/>
      <c r="E35" s="267">
        <f t="shared" ref="E35:Q35" si="9">SUM(E36:E39)</f>
        <v>81</v>
      </c>
      <c r="F35" s="268">
        <f t="shared" si="9"/>
        <v>1628</v>
      </c>
      <c r="G35" s="267">
        <f t="shared" si="9"/>
        <v>5</v>
      </c>
      <c r="H35" s="267">
        <f t="shared" si="9"/>
        <v>30</v>
      </c>
      <c r="I35" s="269">
        <f t="shared" si="9"/>
        <v>79</v>
      </c>
      <c r="J35" s="267">
        <f t="shared" si="9"/>
        <v>14</v>
      </c>
      <c r="K35" s="269">
        <f t="shared" si="9"/>
        <v>89</v>
      </c>
      <c r="L35" s="267">
        <f t="shared" si="9"/>
        <v>14</v>
      </c>
      <c r="M35" s="269">
        <f t="shared" si="9"/>
        <v>205</v>
      </c>
      <c r="N35" s="267">
        <f t="shared" si="9"/>
        <v>5</v>
      </c>
      <c r="O35" s="269">
        <f t="shared" si="9"/>
        <v>115</v>
      </c>
      <c r="P35" s="267">
        <f t="shared" si="9"/>
        <v>6</v>
      </c>
      <c r="Q35" s="269">
        <f t="shared" si="9"/>
        <v>224</v>
      </c>
      <c r="R35" s="267">
        <f>SUM(R36:R39)</f>
        <v>4</v>
      </c>
      <c r="S35" s="269">
        <f>SUM(S36:S39)</f>
        <v>252</v>
      </c>
      <c r="T35" s="267">
        <f>SUM(T36:T39)</f>
        <v>3</v>
      </c>
      <c r="U35" s="269">
        <f>SUM(U36:U39)</f>
        <v>664</v>
      </c>
      <c r="V35" s="269">
        <v>0</v>
      </c>
    </row>
    <row r="36" spans="2:23" s="252" customFormat="1" ht="14.1" customHeight="1">
      <c r="B36" s="264"/>
      <c r="C36" s="270"/>
      <c r="D36" s="271" t="s">
        <v>205</v>
      </c>
      <c r="E36" s="272">
        <f t="shared" ref="E36:E54" si="10">+G36+H36+J36+L36+N36+P36+R36+T36</f>
        <v>11</v>
      </c>
      <c r="F36" s="273">
        <f t="shared" ref="F36:F54" si="11">+I36+K36+M36+O36+Q36+S36+U36</f>
        <v>181</v>
      </c>
      <c r="G36" s="274">
        <v>0</v>
      </c>
      <c r="H36" s="272">
        <v>5</v>
      </c>
      <c r="I36" s="275">
        <v>18</v>
      </c>
      <c r="J36" s="272">
        <v>1</v>
      </c>
      <c r="K36" s="275">
        <v>5</v>
      </c>
      <c r="L36" s="272">
        <v>2</v>
      </c>
      <c r="M36" s="275">
        <v>34</v>
      </c>
      <c r="N36" s="272">
        <v>1</v>
      </c>
      <c r="O36" s="275">
        <v>25</v>
      </c>
      <c r="P36" s="274">
        <v>1</v>
      </c>
      <c r="Q36" s="276">
        <v>39</v>
      </c>
      <c r="R36" s="274">
        <v>1</v>
      </c>
      <c r="S36" s="276">
        <v>60</v>
      </c>
      <c r="T36" s="274">
        <v>0</v>
      </c>
      <c r="U36" s="276">
        <v>0</v>
      </c>
      <c r="V36" s="276">
        <v>0</v>
      </c>
    </row>
    <row r="37" spans="2:23" s="252" customFormat="1" ht="14.1" customHeight="1">
      <c r="B37" s="264"/>
      <c r="C37" s="270"/>
      <c r="D37" s="277" t="s">
        <v>206</v>
      </c>
      <c r="E37" s="272">
        <f t="shared" si="10"/>
        <v>17</v>
      </c>
      <c r="F37" s="273">
        <f t="shared" si="11"/>
        <v>321</v>
      </c>
      <c r="G37" s="274">
        <v>3</v>
      </c>
      <c r="H37" s="272">
        <v>4</v>
      </c>
      <c r="I37" s="275">
        <v>4</v>
      </c>
      <c r="J37" s="272">
        <v>2</v>
      </c>
      <c r="K37" s="275">
        <v>13</v>
      </c>
      <c r="L37" s="272">
        <v>2</v>
      </c>
      <c r="M37" s="275">
        <v>28</v>
      </c>
      <c r="N37" s="272">
        <v>1</v>
      </c>
      <c r="O37" s="275">
        <v>27</v>
      </c>
      <c r="P37" s="274">
        <v>3</v>
      </c>
      <c r="Q37" s="276">
        <v>108</v>
      </c>
      <c r="R37" s="274">
        <v>2</v>
      </c>
      <c r="S37" s="276">
        <v>141</v>
      </c>
      <c r="T37" s="274">
        <v>0</v>
      </c>
      <c r="U37" s="276">
        <v>0</v>
      </c>
      <c r="V37" s="276">
        <v>0</v>
      </c>
    </row>
    <row r="38" spans="2:23" s="252" customFormat="1" ht="14.1" customHeight="1">
      <c r="B38" s="264"/>
      <c r="C38" s="270"/>
      <c r="D38" s="277" t="s">
        <v>207</v>
      </c>
      <c r="E38" s="272">
        <f t="shared" si="10"/>
        <v>51</v>
      </c>
      <c r="F38" s="273">
        <f t="shared" si="11"/>
        <v>727</v>
      </c>
      <c r="G38" s="274">
        <v>2</v>
      </c>
      <c r="H38" s="272">
        <v>20</v>
      </c>
      <c r="I38" s="275">
        <v>53</v>
      </c>
      <c r="J38" s="272">
        <v>11</v>
      </c>
      <c r="K38" s="275">
        <v>71</v>
      </c>
      <c r="L38" s="272">
        <v>10</v>
      </c>
      <c r="M38" s="275">
        <v>143</v>
      </c>
      <c r="N38" s="272">
        <v>3</v>
      </c>
      <c r="O38" s="275">
        <v>63</v>
      </c>
      <c r="P38" s="274">
        <v>2</v>
      </c>
      <c r="Q38" s="276">
        <v>77</v>
      </c>
      <c r="R38" s="274">
        <v>1</v>
      </c>
      <c r="S38" s="276">
        <v>51</v>
      </c>
      <c r="T38" s="274">
        <v>2</v>
      </c>
      <c r="U38" s="276">
        <v>269</v>
      </c>
      <c r="V38" s="276">
        <v>0</v>
      </c>
      <c r="W38" s="289"/>
    </row>
    <row r="39" spans="2:23" s="252" customFormat="1" ht="14.1" customHeight="1">
      <c r="B39" s="264"/>
      <c r="C39" s="278"/>
      <c r="D39" s="279" t="s">
        <v>208</v>
      </c>
      <c r="E39" s="280">
        <f t="shared" si="10"/>
        <v>2</v>
      </c>
      <c r="F39" s="281">
        <f t="shared" si="11"/>
        <v>399</v>
      </c>
      <c r="G39" s="282">
        <v>0</v>
      </c>
      <c r="H39" s="282">
        <v>1</v>
      </c>
      <c r="I39" s="283">
        <v>4</v>
      </c>
      <c r="J39" s="282">
        <v>0</v>
      </c>
      <c r="K39" s="283">
        <v>0</v>
      </c>
      <c r="L39" s="282">
        <v>0</v>
      </c>
      <c r="M39" s="283">
        <v>0</v>
      </c>
      <c r="N39" s="282">
        <v>0</v>
      </c>
      <c r="O39" s="283">
        <v>0</v>
      </c>
      <c r="P39" s="282">
        <v>0</v>
      </c>
      <c r="Q39" s="283">
        <v>0</v>
      </c>
      <c r="R39" s="282">
        <v>0</v>
      </c>
      <c r="S39" s="283">
        <v>0</v>
      </c>
      <c r="T39" s="282">
        <v>1</v>
      </c>
      <c r="U39" s="283">
        <v>395</v>
      </c>
      <c r="V39" s="283">
        <v>0</v>
      </c>
    </row>
    <row r="40" spans="2:23" s="252" customFormat="1" ht="14.1" customHeight="1">
      <c r="B40" s="264"/>
      <c r="C40" s="284" t="s">
        <v>210</v>
      </c>
      <c r="D40" s="285"/>
      <c r="E40" s="286">
        <f t="shared" si="10"/>
        <v>74</v>
      </c>
      <c r="F40" s="287">
        <f t="shared" si="11"/>
        <v>1116</v>
      </c>
      <c r="G40" s="286">
        <f t="shared" ref="G40:Q40" si="12">SUM(G41:G44)</f>
        <v>6</v>
      </c>
      <c r="H40" s="286">
        <f t="shared" si="12"/>
        <v>30</v>
      </c>
      <c r="I40" s="288">
        <f t="shared" si="12"/>
        <v>65</v>
      </c>
      <c r="J40" s="286">
        <f t="shared" si="12"/>
        <v>10</v>
      </c>
      <c r="K40" s="288">
        <f t="shared" si="12"/>
        <v>72</v>
      </c>
      <c r="L40" s="286">
        <f t="shared" si="12"/>
        <v>11</v>
      </c>
      <c r="M40" s="288">
        <f t="shared" si="12"/>
        <v>145</v>
      </c>
      <c r="N40" s="286">
        <f t="shared" si="12"/>
        <v>7</v>
      </c>
      <c r="O40" s="288">
        <f t="shared" si="12"/>
        <v>171</v>
      </c>
      <c r="P40" s="286">
        <f t="shared" si="12"/>
        <v>5</v>
      </c>
      <c r="Q40" s="288">
        <f t="shared" si="12"/>
        <v>202</v>
      </c>
      <c r="R40" s="286">
        <f>SUM(R41:R44)</f>
        <v>3</v>
      </c>
      <c r="S40" s="288">
        <f>SUM(S41:S44)</f>
        <v>190</v>
      </c>
      <c r="T40" s="286">
        <f>SUM(T41:T44)</f>
        <v>2</v>
      </c>
      <c r="U40" s="288">
        <f>SUM(U41:U44)</f>
        <v>271</v>
      </c>
      <c r="V40" s="288">
        <v>0</v>
      </c>
    </row>
    <row r="41" spans="2:23" s="252" customFormat="1" ht="14.1" customHeight="1">
      <c r="B41" s="264"/>
      <c r="C41" s="284"/>
      <c r="D41" s="271" t="s">
        <v>205</v>
      </c>
      <c r="E41" s="272">
        <f t="shared" si="10"/>
        <v>5</v>
      </c>
      <c r="F41" s="273">
        <f t="shared" si="11"/>
        <v>101</v>
      </c>
      <c r="G41" s="274">
        <v>0</v>
      </c>
      <c r="H41" s="272">
        <v>2</v>
      </c>
      <c r="I41" s="275">
        <v>6</v>
      </c>
      <c r="J41" s="274">
        <v>1</v>
      </c>
      <c r="K41" s="276">
        <v>7</v>
      </c>
      <c r="L41" s="274">
        <v>0</v>
      </c>
      <c r="M41" s="276">
        <v>0</v>
      </c>
      <c r="N41" s="274">
        <v>1</v>
      </c>
      <c r="O41" s="276">
        <v>28</v>
      </c>
      <c r="P41" s="274">
        <v>0</v>
      </c>
      <c r="Q41" s="276">
        <v>0</v>
      </c>
      <c r="R41" s="274">
        <v>1</v>
      </c>
      <c r="S41" s="276">
        <v>60</v>
      </c>
      <c r="T41" s="274">
        <v>0</v>
      </c>
      <c r="U41" s="276">
        <v>0</v>
      </c>
      <c r="V41" s="276">
        <v>0</v>
      </c>
    </row>
    <row r="42" spans="2:23" s="252" customFormat="1" ht="14.1" customHeight="1">
      <c r="B42" s="264"/>
      <c r="C42" s="284"/>
      <c r="D42" s="277" t="s">
        <v>206</v>
      </c>
      <c r="E42" s="272">
        <f t="shared" si="10"/>
        <v>11</v>
      </c>
      <c r="F42" s="273">
        <f t="shared" si="11"/>
        <v>365</v>
      </c>
      <c r="G42" s="274">
        <v>1</v>
      </c>
      <c r="H42" s="272">
        <v>2</v>
      </c>
      <c r="I42" s="275">
        <v>3</v>
      </c>
      <c r="J42" s="274">
        <v>2</v>
      </c>
      <c r="K42" s="276">
        <v>16</v>
      </c>
      <c r="L42" s="274">
        <v>1</v>
      </c>
      <c r="M42" s="276">
        <v>13</v>
      </c>
      <c r="N42" s="274">
        <v>1</v>
      </c>
      <c r="O42" s="276">
        <v>23</v>
      </c>
      <c r="P42" s="274">
        <v>2</v>
      </c>
      <c r="Q42" s="276">
        <v>87</v>
      </c>
      <c r="R42" s="274">
        <v>1</v>
      </c>
      <c r="S42" s="276">
        <v>66</v>
      </c>
      <c r="T42" s="274">
        <v>1</v>
      </c>
      <c r="U42" s="276">
        <v>157</v>
      </c>
      <c r="V42" s="276">
        <v>0</v>
      </c>
    </row>
    <row r="43" spans="2:23" s="252" customFormat="1" ht="14.1" customHeight="1">
      <c r="B43" s="264"/>
      <c r="C43" s="284"/>
      <c r="D43" s="277" t="s">
        <v>207</v>
      </c>
      <c r="E43" s="272">
        <f t="shared" si="10"/>
        <v>56</v>
      </c>
      <c r="F43" s="273">
        <f t="shared" si="11"/>
        <v>643</v>
      </c>
      <c r="G43" s="274">
        <v>4</v>
      </c>
      <c r="H43" s="272">
        <v>26</v>
      </c>
      <c r="I43" s="275">
        <v>56</v>
      </c>
      <c r="J43" s="274">
        <v>6</v>
      </c>
      <c r="K43" s="276">
        <v>42</v>
      </c>
      <c r="L43" s="274">
        <v>10</v>
      </c>
      <c r="M43" s="276">
        <v>132</v>
      </c>
      <c r="N43" s="274">
        <v>5</v>
      </c>
      <c r="O43" s="276">
        <v>120</v>
      </c>
      <c r="P43" s="274">
        <v>3</v>
      </c>
      <c r="Q43" s="276">
        <v>115</v>
      </c>
      <c r="R43" s="274">
        <v>1</v>
      </c>
      <c r="S43" s="276">
        <v>64</v>
      </c>
      <c r="T43" s="274">
        <v>1</v>
      </c>
      <c r="U43" s="276">
        <v>114</v>
      </c>
      <c r="V43" s="276">
        <v>0</v>
      </c>
    </row>
    <row r="44" spans="2:23" s="252" customFormat="1" ht="14.1" customHeight="1">
      <c r="B44" s="264"/>
      <c r="C44" s="278"/>
      <c r="D44" s="279" t="s">
        <v>208</v>
      </c>
      <c r="E44" s="280">
        <f t="shared" si="10"/>
        <v>2</v>
      </c>
      <c r="F44" s="281">
        <f t="shared" si="11"/>
        <v>7</v>
      </c>
      <c r="G44" s="282">
        <v>1</v>
      </c>
      <c r="H44" s="282">
        <v>0</v>
      </c>
      <c r="I44" s="283">
        <v>0</v>
      </c>
      <c r="J44" s="282">
        <v>1</v>
      </c>
      <c r="K44" s="283">
        <v>7</v>
      </c>
      <c r="L44" s="282">
        <v>0</v>
      </c>
      <c r="M44" s="283">
        <v>0</v>
      </c>
      <c r="N44" s="282">
        <v>0</v>
      </c>
      <c r="O44" s="283">
        <v>0</v>
      </c>
      <c r="P44" s="282">
        <v>0</v>
      </c>
      <c r="Q44" s="283">
        <v>0</v>
      </c>
      <c r="R44" s="282">
        <v>0</v>
      </c>
      <c r="S44" s="283">
        <v>0</v>
      </c>
      <c r="T44" s="282">
        <v>0</v>
      </c>
      <c r="U44" s="283">
        <v>0</v>
      </c>
      <c r="V44" s="283">
        <v>0</v>
      </c>
    </row>
    <row r="45" spans="2:23" s="252" customFormat="1" ht="14.1" customHeight="1">
      <c r="B45" s="264"/>
      <c r="C45" s="284" t="s">
        <v>211</v>
      </c>
      <c r="D45" s="285"/>
      <c r="E45" s="286">
        <f t="shared" si="10"/>
        <v>49</v>
      </c>
      <c r="F45" s="287">
        <f t="shared" si="11"/>
        <v>734</v>
      </c>
      <c r="G45" s="286">
        <f t="shared" ref="G45:Q45" si="13">SUM(G46:G49)</f>
        <v>1</v>
      </c>
      <c r="H45" s="286">
        <f t="shared" si="13"/>
        <v>22</v>
      </c>
      <c r="I45" s="288">
        <f t="shared" si="13"/>
        <v>59</v>
      </c>
      <c r="J45" s="286">
        <f t="shared" si="13"/>
        <v>8</v>
      </c>
      <c r="K45" s="288">
        <f t="shared" si="13"/>
        <v>68</v>
      </c>
      <c r="L45" s="286">
        <f t="shared" si="13"/>
        <v>8</v>
      </c>
      <c r="M45" s="288">
        <f t="shared" si="13"/>
        <v>109</v>
      </c>
      <c r="N45" s="286">
        <f t="shared" si="13"/>
        <v>3</v>
      </c>
      <c r="O45" s="288">
        <f t="shared" si="13"/>
        <v>71</v>
      </c>
      <c r="P45" s="286">
        <f t="shared" si="13"/>
        <v>4</v>
      </c>
      <c r="Q45" s="288">
        <f t="shared" si="13"/>
        <v>176</v>
      </c>
      <c r="R45" s="286">
        <f>SUM(R46:R49)</f>
        <v>2</v>
      </c>
      <c r="S45" s="288">
        <f>SUM(S46:S49)</f>
        <v>113</v>
      </c>
      <c r="T45" s="286">
        <f>SUM(T46:T49)</f>
        <v>1</v>
      </c>
      <c r="U45" s="288">
        <f>SUM(U46:U49)</f>
        <v>138</v>
      </c>
      <c r="V45" s="288">
        <v>0</v>
      </c>
    </row>
    <row r="46" spans="2:23" s="252" customFormat="1" ht="14.1" customHeight="1">
      <c r="B46" s="264"/>
      <c r="C46" s="284"/>
      <c r="D46" s="271" t="s">
        <v>205</v>
      </c>
      <c r="E46" s="272">
        <f t="shared" si="10"/>
        <v>5</v>
      </c>
      <c r="F46" s="273">
        <f t="shared" si="11"/>
        <v>53</v>
      </c>
      <c r="G46" s="274">
        <v>0</v>
      </c>
      <c r="H46" s="272">
        <v>3</v>
      </c>
      <c r="I46" s="275">
        <v>10</v>
      </c>
      <c r="J46" s="272">
        <v>1</v>
      </c>
      <c r="K46" s="275">
        <v>6</v>
      </c>
      <c r="L46" s="274">
        <v>0</v>
      </c>
      <c r="M46" s="276">
        <v>0</v>
      </c>
      <c r="N46" s="274">
        <v>0</v>
      </c>
      <c r="O46" s="276">
        <v>0</v>
      </c>
      <c r="P46" s="274">
        <v>1</v>
      </c>
      <c r="Q46" s="276">
        <v>37</v>
      </c>
      <c r="R46" s="274">
        <v>0</v>
      </c>
      <c r="S46" s="276">
        <v>0</v>
      </c>
      <c r="T46" s="274">
        <v>0</v>
      </c>
      <c r="U46" s="276">
        <v>0</v>
      </c>
      <c r="V46" s="276">
        <v>0</v>
      </c>
    </row>
    <row r="47" spans="2:23" s="252" customFormat="1" ht="14.1" customHeight="1">
      <c r="B47" s="264"/>
      <c r="C47" s="284"/>
      <c r="D47" s="277" t="s">
        <v>206</v>
      </c>
      <c r="E47" s="272">
        <f t="shared" si="10"/>
        <v>9</v>
      </c>
      <c r="F47" s="273">
        <f t="shared" si="11"/>
        <v>151</v>
      </c>
      <c r="G47" s="274">
        <v>1</v>
      </c>
      <c r="H47" s="272">
        <v>3</v>
      </c>
      <c r="I47" s="275">
        <v>5</v>
      </c>
      <c r="J47" s="272">
        <v>2</v>
      </c>
      <c r="K47" s="275">
        <v>12</v>
      </c>
      <c r="L47" s="274">
        <v>0</v>
      </c>
      <c r="M47" s="276">
        <v>0</v>
      </c>
      <c r="N47" s="274">
        <v>1</v>
      </c>
      <c r="O47" s="276">
        <v>29</v>
      </c>
      <c r="P47" s="274">
        <v>1</v>
      </c>
      <c r="Q47" s="276">
        <v>45</v>
      </c>
      <c r="R47" s="274">
        <v>1</v>
      </c>
      <c r="S47" s="276">
        <v>60</v>
      </c>
      <c r="T47" s="274">
        <v>0</v>
      </c>
      <c r="U47" s="276">
        <v>0</v>
      </c>
      <c r="V47" s="276">
        <v>0</v>
      </c>
    </row>
    <row r="48" spans="2:23" s="252" customFormat="1" ht="14.1" customHeight="1">
      <c r="B48" s="264"/>
      <c r="C48" s="284"/>
      <c r="D48" s="277" t="s">
        <v>207</v>
      </c>
      <c r="E48" s="272">
        <f t="shared" si="10"/>
        <v>33</v>
      </c>
      <c r="F48" s="273">
        <f t="shared" si="11"/>
        <v>450</v>
      </c>
      <c r="G48" s="274">
        <v>0</v>
      </c>
      <c r="H48" s="272">
        <v>16</v>
      </c>
      <c r="I48" s="275">
        <v>44</v>
      </c>
      <c r="J48" s="272">
        <v>4</v>
      </c>
      <c r="K48" s="275">
        <v>23</v>
      </c>
      <c r="L48" s="274">
        <v>8</v>
      </c>
      <c r="M48" s="276">
        <v>109</v>
      </c>
      <c r="N48" s="274">
        <v>2</v>
      </c>
      <c r="O48" s="276">
        <v>42</v>
      </c>
      <c r="P48" s="274">
        <v>2</v>
      </c>
      <c r="Q48" s="276">
        <v>94</v>
      </c>
      <c r="R48" s="274">
        <v>0</v>
      </c>
      <c r="S48" s="276">
        <v>0</v>
      </c>
      <c r="T48" s="274">
        <v>1</v>
      </c>
      <c r="U48" s="276">
        <v>138</v>
      </c>
      <c r="V48" s="276">
        <v>0</v>
      </c>
    </row>
    <row r="49" spans="2:22" s="252" customFormat="1" ht="14.1" customHeight="1">
      <c r="B49" s="264"/>
      <c r="C49" s="278"/>
      <c r="D49" s="279" t="s">
        <v>208</v>
      </c>
      <c r="E49" s="280">
        <f t="shared" si="10"/>
        <v>2</v>
      </c>
      <c r="F49" s="281">
        <f t="shared" si="11"/>
        <v>80</v>
      </c>
      <c r="G49" s="282">
        <v>0</v>
      </c>
      <c r="H49" s="282">
        <v>0</v>
      </c>
      <c r="I49" s="283">
        <v>0</v>
      </c>
      <c r="J49" s="282">
        <v>1</v>
      </c>
      <c r="K49" s="283">
        <v>27</v>
      </c>
      <c r="L49" s="282">
        <v>0</v>
      </c>
      <c r="M49" s="283">
        <v>0</v>
      </c>
      <c r="N49" s="282">
        <v>0</v>
      </c>
      <c r="O49" s="283">
        <v>0</v>
      </c>
      <c r="P49" s="282">
        <v>0</v>
      </c>
      <c r="Q49" s="283">
        <v>0</v>
      </c>
      <c r="R49" s="282">
        <v>1</v>
      </c>
      <c r="S49" s="283">
        <v>53</v>
      </c>
      <c r="T49" s="282">
        <v>0</v>
      </c>
      <c r="U49" s="283">
        <v>0</v>
      </c>
      <c r="V49" s="283">
        <v>0</v>
      </c>
    </row>
    <row r="50" spans="2:22" s="252" customFormat="1" ht="14.1" customHeight="1">
      <c r="B50" s="264"/>
      <c r="C50" s="284" t="s">
        <v>212</v>
      </c>
      <c r="D50" s="285"/>
      <c r="E50" s="286">
        <f t="shared" si="10"/>
        <v>42</v>
      </c>
      <c r="F50" s="287">
        <f t="shared" si="11"/>
        <v>448</v>
      </c>
      <c r="G50" s="286">
        <f t="shared" ref="G50:Q50" si="14">SUM(G51:G54)</f>
        <v>8</v>
      </c>
      <c r="H50" s="286">
        <f t="shared" si="14"/>
        <v>16</v>
      </c>
      <c r="I50" s="288">
        <f t="shared" si="14"/>
        <v>37</v>
      </c>
      <c r="J50" s="286">
        <f t="shared" si="14"/>
        <v>2</v>
      </c>
      <c r="K50" s="288">
        <f t="shared" si="14"/>
        <v>15</v>
      </c>
      <c r="L50" s="286">
        <f t="shared" si="14"/>
        <v>9</v>
      </c>
      <c r="M50" s="288">
        <f t="shared" si="14"/>
        <v>127</v>
      </c>
      <c r="N50" s="286">
        <f t="shared" si="14"/>
        <v>4</v>
      </c>
      <c r="O50" s="288">
        <f t="shared" si="14"/>
        <v>96</v>
      </c>
      <c r="P50" s="286">
        <f t="shared" si="14"/>
        <v>1</v>
      </c>
      <c r="Q50" s="288">
        <f t="shared" si="14"/>
        <v>34</v>
      </c>
      <c r="R50" s="286">
        <f>SUM(R51:R54)</f>
        <v>2</v>
      </c>
      <c r="S50" s="288">
        <f>SUM(S51:S54)</f>
        <v>139</v>
      </c>
      <c r="T50" s="286">
        <f>SUM(T51:T54)</f>
        <v>0</v>
      </c>
      <c r="U50" s="288">
        <f>SUM(U51:U54)</f>
        <v>0</v>
      </c>
      <c r="V50" s="288">
        <v>0</v>
      </c>
    </row>
    <row r="51" spans="2:22" s="252" customFormat="1" ht="14.1" customHeight="1">
      <c r="B51" s="15"/>
      <c r="C51" s="284"/>
      <c r="D51" s="271" t="s">
        <v>205</v>
      </c>
      <c r="E51" s="272">
        <f t="shared" si="10"/>
        <v>6</v>
      </c>
      <c r="F51" s="273">
        <f t="shared" si="11"/>
        <v>62</v>
      </c>
      <c r="G51" s="274">
        <v>0</v>
      </c>
      <c r="H51" s="272">
        <v>3</v>
      </c>
      <c r="I51" s="275">
        <v>10</v>
      </c>
      <c r="J51" s="272">
        <v>1</v>
      </c>
      <c r="K51" s="275">
        <v>8</v>
      </c>
      <c r="L51" s="272">
        <v>1</v>
      </c>
      <c r="M51" s="275">
        <v>19</v>
      </c>
      <c r="N51" s="274">
        <v>1</v>
      </c>
      <c r="O51" s="276">
        <v>25</v>
      </c>
      <c r="P51" s="272">
        <v>0</v>
      </c>
      <c r="Q51" s="275">
        <v>0</v>
      </c>
      <c r="R51" s="272">
        <v>0</v>
      </c>
      <c r="S51" s="275">
        <v>0</v>
      </c>
      <c r="T51" s="272">
        <v>0</v>
      </c>
      <c r="U51" s="275">
        <v>0</v>
      </c>
      <c r="V51" s="275">
        <v>0</v>
      </c>
    </row>
    <row r="52" spans="2:22" s="252" customFormat="1" ht="14.1" customHeight="1">
      <c r="B52" s="15"/>
      <c r="C52" s="284"/>
      <c r="D52" s="277" t="s">
        <v>206</v>
      </c>
      <c r="E52" s="272">
        <f t="shared" si="10"/>
        <v>4</v>
      </c>
      <c r="F52" s="273">
        <f t="shared" si="11"/>
        <v>91</v>
      </c>
      <c r="G52" s="274">
        <v>0</v>
      </c>
      <c r="H52" s="272">
        <v>2</v>
      </c>
      <c r="I52" s="275">
        <v>3</v>
      </c>
      <c r="J52" s="272">
        <v>0</v>
      </c>
      <c r="K52" s="275">
        <v>0</v>
      </c>
      <c r="L52" s="272">
        <v>0</v>
      </c>
      <c r="M52" s="275">
        <v>0</v>
      </c>
      <c r="N52" s="274">
        <v>1</v>
      </c>
      <c r="O52" s="276">
        <v>28</v>
      </c>
      <c r="P52" s="272">
        <v>0</v>
      </c>
      <c r="Q52" s="275">
        <v>0</v>
      </c>
      <c r="R52" s="272">
        <v>1</v>
      </c>
      <c r="S52" s="275">
        <v>60</v>
      </c>
      <c r="T52" s="272">
        <v>0</v>
      </c>
      <c r="U52" s="275">
        <v>0</v>
      </c>
      <c r="V52" s="275">
        <v>0</v>
      </c>
    </row>
    <row r="53" spans="2:22" s="252" customFormat="1" ht="14.1" customHeight="1">
      <c r="B53" s="15"/>
      <c r="C53" s="284"/>
      <c r="D53" s="277" t="s">
        <v>207</v>
      </c>
      <c r="E53" s="272">
        <f t="shared" si="10"/>
        <v>30</v>
      </c>
      <c r="F53" s="273">
        <f t="shared" si="11"/>
        <v>269</v>
      </c>
      <c r="G53" s="274">
        <v>8</v>
      </c>
      <c r="H53" s="272">
        <v>11</v>
      </c>
      <c r="I53" s="275">
        <v>24</v>
      </c>
      <c r="J53" s="272">
        <v>1</v>
      </c>
      <c r="K53" s="275">
        <v>7</v>
      </c>
      <c r="L53" s="272">
        <v>6</v>
      </c>
      <c r="M53" s="275">
        <v>82</v>
      </c>
      <c r="N53" s="274">
        <v>2</v>
      </c>
      <c r="O53" s="276">
        <v>43</v>
      </c>
      <c r="P53" s="272">
        <v>1</v>
      </c>
      <c r="Q53" s="275">
        <v>34</v>
      </c>
      <c r="R53" s="272">
        <v>1</v>
      </c>
      <c r="S53" s="275">
        <v>79</v>
      </c>
      <c r="T53" s="272">
        <v>0</v>
      </c>
      <c r="U53" s="275">
        <v>0</v>
      </c>
      <c r="V53" s="275">
        <v>0</v>
      </c>
    </row>
    <row r="54" spans="2:22" s="252" customFormat="1" ht="14.1" customHeight="1">
      <c r="B54" s="36"/>
      <c r="C54" s="278"/>
      <c r="D54" s="279" t="s">
        <v>208</v>
      </c>
      <c r="E54" s="280">
        <f t="shared" si="10"/>
        <v>2</v>
      </c>
      <c r="F54" s="281">
        <f t="shared" si="11"/>
        <v>26</v>
      </c>
      <c r="G54" s="282">
        <v>0</v>
      </c>
      <c r="H54" s="282">
        <v>0</v>
      </c>
      <c r="I54" s="283">
        <v>0</v>
      </c>
      <c r="J54" s="282">
        <v>0</v>
      </c>
      <c r="K54" s="283">
        <v>0</v>
      </c>
      <c r="L54" s="282">
        <v>2</v>
      </c>
      <c r="M54" s="283">
        <v>26</v>
      </c>
      <c r="N54" s="282">
        <v>0</v>
      </c>
      <c r="O54" s="283">
        <v>0</v>
      </c>
      <c r="P54" s="282">
        <v>0</v>
      </c>
      <c r="Q54" s="283">
        <v>0</v>
      </c>
      <c r="R54" s="282">
        <v>0</v>
      </c>
      <c r="S54" s="283">
        <v>0</v>
      </c>
      <c r="T54" s="282">
        <v>0</v>
      </c>
      <c r="U54" s="283">
        <v>0</v>
      </c>
      <c r="V54" s="283">
        <v>0</v>
      </c>
    </row>
    <row r="55" spans="2:22" s="252" customFormat="1" ht="14.1" customHeight="1">
      <c r="B55" s="9" t="s">
        <v>36</v>
      </c>
      <c r="C55" s="253"/>
      <c r="D55" s="254"/>
      <c r="E55" s="255">
        <f>SUM(E56:E59)</f>
        <v>200</v>
      </c>
      <c r="F55" s="256">
        <f>SUM(F56:F59)</f>
        <v>3491</v>
      </c>
      <c r="G55" s="255">
        <f t="shared" ref="G55:V55" si="15">SUM(G56:G59)</f>
        <v>0</v>
      </c>
      <c r="H55" s="255">
        <f t="shared" si="15"/>
        <v>81</v>
      </c>
      <c r="I55" s="257">
        <f t="shared" si="15"/>
        <v>178</v>
      </c>
      <c r="J55" s="255">
        <f t="shared" si="15"/>
        <v>36</v>
      </c>
      <c r="K55" s="257">
        <f t="shared" si="15"/>
        <v>243</v>
      </c>
      <c r="L55" s="255">
        <f t="shared" si="15"/>
        <v>30</v>
      </c>
      <c r="M55" s="257">
        <f t="shared" si="15"/>
        <v>431</v>
      </c>
      <c r="N55" s="255">
        <f t="shared" si="15"/>
        <v>23</v>
      </c>
      <c r="O55" s="257">
        <f t="shared" si="15"/>
        <v>535</v>
      </c>
      <c r="P55" s="255">
        <f t="shared" si="15"/>
        <v>13</v>
      </c>
      <c r="Q55" s="257">
        <f t="shared" si="15"/>
        <v>494</v>
      </c>
      <c r="R55" s="255">
        <f t="shared" si="15"/>
        <v>13</v>
      </c>
      <c r="S55" s="257">
        <f t="shared" si="15"/>
        <v>813</v>
      </c>
      <c r="T55" s="255">
        <f t="shared" si="15"/>
        <v>4</v>
      </c>
      <c r="U55" s="257">
        <f t="shared" si="15"/>
        <v>716</v>
      </c>
      <c r="V55" s="257">
        <f t="shared" si="15"/>
        <v>12</v>
      </c>
    </row>
    <row r="56" spans="2:22" s="252" customFormat="1" ht="14.1" customHeight="1">
      <c r="B56" s="22"/>
      <c r="C56" s="258"/>
      <c r="D56" s="259" t="s">
        <v>205</v>
      </c>
      <c r="E56" s="260">
        <f>+G56+H56+J56+L56+N56+P56+R56+T56</f>
        <v>7</v>
      </c>
      <c r="F56" s="27">
        <f>+H56+I56+K56+M56+O56+Q56+S56+U56</f>
        <v>163</v>
      </c>
      <c r="G56" s="260">
        <v>0</v>
      </c>
      <c r="H56" s="260">
        <v>2</v>
      </c>
      <c r="I56" s="28">
        <v>4</v>
      </c>
      <c r="J56" s="260">
        <v>0</v>
      </c>
      <c r="K56" s="28">
        <v>0</v>
      </c>
      <c r="L56" s="260">
        <v>1</v>
      </c>
      <c r="M56" s="28">
        <v>15</v>
      </c>
      <c r="N56" s="260">
        <v>2</v>
      </c>
      <c r="O56" s="28">
        <v>43</v>
      </c>
      <c r="P56" s="260">
        <v>1</v>
      </c>
      <c r="Q56" s="28">
        <v>33</v>
      </c>
      <c r="R56" s="260">
        <v>1</v>
      </c>
      <c r="S56" s="28">
        <v>66</v>
      </c>
      <c r="T56" s="260">
        <v>0</v>
      </c>
      <c r="U56" s="28">
        <v>0</v>
      </c>
      <c r="V56" s="28">
        <v>0</v>
      </c>
    </row>
    <row r="57" spans="2:22" s="252" customFormat="1" ht="14.1" customHeight="1">
      <c r="B57" s="22"/>
      <c r="C57" s="258"/>
      <c r="D57" s="261" t="s">
        <v>206</v>
      </c>
      <c r="E57" s="260">
        <f t="shared" ref="E57:F59" si="16">+G57+H57+J57+L57+N57+P57+R57+T57</f>
        <v>34</v>
      </c>
      <c r="F57" s="27">
        <f t="shared" si="16"/>
        <v>886</v>
      </c>
      <c r="G57" s="260">
        <v>0</v>
      </c>
      <c r="H57" s="260">
        <v>10</v>
      </c>
      <c r="I57" s="28">
        <v>12</v>
      </c>
      <c r="J57" s="260">
        <v>6</v>
      </c>
      <c r="K57" s="28">
        <v>41</v>
      </c>
      <c r="L57" s="260">
        <v>3</v>
      </c>
      <c r="M57" s="28">
        <v>44</v>
      </c>
      <c r="N57" s="260">
        <v>4</v>
      </c>
      <c r="O57" s="28">
        <v>92</v>
      </c>
      <c r="P57" s="260">
        <v>4</v>
      </c>
      <c r="Q57" s="28">
        <v>148</v>
      </c>
      <c r="R57" s="260">
        <v>6</v>
      </c>
      <c r="S57" s="28">
        <v>369</v>
      </c>
      <c r="T57" s="260">
        <v>1</v>
      </c>
      <c r="U57" s="28">
        <v>170</v>
      </c>
      <c r="V57" s="28">
        <v>5</v>
      </c>
    </row>
    <row r="58" spans="2:22" s="252" customFormat="1" ht="14.1" customHeight="1">
      <c r="B58" s="22"/>
      <c r="C58" s="258"/>
      <c r="D58" s="261" t="s">
        <v>207</v>
      </c>
      <c r="E58" s="260">
        <f t="shared" si="16"/>
        <v>152</v>
      </c>
      <c r="F58" s="27">
        <f t="shared" si="16"/>
        <v>2082</v>
      </c>
      <c r="G58" s="260">
        <v>0</v>
      </c>
      <c r="H58" s="260">
        <v>69</v>
      </c>
      <c r="I58" s="28">
        <v>162</v>
      </c>
      <c r="J58" s="260">
        <v>28</v>
      </c>
      <c r="K58" s="28">
        <v>188</v>
      </c>
      <c r="L58" s="260">
        <v>26</v>
      </c>
      <c r="M58" s="28">
        <v>372</v>
      </c>
      <c r="N58" s="260">
        <v>16</v>
      </c>
      <c r="O58" s="28">
        <v>377</v>
      </c>
      <c r="P58" s="260">
        <v>6</v>
      </c>
      <c r="Q58" s="28">
        <v>243</v>
      </c>
      <c r="R58" s="260">
        <v>5</v>
      </c>
      <c r="S58" s="28">
        <v>313</v>
      </c>
      <c r="T58" s="260">
        <v>2</v>
      </c>
      <c r="U58" s="28">
        <v>358</v>
      </c>
      <c r="V58" s="28">
        <v>7</v>
      </c>
    </row>
    <row r="59" spans="2:22" s="252" customFormat="1" ht="14.1" customHeight="1">
      <c r="B59" s="29"/>
      <c r="C59" s="290"/>
      <c r="D59" s="291" t="s">
        <v>208</v>
      </c>
      <c r="E59" s="292">
        <f t="shared" si="16"/>
        <v>7</v>
      </c>
      <c r="F59" s="34">
        <f t="shared" si="16"/>
        <v>360</v>
      </c>
      <c r="G59" s="292">
        <v>0</v>
      </c>
      <c r="H59" s="292">
        <v>0</v>
      </c>
      <c r="I59" s="35">
        <v>0</v>
      </c>
      <c r="J59" s="292">
        <v>2</v>
      </c>
      <c r="K59" s="35">
        <v>14</v>
      </c>
      <c r="L59" s="292">
        <v>0</v>
      </c>
      <c r="M59" s="35">
        <v>0</v>
      </c>
      <c r="N59" s="292">
        <v>1</v>
      </c>
      <c r="O59" s="35">
        <v>23</v>
      </c>
      <c r="P59" s="292">
        <v>2</v>
      </c>
      <c r="Q59" s="35">
        <v>70</v>
      </c>
      <c r="R59" s="292">
        <v>1</v>
      </c>
      <c r="S59" s="35">
        <v>65</v>
      </c>
      <c r="T59" s="292">
        <v>1</v>
      </c>
      <c r="U59" s="35">
        <v>188</v>
      </c>
      <c r="V59" s="35">
        <v>0</v>
      </c>
    </row>
    <row r="60" spans="2:22" s="252" customFormat="1" ht="14.1" customHeight="1">
      <c r="B60" s="9" t="s">
        <v>54</v>
      </c>
      <c r="C60" s="253"/>
      <c r="D60" s="254"/>
      <c r="E60" s="255">
        <f>SUM(E61:E64)</f>
        <v>172</v>
      </c>
      <c r="F60" s="256">
        <f>SUM(F61:F64)</f>
        <v>3153</v>
      </c>
      <c r="G60" s="255">
        <f t="shared" ref="G60:V60" si="17">SUM(G61:G64)</f>
        <v>0</v>
      </c>
      <c r="H60" s="255">
        <f t="shared" si="17"/>
        <v>69</v>
      </c>
      <c r="I60" s="257">
        <f t="shared" si="17"/>
        <v>136</v>
      </c>
      <c r="J60" s="255">
        <f t="shared" si="17"/>
        <v>19</v>
      </c>
      <c r="K60" s="257">
        <f t="shared" si="17"/>
        <v>123</v>
      </c>
      <c r="L60" s="255">
        <f t="shared" si="17"/>
        <v>32</v>
      </c>
      <c r="M60" s="257">
        <f t="shared" si="17"/>
        <v>460</v>
      </c>
      <c r="N60" s="255">
        <f t="shared" si="17"/>
        <v>23</v>
      </c>
      <c r="O60" s="257">
        <f t="shared" si="17"/>
        <v>549</v>
      </c>
      <c r="P60" s="255">
        <f t="shared" si="17"/>
        <v>13</v>
      </c>
      <c r="Q60" s="257">
        <f t="shared" si="17"/>
        <v>469</v>
      </c>
      <c r="R60" s="255">
        <f t="shared" si="17"/>
        <v>13</v>
      </c>
      <c r="S60" s="257">
        <f t="shared" si="17"/>
        <v>801</v>
      </c>
      <c r="T60" s="255">
        <f t="shared" si="17"/>
        <v>3</v>
      </c>
      <c r="U60" s="257">
        <f t="shared" si="17"/>
        <v>615</v>
      </c>
      <c r="V60" s="257">
        <f t="shared" si="17"/>
        <v>0</v>
      </c>
    </row>
    <row r="61" spans="2:22" s="252" customFormat="1" ht="14.1" customHeight="1">
      <c r="B61" s="22"/>
      <c r="C61" s="258"/>
      <c r="D61" s="259" t="s">
        <v>205</v>
      </c>
      <c r="E61" s="260">
        <f>SUM(G61,H61,J61,L61,N61,P61,R61,T61,V61)</f>
        <v>5</v>
      </c>
      <c r="F61" s="27">
        <f>SUM(I61,K61,M61,O61,Q61,,S61,U61,)</f>
        <v>171</v>
      </c>
      <c r="G61" s="260">
        <v>0</v>
      </c>
      <c r="H61" s="260">
        <v>0</v>
      </c>
      <c r="I61" s="28">
        <v>0</v>
      </c>
      <c r="J61" s="260">
        <v>0</v>
      </c>
      <c r="K61" s="28">
        <v>0</v>
      </c>
      <c r="L61" s="260">
        <v>1</v>
      </c>
      <c r="M61" s="28">
        <v>14</v>
      </c>
      <c r="N61" s="260">
        <v>2</v>
      </c>
      <c r="O61" s="28">
        <v>50</v>
      </c>
      <c r="P61" s="260">
        <v>1</v>
      </c>
      <c r="Q61" s="28">
        <v>36</v>
      </c>
      <c r="R61" s="260">
        <v>1</v>
      </c>
      <c r="S61" s="28">
        <v>71</v>
      </c>
      <c r="T61" s="260">
        <v>0</v>
      </c>
      <c r="U61" s="28">
        <v>0</v>
      </c>
      <c r="V61" s="28">
        <v>0</v>
      </c>
    </row>
    <row r="62" spans="2:22" s="252" customFormat="1" ht="14.1" customHeight="1">
      <c r="B62" s="22"/>
      <c r="C62" s="258"/>
      <c r="D62" s="261" t="s">
        <v>206</v>
      </c>
      <c r="E62" s="260">
        <f>SUM(G62,H62,J62,L62,N62,P62,R62,T62,V62)</f>
        <v>33</v>
      </c>
      <c r="F62" s="27">
        <f>SUM(I62,K62,M62,O62,Q62,,S62,U62,)</f>
        <v>869</v>
      </c>
      <c r="G62" s="260">
        <v>0</v>
      </c>
      <c r="H62" s="260">
        <v>9</v>
      </c>
      <c r="I62" s="28">
        <v>9</v>
      </c>
      <c r="J62" s="260">
        <v>4</v>
      </c>
      <c r="K62" s="28">
        <v>25</v>
      </c>
      <c r="L62" s="260">
        <v>7</v>
      </c>
      <c r="M62" s="28">
        <v>86</v>
      </c>
      <c r="N62" s="260">
        <v>3</v>
      </c>
      <c r="O62" s="28">
        <v>75</v>
      </c>
      <c r="P62" s="260">
        <v>2</v>
      </c>
      <c r="Q62" s="28">
        <v>71</v>
      </c>
      <c r="R62" s="260">
        <v>7</v>
      </c>
      <c r="S62" s="28">
        <v>424</v>
      </c>
      <c r="T62" s="260">
        <v>1</v>
      </c>
      <c r="U62" s="28">
        <v>179</v>
      </c>
      <c r="V62" s="28">
        <v>0</v>
      </c>
    </row>
    <row r="63" spans="2:22" s="252" customFormat="1" ht="14.1" customHeight="1">
      <c r="B63" s="22"/>
      <c r="C63" s="258"/>
      <c r="D63" s="261" t="s">
        <v>207</v>
      </c>
      <c r="E63" s="260">
        <f>SUM(G63,H63,J63,L63,N63,P63,R63,T63,V63)</f>
        <v>127</v>
      </c>
      <c r="F63" s="27">
        <f>SUM(I63,K63,M63,O63,Q63,,S63,U63,)</f>
        <v>1916</v>
      </c>
      <c r="G63" s="260">
        <v>0</v>
      </c>
      <c r="H63" s="260">
        <v>60</v>
      </c>
      <c r="I63" s="28">
        <v>127</v>
      </c>
      <c r="J63" s="260">
        <v>13</v>
      </c>
      <c r="K63" s="28">
        <v>86</v>
      </c>
      <c r="L63" s="260">
        <v>24</v>
      </c>
      <c r="M63" s="28">
        <v>360</v>
      </c>
      <c r="N63" s="260">
        <v>16</v>
      </c>
      <c r="O63" s="28">
        <v>378</v>
      </c>
      <c r="P63" s="260">
        <v>8</v>
      </c>
      <c r="Q63" s="28">
        <v>297</v>
      </c>
      <c r="R63" s="260">
        <v>4</v>
      </c>
      <c r="S63" s="28">
        <v>232</v>
      </c>
      <c r="T63" s="260">
        <v>2</v>
      </c>
      <c r="U63" s="28">
        <v>436</v>
      </c>
      <c r="V63" s="28">
        <v>0</v>
      </c>
    </row>
    <row r="64" spans="2:22" s="252" customFormat="1" ht="14.1" customHeight="1">
      <c r="B64" s="29"/>
      <c r="C64" s="290"/>
      <c r="D64" s="291" t="s">
        <v>208</v>
      </c>
      <c r="E64" s="292">
        <f>SUM(G64,H64,J64,L64,N64,P64,R64,T64,V64)</f>
        <v>7</v>
      </c>
      <c r="F64" s="35">
        <f>SUM(I64,K64,M64,O64,Q64,,S64,U64,)</f>
        <v>197</v>
      </c>
      <c r="G64" s="292">
        <v>0</v>
      </c>
      <c r="H64" s="292">
        <v>0</v>
      </c>
      <c r="I64" s="35">
        <v>0</v>
      </c>
      <c r="J64" s="292">
        <v>2</v>
      </c>
      <c r="K64" s="35">
        <v>12</v>
      </c>
      <c r="L64" s="292">
        <v>0</v>
      </c>
      <c r="M64" s="35">
        <v>0</v>
      </c>
      <c r="N64" s="292">
        <v>2</v>
      </c>
      <c r="O64" s="35">
        <v>46</v>
      </c>
      <c r="P64" s="292">
        <v>2</v>
      </c>
      <c r="Q64" s="35">
        <v>65</v>
      </c>
      <c r="R64" s="292">
        <v>1</v>
      </c>
      <c r="S64" s="35">
        <v>74</v>
      </c>
      <c r="T64" s="292">
        <v>0</v>
      </c>
      <c r="U64" s="35">
        <v>0</v>
      </c>
      <c r="V64" s="35">
        <v>0</v>
      </c>
    </row>
    <row r="65" spans="2:23" s="252" customFormat="1" ht="14.1" customHeight="1">
      <c r="B65" s="293"/>
      <c r="C65" s="293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</row>
    <row r="66" spans="2:23" s="252" customFormat="1" ht="14.1" customHeight="1">
      <c r="B66" s="296"/>
      <c r="C66" s="296"/>
      <c r="D66" s="296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7"/>
    </row>
    <row r="67" spans="2:23" s="252" customFormat="1" ht="18">
      <c r="B67" s="380" t="s">
        <v>199</v>
      </c>
      <c r="C67" s="381"/>
      <c r="D67" s="381"/>
      <c r="E67" s="381"/>
      <c r="F67" s="382"/>
      <c r="G67" s="298" t="s">
        <v>5</v>
      </c>
      <c r="H67" s="299"/>
      <c r="I67" s="300" t="s">
        <v>81</v>
      </c>
      <c r="J67" s="301"/>
      <c r="K67" s="302" t="s">
        <v>82</v>
      </c>
      <c r="L67" s="303"/>
      <c r="M67" s="304" t="s">
        <v>213</v>
      </c>
      <c r="N67" s="305"/>
      <c r="O67" s="302" t="s">
        <v>201</v>
      </c>
      <c r="P67" s="303"/>
      <c r="Q67" s="302" t="s">
        <v>202</v>
      </c>
      <c r="R67" s="303"/>
      <c r="S67" s="300" t="s">
        <v>214</v>
      </c>
      <c r="T67" s="301"/>
      <c r="U67" s="306" t="s">
        <v>215</v>
      </c>
      <c r="V67" s="307"/>
      <c r="W67" s="308" t="s">
        <v>216</v>
      </c>
    </row>
    <row r="68" spans="2:23" s="252" customFormat="1" ht="14.1" customHeight="1">
      <c r="B68" s="383"/>
      <c r="C68" s="384"/>
      <c r="D68" s="384"/>
      <c r="E68" s="384"/>
      <c r="F68" s="385"/>
      <c r="G68" s="88" t="s">
        <v>3</v>
      </c>
      <c r="H68" s="82" t="s">
        <v>87</v>
      </c>
      <c r="I68" s="83" t="s">
        <v>88</v>
      </c>
      <c r="J68" s="84" t="s">
        <v>89</v>
      </c>
      <c r="K68" s="88" t="s">
        <v>3</v>
      </c>
      <c r="L68" s="85" t="s">
        <v>87</v>
      </c>
      <c r="M68" s="86" t="s">
        <v>3</v>
      </c>
      <c r="N68" s="87" t="s">
        <v>87</v>
      </c>
      <c r="O68" s="88" t="s">
        <v>3</v>
      </c>
      <c r="P68" s="85" t="s">
        <v>87</v>
      </c>
      <c r="Q68" s="81" t="s">
        <v>3</v>
      </c>
      <c r="R68" s="82" t="s">
        <v>87</v>
      </c>
      <c r="S68" s="88" t="s">
        <v>3</v>
      </c>
      <c r="T68" s="85" t="s">
        <v>87</v>
      </c>
      <c r="U68" s="88" t="s">
        <v>3</v>
      </c>
      <c r="V68" s="85" t="s">
        <v>87</v>
      </c>
      <c r="W68" s="89" t="s">
        <v>3</v>
      </c>
    </row>
    <row r="69" spans="2:23" s="252" customFormat="1" ht="14.1" customHeight="1">
      <c r="B69" s="9" t="s">
        <v>75</v>
      </c>
      <c r="C69" s="253"/>
      <c r="D69" s="253"/>
      <c r="E69" s="309"/>
      <c r="F69" s="310"/>
      <c r="G69" s="255">
        <f t="shared" ref="G69:W69" si="18">SUM(G70:G88)</f>
        <v>191</v>
      </c>
      <c r="H69" s="256">
        <f t="shared" si="18"/>
        <v>3069</v>
      </c>
      <c r="I69" s="255">
        <f t="shared" si="18"/>
        <v>86</v>
      </c>
      <c r="J69" s="255">
        <f t="shared" si="18"/>
        <v>173</v>
      </c>
      <c r="K69" s="257">
        <f t="shared" si="18"/>
        <v>28</v>
      </c>
      <c r="L69" s="255">
        <f t="shared" si="18"/>
        <v>184</v>
      </c>
      <c r="M69" s="257">
        <f t="shared" si="18"/>
        <v>45</v>
      </c>
      <c r="N69" s="255">
        <f t="shared" si="18"/>
        <v>898</v>
      </c>
      <c r="O69" s="257">
        <f t="shared" si="18"/>
        <v>23</v>
      </c>
      <c r="P69" s="255">
        <f t="shared" si="18"/>
        <v>861</v>
      </c>
      <c r="Q69" s="257">
        <f t="shared" si="18"/>
        <v>6</v>
      </c>
      <c r="R69" s="255">
        <f t="shared" si="18"/>
        <v>336</v>
      </c>
      <c r="S69" s="257">
        <f t="shared" si="18"/>
        <v>3</v>
      </c>
      <c r="T69" s="255">
        <f t="shared" si="18"/>
        <v>450</v>
      </c>
      <c r="U69" s="257">
        <f t="shared" si="18"/>
        <v>1</v>
      </c>
      <c r="V69" s="255">
        <f t="shared" si="18"/>
        <v>312</v>
      </c>
      <c r="W69" s="257">
        <f t="shared" si="18"/>
        <v>0</v>
      </c>
    </row>
    <row r="70" spans="2:23" s="252" customFormat="1" ht="14.1" customHeight="1">
      <c r="B70" s="22"/>
      <c r="C70" s="258"/>
      <c r="D70" s="374" t="s">
        <v>217</v>
      </c>
      <c r="E70" s="375"/>
      <c r="F70" s="376"/>
      <c r="G70" s="311" t="s">
        <v>218</v>
      </c>
      <c r="H70" s="52" t="s">
        <v>218</v>
      </c>
      <c r="I70" s="311" t="s">
        <v>218</v>
      </c>
      <c r="J70" s="311" t="s">
        <v>218</v>
      </c>
      <c r="K70" s="49" t="s">
        <v>218</v>
      </c>
      <c r="L70" s="311" t="s">
        <v>218</v>
      </c>
      <c r="M70" s="49" t="s">
        <v>218</v>
      </c>
      <c r="N70" s="311" t="s">
        <v>218</v>
      </c>
      <c r="O70" s="49" t="s">
        <v>218</v>
      </c>
      <c r="P70" s="311" t="s">
        <v>218</v>
      </c>
      <c r="Q70" s="49" t="s">
        <v>218</v>
      </c>
      <c r="R70" s="311" t="s">
        <v>218</v>
      </c>
      <c r="S70" s="49" t="s">
        <v>218</v>
      </c>
      <c r="T70" s="311" t="s">
        <v>218</v>
      </c>
      <c r="U70" s="49" t="s">
        <v>218</v>
      </c>
      <c r="V70" s="311" t="s">
        <v>218</v>
      </c>
      <c r="W70" s="49" t="s">
        <v>218</v>
      </c>
    </row>
    <row r="71" spans="2:23" s="252" customFormat="1" ht="14.1" customHeight="1">
      <c r="B71" s="22"/>
      <c r="C71" s="258"/>
      <c r="D71" s="374" t="s">
        <v>56</v>
      </c>
      <c r="E71" s="375"/>
      <c r="F71" s="376"/>
      <c r="G71" s="311" t="s">
        <v>218</v>
      </c>
      <c r="H71" s="52" t="s">
        <v>218</v>
      </c>
      <c r="I71" s="311" t="s">
        <v>218</v>
      </c>
      <c r="J71" s="311" t="s">
        <v>218</v>
      </c>
      <c r="K71" s="49" t="s">
        <v>218</v>
      </c>
      <c r="L71" s="311" t="s">
        <v>218</v>
      </c>
      <c r="M71" s="49" t="s">
        <v>218</v>
      </c>
      <c r="N71" s="311" t="s">
        <v>218</v>
      </c>
      <c r="O71" s="49" t="s">
        <v>218</v>
      </c>
      <c r="P71" s="311" t="s">
        <v>218</v>
      </c>
      <c r="Q71" s="49" t="s">
        <v>218</v>
      </c>
      <c r="R71" s="311" t="s">
        <v>218</v>
      </c>
      <c r="S71" s="49" t="s">
        <v>218</v>
      </c>
      <c r="T71" s="311" t="s">
        <v>218</v>
      </c>
      <c r="U71" s="49" t="s">
        <v>218</v>
      </c>
      <c r="V71" s="311" t="s">
        <v>218</v>
      </c>
      <c r="W71" s="49" t="s">
        <v>218</v>
      </c>
    </row>
    <row r="72" spans="2:23" ht="14.1" customHeight="1">
      <c r="B72" s="22"/>
      <c r="C72" s="258"/>
      <c r="D72" s="374" t="s">
        <v>219</v>
      </c>
      <c r="E72" s="375"/>
      <c r="F72" s="376"/>
      <c r="G72" s="311" t="s">
        <v>218</v>
      </c>
      <c r="H72" s="52" t="s">
        <v>218</v>
      </c>
      <c r="I72" s="311" t="s">
        <v>218</v>
      </c>
      <c r="J72" s="311" t="s">
        <v>218</v>
      </c>
      <c r="K72" s="49" t="s">
        <v>218</v>
      </c>
      <c r="L72" s="311" t="s">
        <v>218</v>
      </c>
      <c r="M72" s="49" t="s">
        <v>218</v>
      </c>
      <c r="N72" s="311" t="s">
        <v>218</v>
      </c>
      <c r="O72" s="49" t="s">
        <v>218</v>
      </c>
      <c r="P72" s="311" t="s">
        <v>218</v>
      </c>
      <c r="Q72" s="49" t="s">
        <v>218</v>
      </c>
      <c r="R72" s="311" t="s">
        <v>218</v>
      </c>
      <c r="S72" s="49" t="s">
        <v>218</v>
      </c>
      <c r="T72" s="311" t="s">
        <v>218</v>
      </c>
      <c r="U72" s="49" t="s">
        <v>218</v>
      </c>
      <c r="V72" s="311" t="s">
        <v>218</v>
      </c>
      <c r="W72" s="49" t="s">
        <v>218</v>
      </c>
    </row>
    <row r="73" spans="2:23" ht="14.1" customHeight="1">
      <c r="B73" s="22"/>
      <c r="C73" s="258"/>
      <c r="D73" s="374" t="s">
        <v>220</v>
      </c>
      <c r="E73" s="375"/>
      <c r="F73" s="376"/>
      <c r="G73" s="312" t="s">
        <v>218</v>
      </c>
      <c r="H73" s="313" t="s">
        <v>218</v>
      </c>
      <c r="I73" s="312" t="s">
        <v>218</v>
      </c>
      <c r="J73" s="312" t="s">
        <v>218</v>
      </c>
      <c r="K73" s="314" t="s">
        <v>218</v>
      </c>
      <c r="L73" s="312" t="s">
        <v>218</v>
      </c>
      <c r="M73" s="314" t="s">
        <v>218</v>
      </c>
      <c r="N73" s="312" t="s">
        <v>218</v>
      </c>
      <c r="O73" s="314" t="s">
        <v>218</v>
      </c>
      <c r="P73" s="312" t="s">
        <v>218</v>
      </c>
      <c r="Q73" s="314" t="s">
        <v>218</v>
      </c>
      <c r="R73" s="312" t="s">
        <v>218</v>
      </c>
      <c r="S73" s="314" t="s">
        <v>218</v>
      </c>
      <c r="T73" s="312" t="s">
        <v>218</v>
      </c>
      <c r="U73" s="314" t="s">
        <v>218</v>
      </c>
      <c r="V73" s="312" t="s">
        <v>218</v>
      </c>
      <c r="W73" s="314" t="s">
        <v>218</v>
      </c>
    </row>
    <row r="74" spans="2:23" ht="14.1" customHeight="1">
      <c r="B74" s="22"/>
      <c r="C74" s="258"/>
      <c r="D74" s="374" t="s">
        <v>60</v>
      </c>
      <c r="E74" s="375"/>
      <c r="F74" s="376"/>
      <c r="G74" s="312" t="s">
        <v>218</v>
      </c>
      <c r="H74" s="313" t="s">
        <v>218</v>
      </c>
      <c r="I74" s="312" t="s">
        <v>218</v>
      </c>
      <c r="J74" s="312" t="s">
        <v>218</v>
      </c>
      <c r="K74" s="314" t="s">
        <v>218</v>
      </c>
      <c r="L74" s="312" t="s">
        <v>218</v>
      </c>
      <c r="M74" s="314" t="s">
        <v>218</v>
      </c>
      <c r="N74" s="312" t="s">
        <v>218</v>
      </c>
      <c r="O74" s="314" t="s">
        <v>218</v>
      </c>
      <c r="P74" s="312" t="s">
        <v>218</v>
      </c>
      <c r="Q74" s="314" t="s">
        <v>218</v>
      </c>
      <c r="R74" s="312" t="s">
        <v>218</v>
      </c>
      <c r="S74" s="314" t="s">
        <v>218</v>
      </c>
      <c r="T74" s="312" t="s">
        <v>218</v>
      </c>
      <c r="U74" s="314" t="s">
        <v>218</v>
      </c>
      <c r="V74" s="312" t="s">
        <v>218</v>
      </c>
      <c r="W74" s="314" t="s">
        <v>218</v>
      </c>
    </row>
    <row r="75" spans="2:23" ht="14.1" customHeight="1">
      <c r="B75" s="22"/>
      <c r="C75" s="258"/>
      <c r="D75" s="374" t="s">
        <v>221</v>
      </c>
      <c r="E75" s="375"/>
      <c r="F75" s="376"/>
      <c r="G75" s="263">
        <f>K75</f>
        <v>4</v>
      </c>
      <c r="H75" s="43">
        <f>L75</f>
        <v>22</v>
      </c>
      <c r="I75" s="312" t="s">
        <v>90</v>
      </c>
      <c r="J75" s="312" t="s">
        <v>90</v>
      </c>
      <c r="K75" s="44">
        <v>4</v>
      </c>
      <c r="L75" s="263">
        <v>22</v>
      </c>
      <c r="M75" s="314" t="s">
        <v>90</v>
      </c>
      <c r="N75" s="312" t="s">
        <v>90</v>
      </c>
      <c r="O75" s="314" t="s">
        <v>90</v>
      </c>
      <c r="P75" s="312" t="s">
        <v>90</v>
      </c>
      <c r="Q75" s="314" t="s">
        <v>90</v>
      </c>
      <c r="R75" s="312" t="s">
        <v>90</v>
      </c>
      <c r="S75" s="314" t="s">
        <v>90</v>
      </c>
      <c r="T75" s="312" t="s">
        <v>90</v>
      </c>
      <c r="U75" s="314" t="s">
        <v>90</v>
      </c>
      <c r="V75" s="312" t="s">
        <v>90</v>
      </c>
      <c r="W75" s="314" t="s">
        <v>90</v>
      </c>
    </row>
    <row r="76" spans="2:23" ht="14.1" customHeight="1">
      <c r="B76" s="22"/>
      <c r="C76" s="258"/>
      <c r="D76" s="374" t="s">
        <v>160</v>
      </c>
      <c r="E76" s="375"/>
      <c r="F76" s="376"/>
      <c r="G76" s="312" t="s">
        <v>90</v>
      </c>
      <c r="H76" s="313" t="s">
        <v>90</v>
      </c>
      <c r="I76" s="312" t="s">
        <v>90</v>
      </c>
      <c r="J76" s="312" t="s">
        <v>90</v>
      </c>
      <c r="K76" s="314" t="s">
        <v>90</v>
      </c>
      <c r="L76" s="312" t="s">
        <v>90</v>
      </c>
      <c r="M76" s="314" t="s">
        <v>90</v>
      </c>
      <c r="N76" s="312" t="s">
        <v>90</v>
      </c>
      <c r="O76" s="314" t="s">
        <v>90</v>
      </c>
      <c r="P76" s="312" t="s">
        <v>90</v>
      </c>
      <c r="Q76" s="314" t="s">
        <v>90</v>
      </c>
      <c r="R76" s="312" t="s">
        <v>90</v>
      </c>
      <c r="S76" s="314" t="s">
        <v>90</v>
      </c>
      <c r="T76" s="312" t="s">
        <v>90</v>
      </c>
      <c r="U76" s="314" t="s">
        <v>90</v>
      </c>
      <c r="V76" s="312" t="s">
        <v>90</v>
      </c>
      <c r="W76" s="314" t="s">
        <v>90</v>
      </c>
    </row>
    <row r="77" spans="2:23" ht="14.1" customHeight="1">
      <c r="B77" s="22"/>
      <c r="C77" s="258"/>
      <c r="D77" s="374" t="s">
        <v>222</v>
      </c>
      <c r="E77" s="375"/>
      <c r="F77" s="376"/>
      <c r="G77" s="263">
        <f>I77+K77</f>
        <v>3</v>
      </c>
      <c r="H77" s="43">
        <f>J77+L77</f>
        <v>21</v>
      </c>
      <c r="I77" s="263">
        <v>1</v>
      </c>
      <c r="J77" s="263">
        <v>3</v>
      </c>
      <c r="K77" s="44">
        <v>2</v>
      </c>
      <c r="L77" s="263">
        <v>18</v>
      </c>
      <c r="M77" s="314" t="s">
        <v>90</v>
      </c>
      <c r="N77" s="312" t="s">
        <v>90</v>
      </c>
      <c r="O77" s="314" t="s">
        <v>90</v>
      </c>
      <c r="P77" s="312" t="s">
        <v>90</v>
      </c>
      <c r="Q77" s="314" t="s">
        <v>90</v>
      </c>
      <c r="R77" s="312" t="s">
        <v>90</v>
      </c>
      <c r="S77" s="314" t="s">
        <v>90</v>
      </c>
      <c r="T77" s="312" t="s">
        <v>90</v>
      </c>
      <c r="U77" s="314" t="s">
        <v>90</v>
      </c>
      <c r="V77" s="312" t="s">
        <v>90</v>
      </c>
      <c r="W77" s="314" t="s">
        <v>90</v>
      </c>
    </row>
    <row r="78" spans="2:23" ht="14.1" customHeight="1">
      <c r="B78" s="22"/>
      <c r="C78" s="258"/>
      <c r="D78" s="374" t="s">
        <v>223</v>
      </c>
      <c r="E78" s="375"/>
      <c r="F78" s="376"/>
      <c r="G78" s="312" t="s">
        <v>90</v>
      </c>
      <c r="H78" s="313" t="s">
        <v>90</v>
      </c>
      <c r="I78" s="312" t="s">
        <v>90</v>
      </c>
      <c r="J78" s="312" t="s">
        <v>90</v>
      </c>
      <c r="K78" s="314" t="s">
        <v>90</v>
      </c>
      <c r="L78" s="312" t="s">
        <v>90</v>
      </c>
      <c r="M78" s="314" t="s">
        <v>90</v>
      </c>
      <c r="N78" s="312" t="s">
        <v>90</v>
      </c>
      <c r="O78" s="314" t="s">
        <v>90</v>
      </c>
      <c r="P78" s="312" t="s">
        <v>90</v>
      </c>
      <c r="Q78" s="314" t="s">
        <v>90</v>
      </c>
      <c r="R78" s="312" t="s">
        <v>90</v>
      </c>
      <c r="S78" s="314" t="s">
        <v>90</v>
      </c>
      <c r="T78" s="312" t="s">
        <v>90</v>
      </c>
      <c r="U78" s="314" t="s">
        <v>90</v>
      </c>
      <c r="V78" s="312" t="s">
        <v>90</v>
      </c>
      <c r="W78" s="314" t="s">
        <v>90</v>
      </c>
    </row>
    <row r="79" spans="2:23" ht="14.1" customHeight="1">
      <c r="B79" s="22"/>
      <c r="C79" s="258"/>
      <c r="D79" s="374" t="s">
        <v>224</v>
      </c>
      <c r="E79" s="375"/>
      <c r="F79" s="376"/>
      <c r="G79" s="312" t="s">
        <v>90</v>
      </c>
      <c r="H79" s="313" t="s">
        <v>90</v>
      </c>
      <c r="I79" s="312" t="s">
        <v>90</v>
      </c>
      <c r="J79" s="312" t="s">
        <v>90</v>
      </c>
      <c r="K79" s="314" t="s">
        <v>90</v>
      </c>
      <c r="L79" s="312" t="s">
        <v>90</v>
      </c>
      <c r="M79" s="314" t="s">
        <v>90</v>
      </c>
      <c r="N79" s="312" t="s">
        <v>90</v>
      </c>
      <c r="O79" s="314" t="s">
        <v>90</v>
      </c>
      <c r="P79" s="312" t="s">
        <v>90</v>
      </c>
      <c r="Q79" s="314" t="s">
        <v>90</v>
      </c>
      <c r="R79" s="312" t="s">
        <v>90</v>
      </c>
      <c r="S79" s="314" t="s">
        <v>90</v>
      </c>
      <c r="T79" s="312" t="s">
        <v>90</v>
      </c>
      <c r="U79" s="314" t="s">
        <v>90</v>
      </c>
      <c r="V79" s="312" t="s">
        <v>90</v>
      </c>
      <c r="W79" s="314" t="s">
        <v>90</v>
      </c>
    </row>
    <row r="80" spans="2:23" ht="14.1" customHeight="1">
      <c r="B80" s="22"/>
      <c r="C80" s="258"/>
      <c r="D80" s="374" t="s">
        <v>225</v>
      </c>
      <c r="E80" s="375"/>
      <c r="F80" s="376"/>
      <c r="G80" s="312" t="s">
        <v>90</v>
      </c>
      <c r="H80" s="313" t="s">
        <v>90</v>
      </c>
      <c r="I80" s="312" t="s">
        <v>90</v>
      </c>
      <c r="J80" s="312" t="s">
        <v>90</v>
      </c>
      <c r="K80" s="314" t="s">
        <v>90</v>
      </c>
      <c r="L80" s="312" t="s">
        <v>90</v>
      </c>
      <c r="M80" s="314" t="s">
        <v>90</v>
      </c>
      <c r="N80" s="312" t="s">
        <v>90</v>
      </c>
      <c r="O80" s="314" t="s">
        <v>90</v>
      </c>
      <c r="P80" s="312" t="s">
        <v>90</v>
      </c>
      <c r="Q80" s="314" t="s">
        <v>90</v>
      </c>
      <c r="R80" s="312" t="s">
        <v>90</v>
      </c>
      <c r="S80" s="314" t="s">
        <v>90</v>
      </c>
      <c r="T80" s="312" t="s">
        <v>90</v>
      </c>
      <c r="U80" s="314" t="s">
        <v>90</v>
      </c>
      <c r="V80" s="312" t="s">
        <v>90</v>
      </c>
      <c r="W80" s="314" t="s">
        <v>90</v>
      </c>
    </row>
    <row r="81" spans="2:23" ht="14.1" customHeight="1">
      <c r="B81" s="22"/>
      <c r="C81" s="258"/>
      <c r="D81" s="374" t="s">
        <v>226</v>
      </c>
      <c r="E81" s="375"/>
      <c r="F81" s="376"/>
      <c r="G81" s="263">
        <f>K81+M81+O81+Q81</f>
        <v>7</v>
      </c>
      <c r="H81" s="43">
        <f>L81+N81+P81+R81</f>
        <v>205</v>
      </c>
      <c r="I81" s="312" t="s">
        <v>90</v>
      </c>
      <c r="J81" s="312" t="s">
        <v>90</v>
      </c>
      <c r="K81" s="44">
        <v>1</v>
      </c>
      <c r="L81" s="263">
        <v>7</v>
      </c>
      <c r="M81" s="44">
        <v>3</v>
      </c>
      <c r="N81" s="263">
        <v>58</v>
      </c>
      <c r="O81" s="44">
        <v>1</v>
      </c>
      <c r="P81" s="263">
        <v>34</v>
      </c>
      <c r="Q81" s="44">
        <v>2</v>
      </c>
      <c r="R81" s="263">
        <v>106</v>
      </c>
      <c r="S81" s="314" t="s">
        <v>90</v>
      </c>
      <c r="T81" s="312" t="s">
        <v>90</v>
      </c>
      <c r="U81" s="314" t="s">
        <v>90</v>
      </c>
      <c r="V81" s="312" t="s">
        <v>90</v>
      </c>
      <c r="W81" s="314" t="s">
        <v>90</v>
      </c>
    </row>
    <row r="82" spans="2:23" ht="14.1" customHeight="1">
      <c r="B82" s="22"/>
      <c r="C82" s="258"/>
      <c r="D82" s="374" t="s">
        <v>227</v>
      </c>
      <c r="E82" s="375"/>
      <c r="F82" s="376"/>
      <c r="G82" s="263">
        <f>M82+O82</f>
        <v>2</v>
      </c>
      <c r="H82" s="43">
        <f>N82+P82</f>
        <v>65</v>
      </c>
      <c r="I82" s="312" t="s">
        <v>90</v>
      </c>
      <c r="J82" s="312" t="s">
        <v>90</v>
      </c>
      <c r="K82" s="314" t="s">
        <v>90</v>
      </c>
      <c r="L82" s="312" t="s">
        <v>90</v>
      </c>
      <c r="M82" s="44">
        <v>1</v>
      </c>
      <c r="N82" s="263">
        <v>24</v>
      </c>
      <c r="O82" s="44">
        <v>1</v>
      </c>
      <c r="P82" s="263">
        <v>41</v>
      </c>
      <c r="Q82" s="314" t="s">
        <v>90</v>
      </c>
      <c r="R82" s="312" t="s">
        <v>90</v>
      </c>
      <c r="S82" s="314" t="s">
        <v>90</v>
      </c>
      <c r="T82" s="312" t="s">
        <v>90</v>
      </c>
      <c r="U82" s="314" t="s">
        <v>90</v>
      </c>
      <c r="V82" s="312" t="s">
        <v>90</v>
      </c>
      <c r="W82" s="314" t="s">
        <v>90</v>
      </c>
    </row>
    <row r="83" spans="2:23" ht="14.1" customHeight="1">
      <c r="B83" s="22"/>
      <c r="C83" s="258"/>
      <c r="D83" s="374" t="s">
        <v>228</v>
      </c>
      <c r="E83" s="375"/>
      <c r="F83" s="376"/>
      <c r="G83" s="263">
        <f>I83+K83</f>
        <v>3</v>
      </c>
      <c r="H83" s="43">
        <f>J83+L83</f>
        <v>7</v>
      </c>
      <c r="I83" s="263">
        <v>2</v>
      </c>
      <c r="J83" s="263">
        <v>2</v>
      </c>
      <c r="K83" s="44">
        <v>1</v>
      </c>
      <c r="L83" s="263">
        <v>5</v>
      </c>
      <c r="M83" s="314" t="s">
        <v>90</v>
      </c>
      <c r="N83" s="312" t="s">
        <v>90</v>
      </c>
      <c r="O83" s="314" t="s">
        <v>90</v>
      </c>
      <c r="P83" s="312" t="s">
        <v>90</v>
      </c>
      <c r="Q83" s="314" t="s">
        <v>90</v>
      </c>
      <c r="R83" s="312" t="s">
        <v>90</v>
      </c>
      <c r="S83" s="44">
        <v>1</v>
      </c>
      <c r="T83" s="263">
        <v>145</v>
      </c>
      <c r="U83" s="314" t="s">
        <v>90</v>
      </c>
      <c r="V83" s="312" t="s">
        <v>90</v>
      </c>
      <c r="W83" s="314" t="s">
        <v>90</v>
      </c>
    </row>
    <row r="84" spans="2:23" ht="14.1" customHeight="1">
      <c r="B84" s="22"/>
      <c r="C84" s="258"/>
      <c r="D84" s="374" t="s">
        <v>229</v>
      </c>
      <c r="E84" s="375"/>
      <c r="F84" s="376"/>
      <c r="G84" s="263">
        <f>I84+K84+M84+O84+Q84+S84</f>
        <v>71</v>
      </c>
      <c r="H84" s="43">
        <f>J84+L84+N84+P84+R84+T84</f>
        <v>1205</v>
      </c>
      <c r="I84" s="263">
        <v>28</v>
      </c>
      <c r="J84" s="263">
        <v>58</v>
      </c>
      <c r="K84" s="44">
        <v>10</v>
      </c>
      <c r="L84" s="263">
        <v>66</v>
      </c>
      <c r="M84" s="44">
        <v>18</v>
      </c>
      <c r="N84" s="263">
        <v>333</v>
      </c>
      <c r="O84" s="44">
        <v>11</v>
      </c>
      <c r="P84" s="263">
        <v>407</v>
      </c>
      <c r="Q84" s="44">
        <v>3</v>
      </c>
      <c r="R84" s="263">
        <v>172</v>
      </c>
      <c r="S84" s="44">
        <v>1</v>
      </c>
      <c r="T84" s="263">
        <v>169</v>
      </c>
      <c r="U84" s="314" t="s">
        <v>90</v>
      </c>
      <c r="V84" s="312" t="s">
        <v>90</v>
      </c>
      <c r="W84" s="314" t="s">
        <v>90</v>
      </c>
    </row>
    <row r="85" spans="2:23" ht="14.1" customHeight="1">
      <c r="B85" s="22"/>
      <c r="C85" s="258"/>
      <c r="D85" s="374" t="s">
        <v>230</v>
      </c>
      <c r="E85" s="375"/>
      <c r="F85" s="376"/>
      <c r="G85" s="263">
        <f>I85+K85+M85+S85</f>
        <v>62</v>
      </c>
      <c r="H85" s="43">
        <f>J85+L85+N85+T85</f>
        <v>612</v>
      </c>
      <c r="I85" s="263">
        <v>41</v>
      </c>
      <c r="J85" s="263">
        <v>88</v>
      </c>
      <c r="K85" s="44">
        <v>2</v>
      </c>
      <c r="L85" s="263">
        <v>11</v>
      </c>
      <c r="M85" s="44">
        <v>18</v>
      </c>
      <c r="N85" s="263">
        <v>377</v>
      </c>
      <c r="O85" s="314" t="s">
        <v>90</v>
      </c>
      <c r="P85" s="312" t="s">
        <v>90</v>
      </c>
      <c r="Q85" s="314" t="s">
        <v>90</v>
      </c>
      <c r="R85" s="312" t="s">
        <v>90</v>
      </c>
      <c r="S85" s="44">
        <v>1</v>
      </c>
      <c r="T85" s="263">
        <v>136</v>
      </c>
      <c r="U85" s="314" t="s">
        <v>90</v>
      </c>
      <c r="V85" s="312" t="s">
        <v>90</v>
      </c>
      <c r="W85" s="314" t="s">
        <v>90</v>
      </c>
    </row>
    <row r="86" spans="2:23" ht="14.1" customHeight="1">
      <c r="B86" s="22"/>
      <c r="C86" s="258"/>
      <c r="D86" s="374" t="s">
        <v>231</v>
      </c>
      <c r="E86" s="375"/>
      <c r="F86" s="376"/>
      <c r="G86" s="312" t="s">
        <v>90</v>
      </c>
      <c r="H86" s="313" t="s">
        <v>90</v>
      </c>
      <c r="I86" s="312" t="s">
        <v>90</v>
      </c>
      <c r="J86" s="312" t="s">
        <v>90</v>
      </c>
      <c r="K86" s="314" t="s">
        <v>90</v>
      </c>
      <c r="L86" s="312" t="s">
        <v>90</v>
      </c>
      <c r="M86" s="314" t="s">
        <v>90</v>
      </c>
      <c r="N86" s="312" t="s">
        <v>90</v>
      </c>
      <c r="O86" s="314" t="s">
        <v>90</v>
      </c>
      <c r="P86" s="312" t="s">
        <v>90</v>
      </c>
      <c r="Q86" s="314" t="s">
        <v>90</v>
      </c>
      <c r="R86" s="312" t="s">
        <v>90</v>
      </c>
      <c r="S86" s="314" t="s">
        <v>90</v>
      </c>
      <c r="T86" s="312" t="s">
        <v>90</v>
      </c>
      <c r="U86" s="314" t="s">
        <v>90</v>
      </c>
      <c r="V86" s="312" t="s">
        <v>90</v>
      </c>
      <c r="W86" s="314" t="s">
        <v>90</v>
      </c>
    </row>
    <row r="87" spans="2:23" ht="14.1" customHeight="1">
      <c r="B87" s="22"/>
      <c r="C87" s="258"/>
      <c r="D87" s="374" t="s">
        <v>232</v>
      </c>
      <c r="E87" s="375"/>
      <c r="F87" s="376"/>
      <c r="G87" s="263">
        <f>I87</f>
        <v>1</v>
      </c>
      <c r="H87" s="43">
        <f>J87</f>
        <v>1</v>
      </c>
      <c r="I87" s="263">
        <v>1</v>
      </c>
      <c r="J87" s="263">
        <v>1</v>
      </c>
      <c r="K87" s="314" t="s">
        <v>90</v>
      </c>
      <c r="L87" s="312" t="s">
        <v>90</v>
      </c>
      <c r="M87" s="314" t="s">
        <v>90</v>
      </c>
      <c r="N87" s="312" t="s">
        <v>90</v>
      </c>
      <c r="O87" s="314" t="s">
        <v>90</v>
      </c>
      <c r="P87" s="312" t="s">
        <v>90</v>
      </c>
      <c r="Q87" s="314" t="s">
        <v>90</v>
      </c>
      <c r="R87" s="312" t="s">
        <v>90</v>
      </c>
      <c r="S87" s="314" t="s">
        <v>90</v>
      </c>
      <c r="T87" s="312" t="s">
        <v>90</v>
      </c>
      <c r="U87" s="314" t="s">
        <v>90</v>
      </c>
      <c r="V87" s="312" t="s">
        <v>90</v>
      </c>
      <c r="W87" s="314" t="s">
        <v>90</v>
      </c>
    </row>
    <row r="88" spans="2:23" ht="14.1" customHeight="1">
      <c r="B88" s="29"/>
      <c r="C88" s="290"/>
      <c r="D88" s="377" t="s">
        <v>233</v>
      </c>
      <c r="E88" s="378"/>
      <c r="F88" s="379"/>
      <c r="G88" s="292">
        <f>I88+K88+M88+O88+Q88+U88</f>
        <v>38</v>
      </c>
      <c r="H88" s="34">
        <f>J88+L88+N88+P88+R88+V88</f>
        <v>931</v>
      </c>
      <c r="I88" s="292">
        <v>13</v>
      </c>
      <c r="J88" s="292">
        <v>21</v>
      </c>
      <c r="K88" s="35">
        <v>8</v>
      </c>
      <c r="L88" s="292">
        <v>55</v>
      </c>
      <c r="M88" s="35">
        <v>5</v>
      </c>
      <c r="N88" s="292">
        <v>106</v>
      </c>
      <c r="O88" s="35">
        <v>10</v>
      </c>
      <c r="P88" s="292">
        <v>379</v>
      </c>
      <c r="Q88" s="35">
        <v>1</v>
      </c>
      <c r="R88" s="292">
        <v>58</v>
      </c>
      <c r="S88" s="53" t="s">
        <v>90</v>
      </c>
      <c r="T88" s="315" t="s">
        <v>90</v>
      </c>
      <c r="U88" s="35">
        <v>1</v>
      </c>
      <c r="V88" s="292">
        <v>312</v>
      </c>
      <c r="W88" s="53" t="s">
        <v>90</v>
      </c>
    </row>
    <row r="89" spans="2:23">
      <c r="B89" s="244" t="s">
        <v>234</v>
      </c>
      <c r="W89" s="316" t="s">
        <v>235</v>
      </c>
    </row>
    <row r="189" spans="22:22">
      <c r="V189" s="154" t="s">
        <v>236</v>
      </c>
    </row>
  </sheetData>
  <mergeCells count="29">
    <mergeCell ref="D71:F71"/>
    <mergeCell ref="B3:D4"/>
    <mergeCell ref="E3:F3"/>
    <mergeCell ref="H3:I3"/>
    <mergeCell ref="J3:K3"/>
    <mergeCell ref="P3:Q3"/>
    <mergeCell ref="R3:S3"/>
    <mergeCell ref="T3:U3"/>
    <mergeCell ref="B67:F68"/>
    <mergeCell ref="D70:F70"/>
    <mergeCell ref="L3:M3"/>
    <mergeCell ref="N3:O3"/>
    <mergeCell ref="D83:F83"/>
    <mergeCell ref="D72:F72"/>
    <mergeCell ref="D73:F73"/>
    <mergeCell ref="D74:F74"/>
    <mergeCell ref="D75:F75"/>
    <mergeCell ref="D76:F76"/>
    <mergeCell ref="D77:F77"/>
    <mergeCell ref="D78:F78"/>
    <mergeCell ref="D79:F79"/>
    <mergeCell ref="D80:F80"/>
    <mergeCell ref="D81:F81"/>
    <mergeCell ref="D82:F82"/>
    <mergeCell ref="D84:F84"/>
    <mergeCell ref="D85:F85"/>
    <mergeCell ref="D86:F86"/>
    <mergeCell ref="D87:F87"/>
    <mergeCell ref="D88:F88"/>
  </mergeCells>
  <phoneticPr fontId="1"/>
  <pageMargins left="0.59055118110236227" right="0.59055118110236227" top="0.78740157480314965" bottom="0.78740157480314965" header="0.39370078740157483" footer="0.39370078740157483"/>
  <pageSetup paperSize="9" scale="83" orientation="portrait" r:id="rId1"/>
  <headerFooter alignWithMargins="0">
    <oddHeader>&amp;R&amp;"ＭＳ Ｐゴシック,標準"&amp;11 3.事  業  所</oddHeader>
    <oddFooter>&amp;C&amp;"ＭＳ Ｐゴシック,標準"&amp;11-30-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C-1</vt:lpstr>
      <vt:lpstr>C-2</vt:lpstr>
      <vt:lpstr>C-3</vt:lpstr>
      <vt:lpstr>C-4</vt:lpstr>
      <vt:lpstr>'C-4'!Print_Area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橋梅　綺澄</dc:creator>
  <cp:lastModifiedBy>橋梅　綺澄</cp:lastModifiedBy>
  <dcterms:created xsi:type="dcterms:W3CDTF">2017-05-24T04:36:41Z</dcterms:created>
  <dcterms:modified xsi:type="dcterms:W3CDTF">2017-05-24T07:52:58Z</dcterms:modified>
</cp:coreProperties>
</file>