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2915" windowHeight="11430"/>
  </bookViews>
  <sheets>
    <sheet name="T-1" sheetId="20" r:id="rId1"/>
    <sheet name="T-2" sheetId="19" r:id="rId2"/>
    <sheet name="T-3" sheetId="18" r:id="rId3"/>
    <sheet name="T-4" sheetId="17" r:id="rId4"/>
    <sheet name="T-5" sheetId="16" r:id="rId5"/>
    <sheet name="T-6" sheetId="15" r:id="rId6"/>
    <sheet name="T-7.8" sheetId="14" r:id="rId7"/>
    <sheet name="T-9" sheetId="13" r:id="rId8"/>
    <sheet name="T-10" sheetId="12" r:id="rId9"/>
    <sheet name="T-11" sheetId="11" r:id="rId10"/>
    <sheet name="T-12" sheetId="10" r:id="rId11"/>
    <sheet name="T-13" sheetId="9" r:id="rId12"/>
    <sheet name="T-14" sheetId="8" r:id="rId13"/>
    <sheet name="T-15" sheetId="7" r:id="rId14"/>
    <sheet name="T-16" sheetId="6" r:id="rId15"/>
    <sheet name="T-17" sheetId="5" r:id="rId16"/>
    <sheet name="T-18" sheetId="4" r:id="rId17"/>
    <sheet name="Sheet1" sheetId="1" r:id="rId18"/>
  </sheets>
  <definedNames>
    <definedName name="_xlnm.Print_Area" localSheetId="7">'T-9'!$A$1:$N$55</definedName>
  </definedNames>
  <calcPr calcId="145621"/>
</workbook>
</file>

<file path=xl/calcChain.xml><?xml version="1.0" encoding="utf-8"?>
<calcChain xmlns="http://schemas.openxmlformats.org/spreadsheetml/2006/main">
  <c r="H31" i="20" l="1"/>
  <c r="E31" i="20"/>
  <c r="H30" i="20"/>
  <c r="E30" i="20"/>
  <c r="H29" i="20"/>
  <c r="E29" i="20"/>
  <c r="H28" i="20"/>
  <c r="E28" i="20"/>
  <c r="H27" i="20"/>
  <c r="E27" i="20"/>
  <c r="H26" i="20"/>
  <c r="E26" i="20"/>
  <c r="F23" i="19"/>
  <c r="C23" i="19"/>
  <c r="F10" i="19"/>
  <c r="C10" i="19"/>
  <c r="F9" i="19"/>
  <c r="C9" i="19"/>
  <c r="K26" i="18"/>
  <c r="J26" i="18"/>
  <c r="F26" i="18"/>
  <c r="C26" i="18"/>
  <c r="I26" i="18" s="1"/>
  <c r="K25" i="18"/>
  <c r="J25" i="18"/>
  <c r="F25" i="18"/>
  <c r="I25" i="18" s="1"/>
  <c r="C25" i="18"/>
  <c r="K6" i="18"/>
  <c r="J6" i="18"/>
  <c r="I6" i="18"/>
  <c r="F6" i="18"/>
  <c r="C6" i="18"/>
  <c r="D98" i="17"/>
  <c r="D97" i="17"/>
  <c r="D96" i="17"/>
  <c r="D95" i="17"/>
  <c r="D94" i="17"/>
  <c r="D93" i="17"/>
  <c r="D92" i="17"/>
  <c r="D91" i="17"/>
  <c r="D90" i="17"/>
  <c r="D89" i="17"/>
  <c r="D88" i="17"/>
  <c r="D69" i="17" s="1"/>
  <c r="D87" i="17"/>
  <c r="D86" i="17"/>
  <c r="D85" i="17"/>
  <c r="D84" i="17"/>
  <c r="D83" i="17"/>
  <c r="D82" i="17"/>
  <c r="D81" i="17"/>
  <c r="D80" i="17"/>
  <c r="D79" i="17"/>
  <c r="D78" i="17"/>
  <c r="D77" i="17"/>
  <c r="D76" i="17"/>
  <c r="D75" i="17"/>
  <c r="D74" i="17"/>
  <c r="D73" i="17"/>
  <c r="D72" i="17"/>
  <c r="D71" i="17"/>
  <c r="F69" i="17"/>
  <c r="E69" i="17"/>
  <c r="D68" i="17"/>
  <c r="D67" i="17"/>
  <c r="D66" i="17"/>
  <c r="D65" i="17"/>
  <c r="D64" i="17"/>
  <c r="D63" i="17"/>
  <c r="D62" i="17"/>
  <c r="D61" i="17"/>
  <c r="D60" i="17"/>
  <c r="D59" i="17"/>
  <c r="D58" i="17"/>
  <c r="D57" i="17"/>
  <c r="D56" i="17"/>
  <c r="D55" i="17"/>
  <c r="D54" i="17"/>
  <c r="D53" i="17"/>
  <c r="D52" i="17"/>
  <c r="D51" i="17"/>
  <c r="D50" i="17"/>
  <c r="D49" i="17"/>
  <c r="D48" i="17"/>
  <c r="D47" i="17"/>
  <c r="D46" i="17"/>
  <c r="D45" i="17"/>
  <c r="D44" i="17"/>
  <c r="D43" i="17"/>
  <c r="D42" i="17"/>
  <c r="D41" i="17"/>
  <c r="D30" i="17"/>
  <c r="F25" i="17"/>
  <c r="E25" i="17"/>
  <c r="D25" i="17"/>
  <c r="D21" i="17"/>
  <c r="F20" i="17"/>
  <c r="E20" i="17"/>
  <c r="D20" i="17"/>
  <c r="D19" i="17"/>
  <c r="D18" i="17"/>
  <c r="D17" i="17"/>
  <c r="D16" i="17"/>
  <c r="D15" i="17" s="1"/>
  <c r="F15" i="17"/>
  <c r="E15" i="17"/>
  <c r="D14" i="17"/>
  <c r="D13" i="17"/>
  <c r="D12" i="17"/>
  <c r="D11" i="17"/>
  <c r="D10" i="17" s="1"/>
  <c r="F10" i="17"/>
  <c r="E10" i="17"/>
  <c r="D9" i="17"/>
  <c r="D8" i="17"/>
  <c r="D7" i="17"/>
  <c r="D6" i="17"/>
  <c r="D5" i="17" s="1"/>
  <c r="F5" i="17"/>
  <c r="E5" i="17"/>
  <c r="F44" i="13"/>
  <c r="F43" i="13"/>
  <c r="F42" i="13"/>
  <c r="F41" i="13"/>
  <c r="N40" i="13"/>
  <c r="M40" i="13"/>
  <c r="L40" i="13"/>
  <c r="K40" i="13"/>
  <c r="J40" i="13"/>
  <c r="I40" i="13"/>
  <c r="H40" i="13"/>
  <c r="G40" i="13"/>
  <c r="F40" i="13"/>
  <c r="F39" i="13"/>
  <c r="F38" i="13"/>
  <c r="F37" i="13"/>
  <c r="F36" i="13"/>
  <c r="F35" i="13" s="1"/>
  <c r="N35" i="13"/>
  <c r="M35" i="13"/>
  <c r="L35" i="13"/>
  <c r="K35" i="13"/>
  <c r="J35" i="13"/>
  <c r="I35" i="13"/>
  <c r="H35" i="13"/>
  <c r="G35" i="13"/>
  <c r="F34" i="13"/>
  <c r="F33" i="13"/>
  <c r="F32" i="13"/>
  <c r="F30" i="13" s="1"/>
  <c r="F31" i="13"/>
  <c r="N30" i="13"/>
  <c r="M30" i="13"/>
  <c r="L30" i="13"/>
  <c r="K30" i="13"/>
  <c r="J30" i="13"/>
  <c r="I30" i="13"/>
  <c r="H30" i="13"/>
  <c r="G30" i="13"/>
  <c r="F29" i="13"/>
  <c r="F28" i="13"/>
  <c r="F27" i="13"/>
  <c r="F26" i="13"/>
  <c r="F25" i="13" s="1"/>
  <c r="N25" i="13"/>
  <c r="M25" i="13"/>
  <c r="L25" i="13"/>
  <c r="K25" i="13"/>
  <c r="J25" i="13"/>
  <c r="I25" i="13"/>
  <c r="H25" i="13"/>
  <c r="G25" i="13"/>
  <c r="F24" i="13"/>
  <c r="F23" i="13"/>
  <c r="F22" i="13"/>
  <c r="F21" i="13"/>
  <c r="N20" i="13"/>
  <c r="M20" i="13"/>
  <c r="L20" i="13"/>
  <c r="K20" i="13"/>
  <c r="J20" i="13"/>
  <c r="I20" i="13"/>
  <c r="H20" i="13"/>
  <c r="G20" i="13"/>
  <c r="F20" i="13"/>
  <c r="F19" i="13"/>
  <c r="F18" i="13"/>
  <c r="F17" i="13"/>
  <c r="F16" i="13"/>
  <c r="N15" i="13"/>
  <c r="M15" i="13"/>
  <c r="L15" i="13"/>
  <c r="K15" i="13"/>
  <c r="J15" i="13"/>
  <c r="I15" i="13"/>
  <c r="H15" i="13"/>
  <c r="G15" i="13"/>
  <c r="F15" i="13"/>
  <c r="F14" i="13"/>
  <c r="F13" i="13"/>
  <c r="F12" i="13"/>
  <c r="F11" i="13"/>
  <c r="N10" i="13"/>
  <c r="M10" i="13"/>
  <c r="L10" i="13"/>
  <c r="K10" i="13"/>
  <c r="J10" i="13"/>
  <c r="I10" i="13"/>
  <c r="H10" i="13"/>
  <c r="G10" i="13"/>
  <c r="F10" i="13"/>
  <c r="F9" i="13"/>
  <c r="F8" i="13"/>
  <c r="F7" i="13"/>
  <c r="F6" i="13"/>
  <c r="F5" i="13" s="1"/>
  <c r="N5" i="13"/>
  <c r="M5" i="13"/>
  <c r="L5" i="13"/>
  <c r="K5" i="13"/>
  <c r="J5" i="13"/>
  <c r="I5" i="13"/>
  <c r="H5" i="13"/>
  <c r="G5" i="13"/>
  <c r="C45" i="12"/>
  <c r="C44" i="12"/>
  <c r="C43" i="12"/>
  <c r="C42" i="12"/>
  <c r="C41" i="12"/>
  <c r="C40" i="12"/>
  <c r="C39" i="12"/>
  <c r="C38" i="12"/>
  <c r="C37" i="12"/>
  <c r="M30" i="12"/>
  <c r="L30" i="12"/>
  <c r="K30" i="12"/>
  <c r="J30" i="12"/>
  <c r="I30" i="12"/>
  <c r="H30" i="12"/>
  <c r="G30" i="12"/>
  <c r="F30" i="12"/>
  <c r="E30" i="12"/>
  <c r="D30" i="12"/>
  <c r="C30" i="12"/>
  <c r="M25" i="12"/>
  <c r="L25" i="12"/>
  <c r="K25" i="12"/>
  <c r="J25" i="12"/>
  <c r="I25" i="12"/>
  <c r="H25" i="12"/>
  <c r="G25" i="12"/>
  <c r="F25" i="12"/>
  <c r="E25" i="12"/>
  <c r="D25" i="12"/>
  <c r="C25" i="12"/>
  <c r="M20" i="12"/>
  <c r="L20" i="12"/>
  <c r="K20" i="12"/>
  <c r="J20" i="12"/>
  <c r="I20" i="12"/>
  <c r="H20" i="12"/>
  <c r="G20" i="12"/>
  <c r="F20" i="12"/>
  <c r="E20" i="12"/>
  <c r="D20" i="12"/>
  <c r="C20" i="12"/>
  <c r="C19" i="12"/>
  <c r="C18" i="12"/>
  <c r="C17" i="12"/>
  <c r="C16" i="12"/>
  <c r="M15" i="12"/>
  <c r="L15" i="12"/>
  <c r="K15" i="12"/>
  <c r="J15" i="12"/>
  <c r="I15" i="12"/>
  <c r="H15" i="12"/>
  <c r="G15" i="12"/>
  <c r="F15" i="12"/>
  <c r="E15" i="12"/>
  <c r="D15" i="12"/>
  <c r="C15" i="12"/>
  <c r="C14" i="12"/>
  <c r="C13" i="12"/>
  <c r="C12" i="12"/>
  <c r="C11" i="12"/>
  <c r="C10" i="12" s="1"/>
  <c r="M10" i="12"/>
  <c r="L10" i="12"/>
  <c r="K10" i="12"/>
  <c r="J10" i="12"/>
  <c r="I10" i="12"/>
  <c r="H10" i="12"/>
  <c r="G10" i="12"/>
  <c r="F10" i="12"/>
  <c r="E10" i="12"/>
  <c r="D10" i="12"/>
  <c r="C9" i="12"/>
  <c r="C8" i="12"/>
  <c r="C7" i="12"/>
  <c r="C6" i="12"/>
  <c r="M5" i="12"/>
  <c r="L5" i="12"/>
  <c r="K5" i="12"/>
  <c r="J5" i="12"/>
  <c r="I5" i="12"/>
  <c r="H5" i="12"/>
  <c r="G5" i="12"/>
  <c r="F5" i="12"/>
  <c r="E5" i="12"/>
  <c r="D5" i="12"/>
  <c r="C5" i="12"/>
  <c r="H5" i="11"/>
  <c r="G5" i="11"/>
  <c r="F5" i="11"/>
  <c r="E5" i="11"/>
  <c r="D5" i="11"/>
  <c r="C5" i="11"/>
  <c r="D107" i="10"/>
  <c r="C107" i="10"/>
  <c r="D106" i="10"/>
  <c r="C106" i="10"/>
  <c r="D105" i="10"/>
  <c r="C105" i="10"/>
  <c r="D104" i="10"/>
  <c r="C104" i="10"/>
  <c r="D97" i="10"/>
  <c r="C97" i="10"/>
  <c r="D96" i="10"/>
  <c r="C96" i="10"/>
  <c r="H95" i="10"/>
  <c r="G95" i="10"/>
  <c r="F95" i="10"/>
  <c r="D95" i="10" s="1"/>
  <c r="E95" i="10"/>
  <c r="C95" i="10"/>
  <c r="D90" i="10"/>
  <c r="C90" i="10"/>
  <c r="D89" i="10"/>
  <c r="C89" i="10"/>
  <c r="D88" i="10"/>
  <c r="C88" i="10"/>
  <c r="D87" i="10"/>
  <c r="C87" i="10"/>
  <c r="D86" i="10"/>
  <c r="C86" i="10"/>
  <c r="D85" i="10"/>
  <c r="C85" i="10"/>
  <c r="D84" i="10"/>
  <c r="C84" i="10"/>
  <c r="D83" i="10"/>
  <c r="C83" i="10"/>
  <c r="D81" i="10"/>
  <c r="C81" i="10"/>
  <c r="D79" i="10"/>
  <c r="C79" i="10"/>
  <c r="J77" i="10"/>
  <c r="I77" i="10"/>
  <c r="H77" i="10"/>
  <c r="G77" i="10"/>
  <c r="F77" i="10"/>
  <c r="D77" i="10" s="1"/>
  <c r="E77" i="10"/>
  <c r="C77" i="10"/>
  <c r="D72" i="10"/>
  <c r="C72" i="10"/>
  <c r="D71" i="10"/>
  <c r="C71" i="10"/>
  <c r="D70" i="10"/>
  <c r="C70" i="10"/>
  <c r="D69" i="10"/>
  <c r="C69" i="10"/>
  <c r="D68" i="10"/>
  <c r="C68" i="10"/>
  <c r="D67" i="10"/>
  <c r="C67" i="10"/>
  <c r="D66" i="10"/>
  <c r="C66" i="10"/>
  <c r="D65" i="10"/>
  <c r="C65" i="10"/>
  <c r="D63" i="10"/>
  <c r="C63" i="10"/>
  <c r="D62" i="10"/>
  <c r="C62" i="10"/>
  <c r="D61" i="10"/>
  <c r="C61" i="10"/>
  <c r="J60" i="10"/>
  <c r="I60" i="10"/>
  <c r="H60" i="10"/>
  <c r="G60" i="10"/>
  <c r="F60" i="10"/>
  <c r="E60" i="10"/>
  <c r="C60" i="10" s="1"/>
  <c r="D60" i="10"/>
  <c r="D55" i="10"/>
  <c r="C55" i="10"/>
  <c r="D54" i="10"/>
  <c r="C54" i="10"/>
  <c r="D53" i="10"/>
  <c r="C53" i="10"/>
  <c r="D52" i="10"/>
  <c r="C52" i="10"/>
  <c r="D51" i="10"/>
  <c r="C51" i="10"/>
  <c r="D50" i="10"/>
  <c r="C50" i="10"/>
  <c r="D49" i="10"/>
  <c r="C49" i="10"/>
  <c r="D48" i="10"/>
  <c r="C48" i="10"/>
  <c r="D46" i="10"/>
  <c r="C46" i="10"/>
  <c r="D45" i="10"/>
  <c r="C45" i="10"/>
  <c r="D44" i="10"/>
  <c r="C44" i="10"/>
  <c r="D43" i="10"/>
  <c r="C43" i="10"/>
  <c r="D42" i="10"/>
  <c r="C42" i="10"/>
  <c r="D41" i="10"/>
  <c r="C41" i="10"/>
  <c r="J40" i="10"/>
  <c r="I40" i="10"/>
  <c r="H40" i="10"/>
  <c r="G40" i="10"/>
  <c r="F40" i="10"/>
  <c r="E40" i="10"/>
  <c r="C40" i="10" s="1"/>
  <c r="D40" i="10"/>
  <c r="J5" i="10"/>
  <c r="I5" i="10"/>
  <c r="H5" i="10"/>
  <c r="G5" i="10"/>
  <c r="F5" i="10"/>
  <c r="E5" i="10"/>
  <c r="D5" i="10"/>
  <c r="C5" i="10"/>
  <c r="D29" i="9"/>
  <c r="D28" i="9"/>
  <c r="E28" i="9" s="1"/>
  <c r="D27" i="9"/>
  <c r="E27" i="9" s="1"/>
  <c r="D26" i="9"/>
  <c r="D25" i="9"/>
  <c r="D24" i="9"/>
  <c r="E24" i="9" s="1"/>
  <c r="D23" i="9"/>
  <c r="E23" i="9" s="1"/>
  <c r="D22" i="9"/>
  <c r="D21" i="9"/>
  <c r="D20" i="9"/>
  <c r="E20" i="9" s="1"/>
  <c r="D19" i="9"/>
  <c r="E19" i="9" s="1"/>
  <c r="D18" i="9"/>
  <c r="D17" i="9"/>
  <c r="D16" i="9"/>
  <c r="E16" i="9" s="1"/>
  <c r="D15" i="9"/>
  <c r="E15" i="9" s="1"/>
  <c r="D14" i="9"/>
  <c r="D13" i="9"/>
  <c r="D12" i="9"/>
  <c r="E12" i="9" s="1"/>
  <c r="D11" i="9"/>
  <c r="E11" i="9" s="1"/>
  <c r="D10" i="9"/>
  <c r="D9" i="9"/>
  <c r="D8" i="9"/>
  <c r="AB7" i="9"/>
  <c r="X7" i="9"/>
  <c r="Y26" i="9" s="1"/>
  <c r="W7" i="9"/>
  <c r="V7" i="9"/>
  <c r="U7" i="9"/>
  <c r="T7" i="9"/>
  <c r="T6" i="9" s="1"/>
  <c r="U6" i="9" s="1"/>
  <c r="S7" i="9"/>
  <c r="R7" i="9"/>
  <c r="Q7" i="9"/>
  <c r="P7" i="9"/>
  <c r="P6" i="9" s="1"/>
  <c r="Q6" i="9" s="1"/>
  <c r="O7" i="9"/>
  <c r="N7" i="9"/>
  <c r="M7" i="9"/>
  <c r="L7" i="9"/>
  <c r="AD6" i="9"/>
  <c r="AB6" i="9"/>
  <c r="Z6" i="9"/>
  <c r="X6" i="9"/>
  <c r="O6" i="9"/>
  <c r="D6" i="9"/>
  <c r="AD5" i="9"/>
  <c r="AD7" i="9" s="1"/>
  <c r="AB5" i="9"/>
  <c r="Z5" i="9"/>
  <c r="Z7" i="9" s="1"/>
  <c r="X5" i="9"/>
  <c r="W5" i="9"/>
  <c r="V5" i="9"/>
  <c r="V6" i="9" s="1"/>
  <c r="W6" i="9" s="1"/>
  <c r="T5" i="9"/>
  <c r="U5" i="9" s="1"/>
  <c r="S5" i="9"/>
  <c r="R5" i="9"/>
  <c r="R6" i="9" s="1"/>
  <c r="S6" i="9" s="1"/>
  <c r="P5" i="9"/>
  <c r="Q5" i="9" s="1"/>
  <c r="O5" i="9"/>
  <c r="N5" i="9"/>
  <c r="J5" i="9"/>
  <c r="J7" i="9" s="1"/>
  <c r="I5" i="9"/>
  <c r="I7" i="9" s="1"/>
  <c r="H5" i="9"/>
  <c r="G5" i="9"/>
  <c r="F5" i="9"/>
  <c r="D5" i="9"/>
  <c r="D7" i="9" s="1"/>
  <c r="D60" i="8"/>
  <c r="D58" i="8"/>
  <c r="D56" i="8"/>
  <c r="P61" i="8" s="1"/>
  <c r="P55" i="8"/>
  <c r="N55" i="8"/>
  <c r="M55" i="8"/>
  <c r="L55" i="8"/>
  <c r="J55" i="8"/>
  <c r="I55" i="8"/>
  <c r="H55" i="8"/>
  <c r="F55" i="8"/>
  <c r="E55" i="8"/>
  <c r="D54" i="8"/>
  <c r="O55" i="8" s="1"/>
  <c r="D53" i="8"/>
  <c r="D52" i="8"/>
  <c r="D51" i="8"/>
  <c r="D50" i="8"/>
  <c r="N49" i="8"/>
  <c r="M49" i="8"/>
  <c r="J49" i="8"/>
  <c r="I49" i="8"/>
  <c r="F49" i="8"/>
  <c r="E49" i="8"/>
  <c r="D48" i="8"/>
  <c r="P49" i="8" s="1"/>
  <c r="D47" i="8"/>
  <c r="D46" i="8"/>
  <c r="D45" i="8"/>
  <c r="D44" i="8"/>
  <c r="D43" i="8"/>
  <c r="D42" i="8"/>
  <c r="N41" i="8"/>
  <c r="M41" i="8"/>
  <c r="J41" i="8"/>
  <c r="I41" i="8"/>
  <c r="F41" i="8"/>
  <c r="E41" i="8"/>
  <c r="D40" i="8"/>
  <c r="O41" i="8" s="1"/>
  <c r="P34" i="8"/>
  <c r="P35" i="8" s="1"/>
  <c r="O34" i="8"/>
  <c r="N34" i="8"/>
  <c r="N35" i="8" s="1"/>
  <c r="M34" i="8"/>
  <c r="M35" i="8" s="1"/>
  <c r="L34" i="8"/>
  <c r="L35" i="8" s="1"/>
  <c r="K34" i="8"/>
  <c r="J34" i="8"/>
  <c r="J35" i="8" s="1"/>
  <c r="I34" i="8"/>
  <c r="I35" i="8" s="1"/>
  <c r="H34" i="8"/>
  <c r="H35" i="8" s="1"/>
  <c r="G34" i="8"/>
  <c r="F34" i="8"/>
  <c r="F35" i="8" s="1"/>
  <c r="E34" i="8"/>
  <c r="E35" i="8" s="1"/>
  <c r="D34" i="8"/>
  <c r="O35" i="8" s="1"/>
  <c r="M29" i="8"/>
  <c r="I29" i="8"/>
  <c r="E29" i="8"/>
  <c r="P28" i="8"/>
  <c r="P29" i="8" s="1"/>
  <c r="O28" i="8"/>
  <c r="O29" i="8" s="1"/>
  <c r="N28" i="8"/>
  <c r="N29" i="8" s="1"/>
  <c r="M28" i="8"/>
  <c r="L28" i="8"/>
  <c r="L29" i="8" s="1"/>
  <c r="K28" i="8"/>
  <c r="K29" i="8" s="1"/>
  <c r="J28" i="8"/>
  <c r="J29" i="8" s="1"/>
  <c r="I28" i="8"/>
  <c r="H28" i="8"/>
  <c r="H29" i="8" s="1"/>
  <c r="G28" i="8"/>
  <c r="G29" i="8" s="1"/>
  <c r="F28" i="8"/>
  <c r="F29" i="8" s="1"/>
  <c r="E28" i="8"/>
  <c r="D28" i="8"/>
  <c r="D27" i="8"/>
  <c r="D26" i="8"/>
  <c r="D25" i="8"/>
  <c r="D24" i="8"/>
  <c r="P22" i="8"/>
  <c r="P23" i="8" s="1"/>
  <c r="O22" i="8"/>
  <c r="N22" i="8"/>
  <c r="N23" i="8" s="1"/>
  <c r="M22" i="8"/>
  <c r="M23" i="8" s="1"/>
  <c r="L22" i="8"/>
  <c r="L23" i="8" s="1"/>
  <c r="K22" i="8"/>
  <c r="J22" i="8"/>
  <c r="J23" i="8" s="1"/>
  <c r="I22" i="8"/>
  <c r="I23" i="8" s="1"/>
  <c r="H22" i="8"/>
  <c r="H23" i="8" s="1"/>
  <c r="G22" i="8"/>
  <c r="F22" i="8"/>
  <c r="F23" i="8" s="1"/>
  <c r="E22" i="8"/>
  <c r="E23" i="8" s="1"/>
  <c r="D22" i="8"/>
  <c r="O23" i="8" s="1"/>
  <c r="D21" i="8"/>
  <c r="D20" i="8"/>
  <c r="D19" i="8"/>
  <c r="D18" i="8"/>
  <c r="P16" i="8"/>
  <c r="P17" i="8" s="1"/>
  <c r="N16" i="8"/>
  <c r="N17" i="8" s="1"/>
  <c r="M16" i="8"/>
  <c r="M17" i="8" s="1"/>
  <c r="L16" i="8"/>
  <c r="L17" i="8" s="1"/>
  <c r="K16" i="8"/>
  <c r="K17" i="8" s="1"/>
  <c r="J16" i="8"/>
  <c r="J17" i="8" s="1"/>
  <c r="I16" i="8"/>
  <c r="I17" i="8" s="1"/>
  <c r="H16" i="8"/>
  <c r="H17" i="8" s="1"/>
  <c r="G16" i="8"/>
  <c r="G17" i="8" s="1"/>
  <c r="F16" i="8"/>
  <c r="F17" i="8" s="1"/>
  <c r="E16" i="8"/>
  <c r="E17" i="8" s="1"/>
  <c r="D17" i="8" s="1"/>
  <c r="D16" i="8"/>
  <c r="D15" i="8"/>
  <c r="D14" i="8"/>
  <c r="D13" i="8"/>
  <c r="D12" i="8"/>
  <c r="D10" i="8" s="1"/>
  <c r="P10" i="8"/>
  <c r="O10" i="8"/>
  <c r="N10" i="8"/>
  <c r="N11" i="8" s="1"/>
  <c r="M10" i="8"/>
  <c r="L10" i="8"/>
  <c r="K10" i="8"/>
  <c r="J10" i="8"/>
  <c r="J11" i="8" s="1"/>
  <c r="I10" i="8"/>
  <c r="H10" i="8"/>
  <c r="G10" i="8"/>
  <c r="F10" i="8"/>
  <c r="F11" i="8" s="1"/>
  <c r="E10" i="8"/>
  <c r="D9" i="8"/>
  <c r="D8" i="8"/>
  <c r="D7" i="8"/>
  <c r="D6" i="8"/>
  <c r="P4" i="8"/>
  <c r="P5" i="8" s="1"/>
  <c r="O4" i="8"/>
  <c r="N4" i="8"/>
  <c r="N5" i="8" s="1"/>
  <c r="M4" i="8"/>
  <c r="M5" i="8" s="1"/>
  <c r="L4" i="8"/>
  <c r="L5" i="8" s="1"/>
  <c r="K4" i="8"/>
  <c r="J4" i="8"/>
  <c r="J5" i="8" s="1"/>
  <c r="I4" i="8"/>
  <c r="I5" i="8" s="1"/>
  <c r="H4" i="8"/>
  <c r="H5" i="8" s="1"/>
  <c r="G4" i="8"/>
  <c r="F4" i="8"/>
  <c r="F5" i="8" s="1"/>
  <c r="E4" i="8"/>
  <c r="E5" i="8" s="1"/>
  <c r="D4" i="8"/>
  <c r="O5" i="8" s="1"/>
  <c r="I25" i="7"/>
  <c r="I24" i="7"/>
  <c r="I23" i="7"/>
  <c r="I21" i="7"/>
  <c r="J20" i="7"/>
  <c r="I20" i="7"/>
  <c r="I18" i="7"/>
  <c r="I17" i="7"/>
  <c r="I16" i="7"/>
  <c r="I14" i="7"/>
  <c r="V13" i="7"/>
  <c r="I13" i="7"/>
  <c r="I11" i="7"/>
  <c r="I10" i="7"/>
  <c r="I9" i="7"/>
  <c r="AB7" i="7"/>
  <c r="AB5" i="7" s="1"/>
  <c r="Z7" i="7"/>
  <c r="X7" i="7"/>
  <c r="X5" i="7" s="1"/>
  <c r="U7" i="7"/>
  <c r="T7" i="7"/>
  <c r="T5" i="7" s="1"/>
  <c r="S7" i="7"/>
  <c r="S5" i="7" s="1"/>
  <c r="R7" i="7"/>
  <c r="Q7" i="7"/>
  <c r="P7" i="7"/>
  <c r="P5" i="7" s="1"/>
  <c r="O7" i="7"/>
  <c r="O5" i="7" s="1"/>
  <c r="N7" i="7"/>
  <c r="M7" i="7"/>
  <c r="L7" i="7"/>
  <c r="L5" i="7" s="1"/>
  <c r="K7" i="7"/>
  <c r="K5" i="7" s="1"/>
  <c r="J7" i="7"/>
  <c r="H7" i="7"/>
  <c r="I7" i="7" s="1"/>
  <c r="AB6" i="7"/>
  <c r="Z6" i="7"/>
  <c r="X6" i="7"/>
  <c r="V6" i="7"/>
  <c r="T6" i="7"/>
  <c r="R6" i="7"/>
  <c r="P6" i="7"/>
  <c r="N6" i="7"/>
  <c r="L6" i="7"/>
  <c r="J6" i="7"/>
  <c r="H6" i="7"/>
  <c r="I6" i="7" s="1"/>
  <c r="Z5" i="7"/>
  <c r="U5" i="7"/>
  <c r="R5" i="7"/>
  <c r="Q5" i="7"/>
  <c r="N5" i="7"/>
  <c r="M5" i="7"/>
  <c r="J5" i="7"/>
  <c r="I5" i="7"/>
  <c r="H5" i="7"/>
  <c r="I22" i="7" s="1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1" i="6" s="1"/>
  <c r="C42" i="6"/>
  <c r="L41" i="6"/>
  <c r="K41" i="6"/>
  <c r="J41" i="6"/>
  <c r="I41" i="6"/>
  <c r="H41" i="6"/>
  <c r="G41" i="6"/>
  <c r="F41" i="6"/>
  <c r="E41" i="6"/>
  <c r="D41" i="6"/>
  <c r="C40" i="6"/>
  <c r="C39" i="6"/>
  <c r="C38" i="6"/>
  <c r="C37" i="6"/>
  <c r="C36" i="6" s="1"/>
  <c r="L36" i="6"/>
  <c r="K36" i="6"/>
  <c r="J36" i="6"/>
  <c r="I36" i="6"/>
  <c r="H36" i="6"/>
  <c r="G36" i="6"/>
  <c r="F36" i="6"/>
  <c r="E36" i="6"/>
  <c r="D36" i="6"/>
  <c r="C35" i="6"/>
  <c r="C34" i="6"/>
  <c r="C33" i="6"/>
  <c r="C31" i="6" s="1"/>
  <c r="C32" i="6"/>
  <c r="L31" i="6"/>
  <c r="K31" i="6"/>
  <c r="J31" i="6"/>
  <c r="I31" i="6"/>
  <c r="H31" i="6"/>
  <c r="G31" i="6"/>
  <c r="F31" i="6"/>
  <c r="E31" i="6"/>
  <c r="D31" i="6"/>
  <c r="C30" i="6"/>
  <c r="C29" i="6"/>
  <c r="C28" i="6"/>
  <c r="C27" i="6"/>
  <c r="C26" i="6" s="1"/>
  <c r="L26" i="6"/>
  <c r="K26" i="6"/>
  <c r="J26" i="6"/>
  <c r="I26" i="6"/>
  <c r="H26" i="6"/>
  <c r="G26" i="6"/>
  <c r="F26" i="6"/>
  <c r="E26" i="6"/>
  <c r="D26" i="6"/>
  <c r="C25" i="6"/>
  <c r="C24" i="6"/>
  <c r="C23" i="6"/>
  <c r="C21" i="6" s="1"/>
  <c r="C22" i="6"/>
  <c r="L21" i="6"/>
  <c r="K21" i="6"/>
  <c r="J21" i="6"/>
  <c r="I21" i="6"/>
  <c r="H21" i="6"/>
  <c r="G21" i="6"/>
  <c r="F21" i="6"/>
  <c r="E21" i="6"/>
  <c r="D21" i="6"/>
  <c r="C20" i="6"/>
  <c r="C19" i="6"/>
  <c r="C18" i="6"/>
  <c r="C17" i="6"/>
  <c r="C16" i="6" s="1"/>
  <c r="L16" i="6"/>
  <c r="K16" i="6"/>
  <c r="J16" i="6"/>
  <c r="I16" i="6"/>
  <c r="H16" i="6"/>
  <c r="G16" i="6"/>
  <c r="F16" i="6"/>
  <c r="E16" i="6"/>
  <c r="D16" i="6"/>
  <c r="C15" i="6"/>
  <c r="C14" i="6"/>
  <c r="C13" i="6"/>
  <c r="C11" i="6" s="1"/>
  <c r="C12" i="6"/>
  <c r="L11" i="6"/>
  <c r="K11" i="6"/>
  <c r="J11" i="6"/>
  <c r="I11" i="6"/>
  <c r="H11" i="6"/>
  <c r="G11" i="6"/>
  <c r="F11" i="6"/>
  <c r="E11" i="6"/>
  <c r="D11" i="6"/>
  <c r="C10" i="6"/>
  <c r="C9" i="6"/>
  <c r="C8" i="6"/>
  <c r="C7" i="6"/>
  <c r="C6" i="6" s="1"/>
  <c r="L6" i="6"/>
  <c r="K6" i="6"/>
  <c r="J6" i="6"/>
  <c r="I6" i="6"/>
  <c r="H6" i="6"/>
  <c r="G6" i="6"/>
  <c r="F6" i="6"/>
  <c r="E6" i="6"/>
  <c r="D6" i="6"/>
  <c r="F35" i="5"/>
  <c r="D35" i="5"/>
  <c r="C35" i="5"/>
  <c r="F30" i="5"/>
  <c r="D30" i="5"/>
  <c r="C30" i="5"/>
  <c r="F25" i="5"/>
  <c r="D25" i="5"/>
  <c r="C25" i="5"/>
  <c r="F20" i="5"/>
  <c r="D20" i="5"/>
  <c r="C20" i="5"/>
  <c r="F15" i="5"/>
  <c r="D15" i="5"/>
  <c r="C15" i="5"/>
  <c r="F10" i="5"/>
  <c r="D10" i="5"/>
  <c r="C10" i="5"/>
  <c r="F5" i="5"/>
  <c r="D5" i="5"/>
  <c r="C5" i="5"/>
  <c r="I68" i="4"/>
  <c r="H68" i="4"/>
  <c r="G68" i="4"/>
  <c r="F68" i="4"/>
  <c r="I62" i="4"/>
  <c r="H62" i="4"/>
  <c r="G62" i="4"/>
  <c r="F62" i="4"/>
  <c r="I56" i="4"/>
  <c r="H56" i="4"/>
  <c r="G56" i="4"/>
  <c r="F56" i="4"/>
  <c r="I50" i="4"/>
  <c r="H50" i="4"/>
  <c r="G50" i="4"/>
  <c r="F50" i="4"/>
  <c r="I44" i="4"/>
  <c r="H44" i="4"/>
  <c r="G44" i="4"/>
  <c r="F44" i="4"/>
  <c r="F42" i="4"/>
  <c r="F41" i="4"/>
  <c r="F40" i="4"/>
  <c r="I40" i="4" s="1"/>
  <c r="I38" i="4" s="1"/>
  <c r="H38" i="4"/>
  <c r="G38" i="4"/>
  <c r="I33" i="4"/>
  <c r="I32" i="4" s="1"/>
  <c r="H32" i="4"/>
  <c r="G32" i="4"/>
  <c r="F32" i="4"/>
  <c r="I26" i="4"/>
  <c r="H26" i="4"/>
  <c r="G26" i="4"/>
  <c r="F26" i="4"/>
  <c r="I20" i="4"/>
  <c r="I19" i="4" s="1"/>
  <c r="H19" i="4"/>
  <c r="G19" i="4"/>
  <c r="F19" i="4"/>
  <c r="F14" i="4"/>
  <c r="I13" i="4"/>
  <c r="I12" i="4"/>
  <c r="H12" i="4"/>
  <c r="G12" i="4"/>
  <c r="F12" i="4"/>
  <c r="I5" i="4"/>
  <c r="AE29" i="9" l="1"/>
  <c r="AC28" i="9"/>
  <c r="AA27" i="9"/>
  <c r="AE25" i="9"/>
  <c r="AC24" i="9"/>
  <c r="AA23" i="9"/>
  <c r="AE21" i="9"/>
  <c r="AC20" i="9"/>
  <c r="AA19" i="9"/>
  <c r="AE17" i="9"/>
  <c r="AC16" i="9"/>
  <c r="AA15" i="9"/>
  <c r="AE13" i="9"/>
  <c r="AC12" i="9"/>
  <c r="AA11" i="9"/>
  <c r="AE9" i="9"/>
  <c r="AC8" i="9"/>
  <c r="AC29" i="9"/>
  <c r="AA28" i="9"/>
  <c r="AE26" i="9"/>
  <c r="AC25" i="9"/>
  <c r="AA24" i="9"/>
  <c r="AE22" i="9"/>
  <c r="AC21" i="9"/>
  <c r="AA20" i="9"/>
  <c r="AE18" i="9"/>
  <c r="AC17" i="9"/>
  <c r="AA16" i="9"/>
  <c r="AE14" i="9"/>
  <c r="AC13" i="9"/>
  <c r="AA12" i="9"/>
  <c r="AE10" i="9"/>
  <c r="AC9" i="9"/>
  <c r="AA8" i="9"/>
  <c r="AA29" i="9"/>
  <c r="AE27" i="9"/>
  <c r="AC26" i="9"/>
  <c r="AA25" i="9"/>
  <c r="AE23" i="9"/>
  <c r="AC22" i="9"/>
  <c r="AA21" i="9"/>
  <c r="AE19" i="9"/>
  <c r="AC18" i="9"/>
  <c r="AA17" i="9"/>
  <c r="AE15" i="9"/>
  <c r="AC14" i="9"/>
  <c r="AA13" i="9"/>
  <c r="AE11" i="9"/>
  <c r="AC10" i="9"/>
  <c r="AA9" i="9"/>
  <c r="AE28" i="9"/>
  <c r="AC27" i="9"/>
  <c r="AA26" i="9"/>
  <c r="AE24" i="9"/>
  <c r="AC23" i="9"/>
  <c r="AA22" i="9"/>
  <c r="AE20" i="9"/>
  <c r="AC19" i="9"/>
  <c r="AA18" i="9"/>
  <c r="AE16" i="9"/>
  <c r="AC15" i="9"/>
  <c r="AA14" i="9"/>
  <c r="AE12" i="9"/>
  <c r="AC11" i="9"/>
  <c r="AA10" i="9"/>
  <c r="AE8" i="9"/>
  <c r="AE5" i="9" s="1"/>
  <c r="E29" i="9"/>
  <c r="E25" i="9"/>
  <c r="E21" i="9"/>
  <c r="E17" i="9"/>
  <c r="E13" i="9"/>
  <c r="E9" i="9"/>
  <c r="E5" i="9"/>
  <c r="E6" i="9" s="1"/>
  <c r="E26" i="9"/>
  <c r="E22" i="9"/>
  <c r="E18" i="9"/>
  <c r="E14" i="9"/>
  <c r="E10" i="9"/>
  <c r="K29" i="9"/>
  <c r="K25" i="9"/>
  <c r="K21" i="9"/>
  <c r="K17" i="9"/>
  <c r="K13" i="9"/>
  <c r="K9" i="9"/>
  <c r="K26" i="9"/>
  <c r="K22" i="9"/>
  <c r="K18" i="9"/>
  <c r="K14" i="9"/>
  <c r="K10" i="9"/>
  <c r="K27" i="9"/>
  <c r="K23" i="9"/>
  <c r="K19" i="9"/>
  <c r="K15" i="9"/>
  <c r="K11" i="9"/>
  <c r="K6" i="9"/>
  <c r="K28" i="9"/>
  <c r="K24" i="9"/>
  <c r="K20" i="9"/>
  <c r="K16" i="9"/>
  <c r="K12" i="9"/>
  <c r="K5" i="9"/>
  <c r="Y9" i="9"/>
  <c r="Y13" i="9"/>
  <c r="Y17" i="9"/>
  <c r="Y21" i="9"/>
  <c r="Y25" i="9"/>
  <c r="Y29" i="9"/>
  <c r="Y8" i="9"/>
  <c r="Y12" i="9"/>
  <c r="Y16" i="9"/>
  <c r="Y20" i="9"/>
  <c r="Y24" i="9"/>
  <c r="Y28" i="9"/>
  <c r="Y11" i="9"/>
  <c r="Y15" i="9"/>
  <c r="Y19" i="9"/>
  <c r="Y23" i="9"/>
  <c r="Y27" i="9"/>
  <c r="Y10" i="9"/>
  <c r="Y14" i="9"/>
  <c r="Y18" i="9"/>
  <c r="Y22" i="9"/>
  <c r="G11" i="8"/>
  <c r="K11" i="8"/>
  <c r="O11" i="8"/>
  <c r="H11" i="8"/>
  <c r="L11" i="8"/>
  <c r="P11" i="8"/>
  <c r="M11" i="8"/>
  <c r="I11" i="8"/>
  <c r="E11" i="8"/>
  <c r="D29" i="8"/>
  <c r="H41" i="8"/>
  <c r="L41" i="8"/>
  <c r="P41" i="8"/>
  <c r="H49" i="8"/>
  <c r="L49" i="8"/>
  <c r="G55" i="8"/>
  <c r="K55" i="8"/>
  <c r="E57" i="8"/>
  <c r="I57" i="8"/>
  <c r="M57" i="8"/>
  <c r="G59" i="8"/>
  <c r="K59" i="8"/>
  <c r="O59" i="8"/>
  <c r="E61" i="8"/>
  <c r="I61" i="8"/>
  <c r="M61" i="8"/>
  <c r="G5" i="8"/>
  <c r="K5" i="8"/>
  <c r="D5" i="8" s="1"/>
  <c r="G23" i="8"/>
  <c r="D23" i="8" s="1"/>
  <c r="K23" i="8"/>
  <c r="G35" i="8"/>
  <c r="D35" i="8" s="1"/>
  <c r="K35" i="8"/>
  <c r="F57" i="8"/>
  <c r="J57" i="8"/>
  <c r="N57" i="8"/>
  <c r="H59" i="8"/>
  <c r="L59" i="8"/>
  <c r="P59" i="8"/>
  <c r="F61" i="8"/>
  <c r="J61" i="8"/>
  <c r="N61" i="8"/>
  <c r="G57" i="8"/>
  <c r="K57" i="8"/>
  <c r="O57" i="8"/>
  <c r="E59" i="8"/>
  <c r="I59" i="8"/>
  <c r="M59" i="8"/>
  <c r="G61" i="8"/>
  <c r="K61" i="8"/>
  <c r="O61" i="8"/>
  <c r="G41" i="8"/>
  <c r="D41" i="8" s="1"/>
  <c r="K41" i="8"/>
  <c r="G49" i="8"/>
  <c r="D49" i="8" s="1"/>
  <c r="K49" i="8"/>
  <c r="H57" i="8"/>
  <c r="L57" i="8"/>
  <c r="P57" i="8"/>
  <c r="F59" i="8"/>
  <c r="J59" i="8"/>
  <c r="N59" i="8"/>
  <c r="H61" i="8"/>
  <c r="L61" i="8"/>
  <c r="W6" i="7"/>
  <c r="W13" i="7"/>
  <c r="AC25" i="7"/>
  <c r="AA19" i="7"/>
  <c r="Y16" i="7"/>
  <c r="AA15" i="7"/>
  <c r="AC14" i="7"/>
  <c r="AA12" i="7"/>
  <c r="AC11" i="7"/>
  <c r="AA25" i="7"/>
  <c r="AC24" i="7"/>
  <c r="Y22" i="7"/>
  <c r="AA21" i="7"/>
  <c r="AC20" i="7"/>
  <c r="Y19" i="7"/>
  <c r="AA18" i="7"/>
  <c r="AC17" i="7"/>
  <c r="Y15" i="7"/>
  <c r="AA14" i="7"/>
  <c r="AC13" i="7"/>
  <c r="Y12" i="7"/>
  <c r="AA11" i="7"/>
  <c r="AC10" i="7"/>
  <c r="Y25" i="7"/>
  <c r="AA24" i="7"/>
  <c r="AC23" i="7"/>
  <c r="Y21" i="7"/>
  <c r="AA20" i="7"/>
  <c r="Y18" i="7"/>
  <c r="AA17" i="7"/>
  <c r="AC16" i="7"/>
  <c r="Y14" i="7"/>
  <c r="AA13" i="7"/>
  <c r="Y11" i="7"/>
  <c r="AA10" i="7"/>
  <c r="AC9" i="7"/>
  <c r="AC6" i="7"/>
  <c r="Y6" i="7"/>
  <c r="Y24" i="7"/>
  <c r="AA23" i="7"/>
  <c r="AC22" i="7"/>
  <c r="Y20" i="7"/>
  <c r="AC19" i="7"/>
  <c r="Y17" i="7"/>
  <c r="AA16" i="7"/>
  <c r="AC15" i="7"/>
  <c r="Y13" i="7"/>
  <c r="AC12" i="7"/>
  <c r="Y10" i="7"/>
  <c r="AA9" i="7"/>
  <c r="AC8" i="7"/>
  <c r="AC7" i="7" s="1"/>
  <c r="AC5" i="7" s="1"/>
  <c r="Y23" i="7"/>
  <c r="AA22" i="7"/>
  <c r="AC21" i="7"/>
  <c r="AC18" i="7"/>
  <c r="Y9" i="7"/>
  <c r="AA8" i="7"/>
  <c r="Y8" i="7"/>
  <c r="AA6" i="7"/>
  <c r="V7" i="7"/>
  <c r="V5" i="7" s="1"/>
  <c r="I8" i="7"/>
  <c r="I12" i="7"/>
  <c r="I15" i="7"/>
  <c r="I19" i="7"/>
  <c r="F38" i="4"/>
  <c r="AC6" i="9" l="1"/>
  <c r="Y5" i="9"/>
  <c r="K8" i="9"/>
  <c r="E8" i="9"/>
  <c r="AE6" i="9"/>
  <c r="AE7" i="9" s="1"/>
  <c r="Y6" i="9"/>
  <c r="AA6" i="9"/>
  <c r="AA5" i="9"/>
  <c r="AA7" i="9" s="1"/>
  <c r="AC5" i="9"/>
  <c r="AC7" i="9" s="1"/>
  <c r="D55" i="8"/>
  <c r="D11" i="8"/>
  <c r="D57" i="8"/>
  <c r="D59" i="8"/>
  <c r="D61" i="8"/>
  <c r="AA7" i="7"/>
  <c r="AA5" i="7" s="1"/>
  <c r="W17" i="7"/>
  <c r="W23" i="7"/>
  <c r="W16" i="7"/>
  <c r="W9" i="7"/>
  <c r="W22" i="7"/>
  <c r="W19" i="7"/>
  <c r="W15" i="7"/>
  <c r="W12" i="7"/>
  <c r="W8" i="7"/>
  <c r="W25" i="7"/>
  <c r="W21" i="7"/>
  <c r="W18" i="7"/>
  <c r="W14" i="7"/>
  <c r="W11" i="7"/>
  <c r="W24" i="7"/>
  <c r="W20" i="7"/>
  <c r="W10" i="7"/>
  <c r="Y7" i="7"/>
  <c r="Y5" i="7" s="1"/>
  <c r="Y7" i="9" l="1"/>
  <c r="W7" i="7"/>
  <c r="W5" i="7" s="1"/>
</calcChain>
</file>

<file path=xl/sharedStrings.xml><?xml version="1.0" encoding="utf-8"?>
<sst xmlns="http://schemas.openxmlformats.org/spreadsheetml/2006/main" count="1563" uniqueCount="814">
  <si>
    <t>T-18．会計別公債費の推移</t>
    <rPh sb="5" eb="7">
      <t>カイケイ</t>
    </rPh>
    <rPh sb="7" eb="8">
      <t>ベツ</t>
    </rPh>
    <rPh sb="8" eb="11">
      <t>コウサイヒ</t>
    </rPh>
    <rPh sb="12" eb="14">
      <t>スイイ</t>
    </rPh>
    <phoneticPr fontId="4"/>
  </si>
  <si>
    <t>単位：千円</t>
    <rPh sb="0" eb="2">
      <t>タンイ</t>
    </rPh>
    <rPh sb="3" eb="5">
      <t>センエン</t>
    </rPh>
    <phoneticPr fontId="7"/>
  </si>
  <si>
    <t>年度</t>
    <rPh sb="0" eb="2">
      <t>ネンド</t>
    </rPh>
    <phoneticPr fontId="7"/>
  </si>
  <si>
    <t>前年度末</t>
    <phoneticPr fontId="7"/>
  </si>
  <si>
    <t>年度</t>
    <phoneticPr fontId="7"/>
  </si>
  <si>
    <t>元金</t>
    <rPh sb="1" eb="2">
      <t>キン</t>
    </rPh>
    <phoneticPr fontId="8"/>
  </si>
  <si>
    <t>年度末</t>
    <phoneticPr fontId="7"/>
  </si>
  <si>
    <t>現在</t>
  </si>
  <si>
    <t>発行額</t>
  </si>
  <si>
    <t>償還額</t>
  </si>
  <si>
    <t>平成17年度</t>
    <rPh sb="0" eb="2">
      <t>ヘイセイ</t>
    </rPh>
    <rPh sb="4" eb="6">
      <t>ネンド</t>
    </rPh>
    <phoneticPr fontId="7"/>
  </si>
  <si>
    <t>-</t>
    <phoneticPr fontId="7"/>
  </si>
  <si>
    <t>一般会計</t>
    <rPh sb="0" eb="2">
      <t>イッパン</t>
    </rPh>
    <rPh sb="2" eb="4">
      <t>カイケイ</t>
    </rPh>
    <phoneticPr fontId="7"/>
  </si>
  <si>
    <t>赤坂聖苑特別会計</t>
    <rPh sb="0" eb="2">
      <t>アカサカ</t>
    </rPh>
    <rPh sb="2" eb="3">
      <t>セイ</t>
    </rPh>
    <rPh sb="3" eb="4">
      <t>エン</t>
    </rPh>
    <rPh sb="4" eb="6">
      <t>トクベツ</t>
    </rPh>
    <rPh sb="6" eb="8">
      <t>カイケイ</t>
    </rPh>
    <phoneticPr fontId="7"/>
  </si>
  <si>
    <t>水道事業会計</t>
    <rPh sb="0" eb="2">
      <t>スイドウ</t>
    </rPh>
    <rPh sb="2" eb="4">
      <t>ジギョウ</t>
    </rPh>
    <rPh sb="4" eb="6">
      <t>カイケイ</t>
    </rPh>
    <phoneticPr fontId="7"/>
  </si>
  <si>
    <t>公共下水道会計</t>
    <rPh sb="0" eb="2">
      <t>コウキョウ</t>
    </rPh>
    <rPh sb="2" eb="5">
      <t>ゲスイドウ</t>
    </rPh>
    <rPh sb="5" eb="7">
      <t>カイケイ</t>
    </rPh>
    <phoneticPr fontId="7"/>
  </si>
  <si>
    <t>農業集落排水事業会計</t>
    <rPh sb="0" eb="2">
      <t>ノウギョウ</t>
    </rPh>
    <rPh sb="2" eb="4">
      <t>シュウラク</t>
    </rPh>
    <rPh sb="4" eb="6">
      <t>ハイスイ</t>
    </rPh>
    <rPh sb="6" eb="8">
      <t>ジギョウ</t>
    </rPh>
    <rPh sb="8" eb="10">
      <t>カイケイ</t>
    </rPh>
    <phoneticPr fontId="7"/>
  </si>
  <si>
    <t>病院事業会計</t>
    <rPh sb="0" eb="2">
      <t>ビョウイン</t>
    </rPh>
    <rPh sb="2" eb="4">
      <t>ジギョウ</t>
    </rPh>
    <rPh sb="4" eb="6">
      <t>カイケイ</t>
    </rPh>
    <phoneticPr fontId="7"/>
  </si>
  <si>
    <t>平成18年度</t>
    <rPh sb="0" eb="2">
      <t>ヘイセイ</t>
    </rPh>
    <rPh sb="4" eb="6">
      <t>ネンド</t>
    </rPh>
    <phoneticPr fontId="7"/>
  </si>
  <si>
    <t>平成19年度</t>
    <rPh sb="0" eb="2">
      <t>ヘイセイ</t>
    </rPh>
    <rPh sb="4" eb="6">
      <t>ネンド</t>
    </rPh>
    <phoneticPr fontId="7"/>
  </si>
  <si>
    <t>平成20年度</t>
    <rPh sb="0" eb="2">
      <t>ヘイセイ</t>
    </rPh>
    <rPh sb="4" eb="6">
      <t>ネンド</t>
    </rPh>
    <phoneticPr fontId="7"/>
  </si>
  <si>
    <t>平成21年度</t>
    <rPh sb="0" eb="2">
      <t>ヘイセイ</t>
    </rPh>
    <rPh sb="4" eb="6">
      <t>ネンド</t>
    </rPh>
    <phoneticPr fontId="7"/>
  </si>
  <si>
    <t>水道事業会計</t>
  </si>
  <si>
    <t>公共下水道会計</t>
  </si>
  <si>
    <t>農業集落排水事業会計</t>
  </si>
  <si>
    <t>病院事業会計</t>
  </si>
  <si>
    <t>平成22年度</t>
    <rPh sb="0" eb="2">
      <t>ヘイセイ</t>
    </rPh>
    <rPh sb="4" eb="6">
      <t>ネンド</t>
    </rPh>
    <phoneticPr fontId="7"/>
  </si>
  <si>
    <t>平成23年度</t>
    <rPh sb="0" eb="2">
      <t>ヘイセイ</t>
    </rPh>
    <rPh sb="4" eb="6">
      <t>ネンド</t>
    </rPh>
    <phoneticPr fontId="7"/>
  </si>
  <si>
    <t>平成24年度</t>
    <rPh sb="0" eb="2">
      <t>ヘイセイ</t>
    </rPh>
    <rPh sb="4" eb="6">
      <t>ネンド</t>
    </rPh>
    <phoneticPr fontId="7"/>
  </si>
  <si>
    <t>平成25年度</t>
    <rPh sb="0" eb="2">
      <t>ヘイセイ</t>
    </rPh>
    <rPh sb="4" eb="6">
      <t>ネンド</t>
    </rPh>
    <phoneticPr fontId="7"/>
  </si>
  <si>
    <t>平成26年度</t>
    <rPh sb="0" eb="2">
      <t>ヘイセイ</t>
    </rPh>
    <rPh sb="4" eb="6">
      <t>ネンド</t>
    </rPh>
    <phoneticPr fontId="7"/>
  </si>
  <si>
    <t>平成27年度</t>
    <rPh sb="0" eb="2">
      <t>ヘイセイ</t>
    </rPh>
    <rPh sb="4" eb="6">
      <t>ネンド</t>
    </rPh>
    <phoneticPr fontId="7"/>
  </si>
  <si>
    <t>資料：財政課、上下水道課、三国病院</t>
    <rPh sb="0" eb="2">
      <t>シリョウ</t>
    </rPh>
    <rPh sb="3" eb="5">
      <t>ザイセイ</t>
    </rPh>
    <rPh sb="5" eb="6">
      <t>カ</t>
    </rPh>
    <rPh sb="7" eb="9">
      <t>ジョウゲ</t>
    </rPh>
    <rPh sb="9" eb="11">
      <t>スイドウ</t>
    </rPh>
    <rPh sb="11" eb="12">
      <t>カ</t>
    </rPh>
    <rPh sb="13" eb="15">
      <t>ミクニ</t>
    </rPh>
    <rPh sb="15" eb="17">
      <t>ビョウイン</t>
    </rPh>
    <phoneticPr fontId="7"/>
  </si>
  <si>
    <t>T-17．財政力指数の推移</t>
    <rPh sb="11" eb="13">
      <t>スイイ</t>
    </rPh>
    <phoneticPr fontId="4"/>
  </si>
  <si>
    <t>単位：千円</t>
  </si>
  <si>
    <t>基準財政需要額</t>
    <phoneticPr fontId="7"/>
  </si>
  <si>
    <t>基準財政収入額</t>
    <phoneticPr fontId="7"/>
  </si>
  <si>
    <t>財政力指数</t>
  </si>
  <si>
    <t>普通交付税</t>
    <phoneticPr fontId="7"/>
  </si>
  <si>
    <t>経常収支比率</t>
    <rPh sb="0" eb="2">
      <t>ケイジョウ</t>
    </rPh>
    <rPh sb="2" eb="4">
      <t>シュウシ</t>
    </rPh>
    <rPh sb="4" eb="6">
      <t>ヒリツ</t>
    </rPh>
    <phoneticPr fontId="7"/>
  </si>
  <si>
    <t>（Ａ）</t>
    <phoneticPr fontId="4"/>
  </si>
  <si>
    <t>（Ｂ）</t>
    <phoneticPr fontId="4"/>
  </si>
  <si>
    <t>（Ｂ／Ａ）</t>
    <phoneticPr fontId="7"/>
  </si>
  <si>
    <t>（％）</t>
    <phoneticPr fontId="7"/>
  </si>
  <si>
    <t>平成10年度</t>
    <rPh sb="0" eb="2">
      <t>ヘイセイ</t>
    </rPh>
    <rPh sb="4" eb="6">
      <t>ネンド</t>
    </rPh>
    <phoneticPr fontId="4"/>
  </si>
  <si>
    <t>三国町</t>
    <rPh sb="0" eb="3">
      <t>ミクニチョウ</t>
    </rPh>
    <phoneticPr fontId="7"/>
  </si>
  <si>
    <t>丸岡町</t>
    <rPh sb="0" eb="3">
      <t>マルオカチョウ</t>
    </rPh>
    <phoneticPr fontId="7"/>
  </si>
  <si>
    <t>春江町</t>
    <rPh sb="0" eb="3">
      <t>ハルエチョウ</t>
    </rPh>
    <phoneticPr fontId="7"/>
  </si>
  <si>
    <t>坂井町</t>
    <rPh sb="0" eb="2">
      <t>サカイ</t>
    </rPh>
    <rPh sb="2" eb="3">
      <t>チョウ</t>
    </rPh>
    <phoneticPr fontId="7"/>
  </si>
  <si>
    <t>平成11年度</t>
    <rPh sb="0" eb="2">
      <t>ヘイセイ</t>
    </rPh>
    <rPh sb="4" eb="6">
      <t>ネンド</t>
    </rPh>
    <phoneticPr fontId="4"/>
  </si>
  <si>
    <t>平成12年度</t>
    <rPh sb="0" eb="2">
      <t>ヘイセイ</t>
    </rPh>
    <rPh sb="4" eb="6">
      <t>ネンド</t>
    </rPh>
    <phoneticPr fontId="4"/>
  </si>
  <si>
    <t>平成13年度</t>
    <rPh sb="0" eb="2">
      <t>ヘイセイ</t>
    </rPh>
    <rPh sb="4" eb="6">
      <t>ネンド</t>
    </rPh>
    <phoneticPr fontId="4"/>
  </si>
  <si>
    <t>平成14年度</t>
    <rPh sb="0" eb="2">
      <t>ヘイセイ</t>
    </rPh>
    <rPh sb="4" eb="6">
      <t>ネンド</t>
    </rPh>
    <phoneticPr fontId="4"/>
  </si>
  <si>
    <t>平成15年度</t>
    <rPh sb="0" eb="2">
      <t>ヘイセイ</t>
    </rPh>
    <rPh sb="4" eb="6">
      <t>ネンド</t>
    </rPh>
    <phoneticPr fontId="4"/>
  </si>
  <si>
    <t>平成16年度</t>
    <rPh sb="0" eb="2">
      <t>ヘイセイ</t>
    </rPh>
    <rPh sb="4" eb="6">
      <t>ネンド</t>
    </rPh>
    <phoneticPr fontId="4"/>
  </si>
  <si>
    <t>平成17年度</t>
    <rPh sb="0" eb="2">
      <t>ヘイセイ</t>
    </rPh>
    <rPh sb="4" eb="6">
      <t>ネンド</t>
    </rPh>
    <phoneticPr fontId="4"/>
  </si>
  <si>
    <t>平成18年度</t>
    <rPh sb="0" eb="2">
      <t>ヘイセイ</t>
    </rPh>
    <rPh sb="4" eb="6">
      <t>ネンド</t>
    </rPh>
    <phoneticPr fontId="4"/>
  </si>
  <si>
    <t>平成19年度</t>
    <rPh sb="0" eb="2">
      <t>ヘイセイ</t>
    </rPh>
    <rPh sb="4" eb="6">
      <t>ネンド</t>
    </rPh>
    <phoneticPr fontId="4"/>
  </si>
  <si>
    <t>平成20年度</t>
    <rPh sb="0" eb="2">
      <t>ヘイセイ</t>
    </rPh>
    <rPh sb="4" eb="6">
      <t>ネンド</t>
    </rPh>
    <phoneticPr fontId="4"/>
  </si>
  <si>
    <t>平成21年度</t>
    <rPh sb="0" eb="2">
      <t>ヘイセイ</t>
    </rPh>
    <rPh sb="4" eb="6">
      <t>ネンド</t>
    </rPh>
    <phoneticPr fontId="4"/>
  </si>
  <si>
    <t>平成22年度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</si>
  <si>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</si>
  <si>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>平成24年度</t>
    <rPh sb="0" eb="2">
      <t>ヘイセイ</t>
    </rPh>
    <rPh sb="4" eb="6">
      <t>ネンド</t>
    </rPh>
    <phoneticPr fontId="4"/>
  </si>
  <si>
    <t>平成25年度</t>
    <rPh sb="0" eb="2">
      <t>ヘイセイ</t>
    </rPh>
    <rPh sb="4" eb="6">
      <t>ネンド</t>
    </rPh>
    <phoneticPr fontId="4"/>
  </si>
  <si>
    <t>平成26年度</t>
    <rPh sb="0" eb="2">
      <t>ヘイセイ</t>
    </rPh>
    <rPh sb="4" eb="6">
      <t>ネンド</t>
    </rPh>
    <phoneticPr fontId="4"/>
  </si>
  <si>
    <t>平成27年度</t>
    <rPh sb="0" eb="2">
      <t>ヘイセイ</t>
    </rPh>
    <rPh sb="4" eb="6">
      <t>ネンド</t>
    </rPh>
    <phoneticPr fontId="4"/>
  </si>
  <si>
    <t xml:space="preserve">※財政力指数は3か年平均 </t>
    <phoneticPr fontId="4"/>
  </si>
  <si>
    <t>資料：財政課</t>
    <rPh sb="3" eb="5">
      <t>ザイセイ</t>
    </rPh>
    <rPh sb="5" eb="6">
      <t>カ</t>
    </rPh>
    <phoneticPr fontId="4"/>
  </si>
  <si>
    <t>T-16．市（町）税別収入額の推移</t>
    <rPh sb="5" eb="6">
      <t>シ</t>
    </rPh>
    <rPh sb="10" eb="11">
      <t>ベツ</t>
    </rPh>
    <rPh sb="13" eb="14">
      <t>ガク</t>
    </rPh>
    <rPh sb="15" eb="17">
      <t>スイイ</t>
    </rPh>
    <phoneticPr fontId="7"/>
  </si>
  <si>
    <t>　　単位：千円</t>
    <rPh sb="2" eb="4">
      <t>タンイ</t>
    </rPh>
    <rPh sb="5" eb="7">
      <t>センエン</t>
    </rPh>
    <phoneticPr fontId="4"/>
  </si>
  <si>
    <t>合 計</t>
    <phoneticPr fontId="7"/>
  </si>
  <si>
    <t>税目別</t>
    <rPh sb="0" eb="2">
      <t>ゼイモク</t>
    </rPh>
    <rPh sb="2" eb="3">
      <t>ベツ</t>
    </rPh>
    <phoneticPr fontId="7"/>
  </si>
  <si>
    <t>国民健康
保険税</t>
    <rPh sb="5" eb="7">
      <t>ホケン</t>
    </rPh>
    <rPh sb="7" eb="8">
      <t>ゼイ</t>
    </rPh>
    <phoneticPr fontId="7"/>
  </si>
  <si>
    <t>住民税</t>
    <rPh sb="0" eb="2">
      <t>ジュウミン</t>
    </rPh>
    <phoneticPr fontId="7"/>
  </si>
  <si>
    <t>固定資産税</t>
  </si>
  <si>
    <t>軽自動車税</t>
    <phoneticPr fontId="7"/>
  </si>
  <si>
    <t>たばこ税</t>
    <phoneticPr fontId="7"/>
  </si>
  <si>
    <t>入湯税</t>
    <rPh sb="0" eb="2">
      <t>ニュウトウ</t>
    </rPh>
    <rPh sb="2" eb="3">
      <t>ゼイ</t>
    </rPh>
    <phoneticPr fontId="7"/>
  </si>
  <si>
    <t>特別土地</t>
  </si>
  <si>
    <t>個人</t>
  </si>
  <si>
    <t>法人</t>
  </si>
  <si>
    <t>一般</t>
  </si>
  <si>
    <t>国有資産等</t>
  </si>
  <si>
    <t>保有税</t>
  </si>
  <si>
    <t>平成10年度</t>
    <rPh sb="0" eb="2">
      <t>ヘイセイ</t>
    </rPh>
    <rPh sb="4" eb="6">
      <t>ネンド</t>
    </rPh>
    <phoneticPr fontId="7"/>
  </si>
  <si>
    <t>平成11年度</t>
    <rPh sb="0" eb="2">
      <t>ヘイセイ</t>
    </rPh>
    <rPh sb="4" eb="6">
      <t>ネンド</t>
    </rPh>
    <phoneticPr fontId="7"/>
  </si>
  <si>
    <t>平成12年度</t>
    <rPh sb="0" eb="2">
      <t>ヘイセイ</t>
    </rPh>
    <rPh sb="4" eb="6">
      <t>ネンド</t>
    </rPh>
    <phoneticPr fontId="7"/>
  </si>
  <si>
    <t>平成13年度</t>
    <rPh sb="0" eb="2">
      <t>ヘイセイ</t>
    </rPh>
    <rPh sb="4" eb="6">
      <t>ネンド</t>
    </rPh>
    <phoneticPr fontId="7"/>
  </si>
  <si>
    <t>平成14年度</t>
    <rPh sb="0" eb="2">
      <t>ヘイセイ</t>
    </rPh>
    <rPh sb="4" eb="6">
      <t>ネンド</t>
    </rPh>
    <phoneticPr fontId="7"/>
  </si>
  <si>
    <t>平成15年度</t>
    <rPh sb="0" eb="2">
      <t>ヘイセイ</t>
    </rPh>
    <rPh sb="4" eb="6">
      <t>ネンド</t>
    </rPh>
    <phoneticPr fontId="7"/>
  </si>
  <si>
    <t>平成16年度</t>
    <rPh sb="0" eb="2">
      <t>ヘイセイ</t>
    </rPh>
    <rPh sb="4" eb="6">
      <t>ネンド</t>
    </rPh>
    <phoneticPr fontId="7"/>
  </si>
  <si>
    <t>坂井市</t>
    <rPh sb="0" eb="2">
      <t>サカイ</t>
    </rPh>
    <rPh sb="2" eb="3">
      <t>シ</t>
    </rPh>
    <phoneticPr fontId="7"/>
  </si>
  <si>
    <t>資料：納税課</t>
    <rPh sb="0" eb="2">
      <t>シリョウ</t>
    </rPh>
    <rPh sb="3" eb="5">
      <t>ノウゼイ</t>
    </rPh>
    <rPh sb="5" eb="6">
      <t>カ</t>
    </rPh>
    <phoneticPr fontId="7"/>
  </si>
  <si>
    <t>T-15．普通会計性質別歳出決算額の推移</t>
    <rPh sb="5" eb="7">
      <t>フツウ</t>
    </rPh>
    <rPh sb="7" eb="9">
      <t>カイケイ</t>
    </rPh>
    <rPh sb="9" eb="11">
      <t>セイシツ</t>
    </rPh>
    <rPh sb="11" eb="12">
      <t>ベツ</t>
    </rPh>
    <rPh sb="12" eb="14">
      <t>サイシュツ</t>
    </rPh>
    <rPh sb="14" eb="16">
      <t>ケッサン</t>
    </rPh>
    <rPh sb="16" eb="17">
      <t>ガク</t>
    </rPh>
    <rPh sb="18" eb="20">
      <t>スイイ</t>
    </rPh>
    <phoneticPr fontId="7"/>
  </si>
  <si>
    <t>単位：千円</t>
    <phoneticPr fontId="7"/>
  </si>
  <si>
    <t>区分</t>
    <rPh sb="0" eb="2">
      <t>クブン</t>
    </rPh>
    <phoneticPr fontId="7"/>
  </si>
  <si>
    <t>決算額</t>
    <rPh sb="0" eb="2">
      <t>ケッサン</t>
    </rPh>
    <rPh sb="2" eb="3">
      <t>ガク</t>
    </rPh>
    <phoneticPr fontId="7"/>
  </si>
  <si>
    <t>構成比</t>
    <rPh sb="0" eb="3">
      <t>コウセイヒ</t>
    </rPh>
    <phoneticPr fontId="7"/>
  </si>
  <si>
    <t>総額</t>
    <rPh sb="0" eb="2">
      <t>ソウガク</t>
    </rPh>
    <phoneticPr fontId="7"/>
  </si>
  <si>
    <t>うち人件費</t>
    <rPh sb="2" eb="5">
      <t>ジンケンヒ</t>
    </rPh>
    <phoneticPr fontId="7"/>
  </si>
  <si>
    <t xml:space="preserve">     小         計     （ 1 ～ 10 ）</t>
    <rPh sb="5" eb="6">
      <t>ショウ</t>
    </rPh>
    <rPh sb="15" eb="16">
      <t>ケイ</t>
    </rPh>
    <phoneticPr fontId="7"/>
  </si>
  <si>
    <t>人件費</t>
    <rPh sb="0" eb="3">
      <t>ジンケンヒ</t>
    </rPh>
    <phoneticPr fontId="7"/>
  </si>
  <si>
    <t>物件費</t>
    <rPh sb="0" eb="3">
      <t>ブッケンヒ</t>
    </rPh>
    <phoneticPr fontId="7"/>
  </si>
  <si>
    <t>維持補修費</t>
    <rPh sb="0" eb="2">
      <t>イジ</t>
    </rPh>
    <rPh sb="2" eb="4">
      <t>ホシュウ</t>
    </rPh>
    <rPh sb="4" eb="5">
      <t>ヒ</t>
    </rPh>
    <phoneticPr fontId="7"/>
  </si>
  <si>
    <t>扶助費</t>
    <rPh sb="0" eb="3">
      <t>フジョヒ</t>
    </rPh>
    <phoneticPr fontId="7"/>
  </si>
  <si>
    <t>補助費等</t>
    <rPh sb="0" eb="2">
      <t>ホジョ</t>
    </rPh>
    <rPh sb="2" eb="3">
      <t>ヒ</t>
    </rPh>
    <rPh sb="3" eb="4">
      <t>トウ</t>
    </rPh>
    <phoneticPr fontId="7"/>
  </si>
  <si>
    <t>公債費</t>
    <rPh sb="0" eb="2">
      <t>コウサイ</t>
    </rPh>
    <rPh sb="2" eb="3">
      <t>ヒ</t>
    </rPh>
    <phoneticPr fontId="7"/>
  </si>
  <si>
    <t>(1)</t>
    <phoneticPr fontId="7"/>
  </si>
  <si>
    <t>元利償還金</t>
    <rPh sb="0" eb="2">
      <t>ガンリ</t>
    </rPh>
    <rPh sb="2" eb="5">
      <t>ショウカンキン</t>
    </rPh>
    <phoneticPr fontId="7"/>
  </si>
  <si>
    <t>(2)</t>
  </si>
  <si>
    <t>一時借入金利子</t>
    <rPh sb="0" eb="2">
      <t>イチジ</t>
    </rPh>
    <rPh sb="2" eb="4">
      <t>カリイレ</t>
    </rPh>
    <rPh sb="4" eb="5">
      <t>キン</t>
    </rPh>
    <rPh sb="5" eb="7">
      <t>リシ</t>
    </rPh>
    <phoneticPr fontId="7"/>
  </si>
  <si>
    <t>積立金</t>
    <rPh sb="0" eb="2">
      <t>ツミタテ</t>
    </rPh>
    <rPh sb="2" eb="3">
      <t>キン</t>
    </rPh>
    <phoneticPr fontId="7"/>
  </si>
  <si>
    <t>投資及び出資金・貸付金</t>
    <rPh sb="0" eb="2">
      <t>トウシ</t>
    </rPh>
    <rPh sb="2" eb="3">
      <t>オヨ</t>
    </rPh>
    <rPh sb="4" eb="7">
      <t>シュッシキン</t>
    </rPh>
    <rPh sb="8" eb="10">
      <t>カシツケ</t>
    </rPh>
    <rPh sb="10" eb="11">
      <t>キン</t>
    </rPh>
    <phoneticPr fontId="7"/>
  </si>
  <si>
    <t>繰出金</t>
    <rPh sb="0" eb="2">
      <t>クリダ</t>
    </rPh>
    <rPh sb="2" eb="3">
      <t>キン</t>
    </rPh>
    <phoneticPr fontId="7"/>
  </si>
  <si>
    <t>前年度繰上充用金</t>
    <rPh sb="0" eb="3">
      <t>ゼンネンド</t>
    </rPh>
    <rPh sb="3" eb="5">
      <t>クリア</t>
    </rPh>
    <rPh sb="5" eb="7">
      <t>ジュウヨウ</t>
    </rPh>
    <rPh sb="7" eb="8">
      <t>キン</t>
    </rPh>
    <phoneticPr fontId="7"/>
  </si>
  <si>
    <t>投資的経費</t>
    <rPh sb="0" eb="3">
      <t>トウシテキ</t>
    </rPh>
    <rPh sb="3" eb="5">
      <t>ケイヒ</t>
    </rPh>
    <phoneticPr fontId="7"/>
  </si>
  <si>
    <t>普通建設事業費</t>
    <rPh sb="0" eb="2">
      <t>フツウ</t>
    </rPh>
    <rPh sb="2" eb="4">
      <t>ケンセツ</t>
    </rPh>
    <rPh sb="4" eb="7">
      <t>ジギョウヒ</t>
    </rPh>
    <phoneticPr fontId="7"/>
  </si>
  <si>
    <t>うち単独事業費</t>
    <rPh sb="2" eb="4">
      <t>タンドク</t>
    </rPh>
    <rPh sb="4" eb="7">
      <t>ジギョウヒ</t>
    </rPh>
    <phoneticPr fontId="7"/>
  </si>
  <si>
    <t>災害復旧事業費</t>
    <rPh sb="0" eb="2">
      <t>サイガイ</t>
    </rPh>
    <rPh sb="2" eb="4">
      <t>フッキュウ</t>
    </rPh>
    <rPh sb="4" eb="7">
      <t>ジギョウヒ</t>
    </rPh>
    <phoneticPr fontId="7"/>
  </si>
  <si>
    <t>(3)</t>
  </si>
  <si>
    <t>失業対策事業費</t>
    <rPh sb="0" eb="2">
      <t>シツギョウ</t>
    </rPh>
    <rPh sb="2" eb="4">
      <t>タイサク</t>
    </rPh>
    <rPh sb="4" eb="7">
      <t>ジギョウヒ</t>
    </rPh>
    <phoneticPr fontId="7"/>
  </si>
  <si>
    <t>資料：財政課</t>
    <rPh sb="0" eb="2">
      <t>シリョウ</t>
    </rPh>
    <rPh sb="3" eb="5">
      <t>ザイセイ</t>
    </rPh>
    <rPh sb="5" eb="6">
      <t>カ</t>
    </rPh>
    <phoneticPr fontId="7"/>
  </si>
  <si>
    <t>T-14．普通会計目的別歳出決算額の推移</t>
    <rPh sb="5" eb="7">
      <t>フツウ</t>
    </rPh>
    <rPh sb="7" eb="9">
      <t>カイケイ</t>
    </rPh>
    <rPh sb="9" eb="11">
      <t>モクテキ</t>
    </rPh>
    <rPh sb="11" eb="12">
      <t>ベツ</t>
    </rPh>
    <rPh sb="12" eb="14">
      <t>サイシュツ</t>
    </rPh>
    <rPh sb="14" eb="16">
      <t>ケッサン</t>
    </rPh>
    <rPh sb="16" eb="17">
      <t>ガク</t>
    </rPh>
    <rPh sb="18" eb="20">
      <t>スイイ</t>
    </rPh>
    <phoneticPr fontId="7"/>
  </si>
  <si>
    <t>　　単位：千円</t>
  </si>
  <si>
    <t>議会費</t>
    <rPh sb="0" eb="2">
      <t>ギカイ</t>
    </rPh>
    <rPh sb="2" eb="3">
      <t>ヒ</t>
    </rPh>
    <phoneticPr fontId="7"/>
  </si>
  <si>
    <t>総務費</t>
    <rPh sb="0" eb="3">
      <t>ソウムヒ</t>
    </rPh>
    <phoneticPr fontId="7"/>
  </si>
  <si>
    <t>民生費</t>
    <rPh sb="0" eb="2">
      <t>ミンセイ</t>
    </rPh>
    <rPh sb="2" eb="3">
      <t>ヒ</t>
    </rPh>
    <phoneticPr fontId="7"/>
  </si>
  <si>
    <t>衛生費</t>
    <rPh sb="0" eb="3">
      <t>エイセイヒ</t>
    </rPh>
    <phoneticPr fontId="7"/>
  </si>
  <si>
    <t>労働費</t>
    <rPh sb="0" eb="3">
      <t>ロウドウヒ</t>
    </rPh>
    <phoneticPr fontId="7"/>
  </si>
  <si>
    <t>農林水産業費</t>
    <rPh sb="0" eb="2">
      <t>ノウリン</t>
    </rPh>
    <rPh sb="2" eb="5">
      <t>スイサンギョウ</t>
    </rPh>
    <rPh sb="5" eb="6">
      <t>ヒ</t>
    </rPh>
    <phoneticPr fontId="7"/>
  </si>
  <si>
    <t>商工費</t>
    <rPh sb="0" eb="2">
      <t>ショウコウ</t>
    </rPh>
    <rPh sb="2" eb="3">
      <t>ヒ</t>
    </rPh>
    <phoneticPr fontId="7"/>
  </si>
  <si>
    <t>土木費</t>
    <rPh sb="0" eb="2">
      <t>ドボク</t>
    </rPh>
    <rPh sb="2" eb="3">
      <t>ヒ</t>
    </rPh>
    <phoneticPr fontId="7"/>
  </si>
  <si>
    <t>消防費</t>
    <rPh sb="0" eb="2">
      <t>ショウボウ</t>
    </rPh>
    <rPh sb="2" eb="3">
      <t>ヒ</t>
    </rPh>
    <phoneticPr fontId="7"/>
  </si>
  <si>
    <t>教育費</t>
    <rPh sb="0" eb="3">
      <t>キョウイクヒ</t>
    </rPh>
    <phoneticPr fontId="7"/>
  </si>
  <si>
    <t>災害
復旧費</t>
    <rPh sb="0" eb="2">
      <t>サイガイ</t>
    </rPh>
    <rPh sb="3" eb="5">
      <t>フッキュウ</t>
    </rPh>
    <rPh sb="5" eb="6">
      <t>ヒ</t>
    </rPh>
    <phoneticPr fontId="7"/>
  </si>
  <si>
    <t>公債費</t>
    <rPh sb="0" eb="3">
      <t>コウサイヒ</t>
    </rPh>
    <phoneticPr fontId="7"/>
  </si>
  <si>
    <t>11年度</t>
    <rPh sb="2" eb="4">
      <t>ネンド</t>
    </rPh>
    <phoneticPr fontId="7"/>
  </si>
  <si>
    <t>三国町</t>
  </si>
  <si>
    <t>丸岡町</t>
  </si>
  <si>
    <t>春江町</t>
  </si>
  <si>
    <t>坂井町</t>
  </si>
  <si>
    <t>12年度</t>
    <rPh sb="2" eb="4">
      <t>ネンド</t>
    </rPh>
    <phoneticPr fontId="7"/>
  </si>
  <si>
    <t>13年度</t>
    <rPh sb="2" eb="4">
      <t>ネンド</t>
    </rPh>
    <phoneticPr fontId="7"/>
  </si>
  <si>
    <t>14年度</t>
    <rPh sb="2" eb="4">
      <t>ネンド</t>
    </rPh>
    <phoneticPr fontId="7"/>
  </si>
  <si>
    <t>15年度</t>
    <rPh sb="2" eb="4">
      <t>ネンド</t>
    </rPh>
    <phoneticPr fontId="7"/>
  </si>
  <si>
    <t>－</t>
  </si>
  <si>
    <t>16年度</t>
    <rPh sb="2" eb="4">
      <t>ネンド</t>
    </rPh>
    <phoneticPr fontId="7"/>
  </si>
  <si>
    <t>－</t>
    <phoneticPr fontId="7"/>
  </si>
  <si>
    <t>－</t>
    <phoneticPr fontId="7"/>
  </si>
  <si>
    <t>17年度</t>
    <rPh sb="2" eb="4">
      <t>ネンド</t>
    </rPh>
    <phoneticPr fontId="7"/>
  </si>
  <si>
    <t>18年度</t>
    <rPh sb="2" eb="4">
      <t>ネンド</t>
    </rPh>
    <phoneticPr fontId="7"/>
  </si>
  <si>
    <t>19年度</t>
    <rPh sb="2" eb="4">
      <t>ネンド</t>
    </rPh>
    <phoneticPr fontId="7"/>
  </si>
  <si>
    <t>-</t>
    <phoneticPr fontId="7"/>
  </si>
  <si>
    <t>20年度</t>
    <rPh sb="2" eb="4">
      <t>ネンド</t>
    </rPh>
    <phoneticPr fontId="7"/>
  </si>
  <si>
    <t>21年度</t>
    <rPh sb="2" eb="4">
      <t>ネンド</t>
    </rPh>
    <phoneticPr fontId="7"/>
  </si>
  <si>
    <t>22年度</t>
    <rPh sb="2" eb="4">
      <t>ネンド</t>
    </rPh>
    <phoneticPr fontId="7"/>
  </si>
  <si>
    <t>23年度</t>
    <rPh sb="2" eb="4">
      <t>ネンド</t>
    </rPh>
    <phoneticPr fontId="7"/>
  </si>
  <si>
    <t>24年度</t>
    <rPh sb="2" eb="4">
      <t>ネンド</t>
    </rPh>
    <phoneticPr fontId="7"/>
  </si>
  <si>
    <t>25年度</t>
    <rPh sb="2" eb="4">
      <t>ネンド</t>
    </rPh>
    <phoneticPr fontId="7"/>
  </si>
  <si>
    <t>26年度</t>
    <rPh sb="2" eb="4">
      <t>ネンド</t>
    </rPh>
    <phoneticPr fontId="7"/>
  </si>
  <si>
    <t>27年度</t>
    <rPh sb="2" eb="4">
      <t>ネンド</t>
    </rPh>
    <phoneticPr fontId="7"/>
  </si>
  <si>
    <t>T-13．普通会計款別歳入決算額の推移</t>
    <rPh sb="5" eb="7">
      <t>フツウ</t>
    </rPh>
    <rPh sb="7" eb="9">
      <t>カイケイ</t>
    </rPh>
    <rPh sb="9" eb="10">
      <t>カン</t>
    </rPh>
    <rPh sb="10" eb="11">
      <t>ベツ</t>
    </rPh>
    <rPh sb="11" eb="13">
      <t>サイニュウ</t>
    </rPh>
    <rPh sb="13" eb="15">
      <t>ケッサン</t>
    </rPh>
    <rPh sb="15" eb="16">
      <t>ガク</t>
    </rPh>
    <rPh sb="17" eb="19">
      <t>スイイ</t>
    </rPh>
    <phoneticPr fontId="7"/>
  </si>
  <si>
    <t>単位：千円</t>
    <phoneticPr fontId="7"/>
  </si>
  <si>
    <t>計</t>
    <rPh sb="0" eb="1">
      <t>ケイ</t>
    </rPh>
    <phoneticPr fontId="7"/>
  </si>
  <si>
    <t>○</t>
    <phoneticPr fontId="7"/>
  </si>
  <si>
    <t>自主財源</t>
    <rPh sb="0" eb="2">
      <t>ジシュ</t>
    </rPh>
    <rPh sb="2" eb="4">
      <t>ザイゲン</t>
    </rPh>
    <phoneticPr fontId="7"/>
  </si>
  <si>
    <t>依存財源</t>
    <rPh sb="0" eb="2">
      <t>イゾン</t>
    </rPh>
    <rPh sb="2" eb="4">
      <t>ザイゲン</t>
    </rPh>
    <phoneticPr fontId="7"/>
  </si>
  <si>
    <t>○</t>
    <phoneticPr fontId="7"/>
  </si>
  <si>
    <t>地方税</t>
    <rPh sb="0" eb="3">
      <t>チホウゼイ</t>
    </rPh>
    <phoneticPr fontId="7"/>
  </si>
  <si>
    <t>地方譲与税</t>
    <rPh sb="0" eb="2">
      <t>チホウ</t>
    </rPh>
    <rPh sb="2" eb="4">
      <t>ジョウヨ</t>
    </rPh>
    <rPh sb="4" eb="5">
      <t>ゾウヨゼイ</t>
    </rPh>
    <phoneticPr fontId="7"/>
  </si>
  <si>
    <t>利子割交付金</t>
    <rPh sb="0" eb="2">
      <t>リシ</t>
    </rPh>
    <rPh sb="2" eb="3">
      <t>ワリ</t>
    </rPh>
    <rPh sb="3" eb="6">
      <t>コウフキン</t>
    </rPh>
    <phoneticPr fontId="7"/>
  </si>
  <si>
    <t>配当割
交付金</t>
    <rPh sb="0" eb="2">
      <t>ハイトウ</t>
    </rPh>
    <rPh sb="2" eb="3">
      <t>ワリ</t>
    </rPh>
    <rPh sb="4" eb="7">
      <t>コウフキン</t>
    </rPh>
    <phoneticPr fontId="7"/>
  </si>
  <si>
    <t>株式等譲渡
所得割交付金</t>
    <rPh sb="0" eb="2">
      <t>カブシキ</t>
    </rPh>
    <rPh sb="2" eb="3">
      <t>トウ</t>
    </rPh>
    <rPh sb="3" eb="5">
      <t>ジョウト</t>
    </rPh>
    <rPh sb="6" eb="8">
      <t>ショトク</t>
    </rPh>
    <rPh sb="8" eb="9">
      <t>ワ</t>
    </rPh>
    <rPh sb="9" eb="12">
      <t>コウフキン</t>
    </rPh>
    <phoneticPr fontId="7"/>
  </si>
  <si>
    <t>地方消費税交付金</t>
    <rPh sb="0" eb="2">
      <t>チホウ</t>
    </rPh>
    <rPh sb="2" eb="4">
      <t>ショウヒ</t>
    </rPh>
    <rPh sb="4" eb="5">
      <t>ゼイ</t>
    </rPh>
    <rPh sb="5" eb="8">
      <t>コウフキン</t>
    </rPh>
    <phoneticPr fontId="7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</si>
  <si>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7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</si>
  <si>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7"/>
  </si>
  <si>
    <t>地方特例交付金</t>
    <rPh sb="0" eb="2">
      <t>チホウ</t>
    </rPh>
    <rPh sb="2" eb="4">
      <t>トクレイ</t>
    </rPh>
    <rPh sb="4" eb="7">
      <t>コウフキン</t>
    </rPh>
    <phoneticPr fontId="7"/>
  </si>
  <si>
    <t>地方交付税</t>
    <rPh sb="0" eb="2">
      <t>チホウ</t>
    </rPh>
    <rPh sb="2" eb="5">
      <t>コウフゼイ</t>
    </rPh>
    <phoneticPr fontId="7"/>
  </si>
  <si>
    <t>交通安全対策
特別交付金</t>
    <rPh sb="0" eb="2">
      <t>コウツウ</t>
    </rPh>
    <rPh sb="2" eb="4">
      <t>アンゼン</t>
    </rPh>
    <rPh sb="4" eb="6">
      <t>タイサク</t>
    </rPh>
    <rPh sb="7" eb="9">
      <t>トクベツ</t>
    </rPh>
    <rPh sb="9" eb="12">
      <t>コウフキン</t>
    </rPh>
    <phoneticPr fontId="7"/>
  </si>
  <si>
    <t>分担金および
負担金</t>
    <rPh sb="0" eb="3">
      <t>ブンタンキン</t>
    </rPh>
    <rPh sb="7" eb="10">
      <t>フタンキン</t>
    </rPh>
    <phoneticPr fontId="7"/>
  </si>
  <si>
    <t>使用料</t>
    <rPh sb="0" eb="3">
      <t>シヨウリョウ</t>
    </rPh>
    <phoneticPr fontId="7"/>
  </si>
  <si>
    <t>手数料</t>
    <rPh sb="0" eb="3">
      <t>テスウリョウ</t>
    </rPh>
    <phoneticPr fontId="7"/>
  </si>
  <si>
    <t>国庫支出金</t>
    <rPh sb="0" eb="2">
      <t>コッコ</t>
    </rPh>
    <rPh sb="2" eb="5">
      <t>シシュツキン</t>
    </rPh>
    <phoneticPr fontId="7"/>
  </si>
  <si>
    <t>県支出金</t>
    <rPh sb="0" eb="1">
      <t>ケン</t>
    </rPh>
    <rPh sb="1" eb="4">
      <t>シシュツキン</t>
    </rPh>
    <phoneticPr fontId="7"/>
  </si>
  <si>
    <t>財産収入</t>
    <rPh sb="0" eb="2">
      <t>ザイサン</t>
    </rPh>
    <rPh sb="2" eb="4">
      <t>シュウニュウ</t>
    </rPh>
    <phoneticPr fontId="7"/>
  </si>
  <si>
    <t>寄附金</t>
    <rPh sb="0" eb="3">
      <t>キフキン</t>
    </rPh>
    <phoneticPr fontId="7"/>
  </si>
  <si>
    <t>繰入金</t>
    <rPh sb="0" eb="2">
      <t>クリイレ</t>
    </rPh>
    <rPh sb="2" eb="3">
      <t>キン</t>
    </rPh>
    <phoneticPr fontId="7"/>
  </si>
  <si>
    <t>繰越金</t>
    <rPh sb="0" eb="2">
      <t>クリコシ</t>
    </rPh>
    <rPh sb="2" eb="3">
      <t>キン</t>
    </rPh>
    <phoneticPr fontId="7"/>
  </si>
  <si>
    <t>諸収入</t>
    <rPh sb="0" eb="1">
      <t>ショ</t>
    </rPh>
    <rPh sb="1" eb="3">
      <t>シュウニュウ</t>
    </rPh>
    <phoneticPr fontId="7"/>
  </si>
  <si>
    <t>地方債</t>
    <rPh sb="0" eb="3">
      <t>チホウサイ</t>
    </rPh>
    <phoneticPr fontId="7"/>
  </si>
  <si>
    <t>T-12．特別会計別・公営企業会計別決算額の推移</t>
    <rPh sb="5" eb="7">
      <t>トクベツ</t>
    </rPh>
    <rPh sb="7" eb="9">
      <t>カイケイ</t>
    </rPh>
    <rPh sb="9" eb="10">
      <t>ベツ</t>
    </rPh>
    <rPh sb="11" eb="13">
      <t>コウエイ</t>
    </rPh>
    <rPh sb="13" eb="15">
      <t>キギョウ</t>
    </rPh>
    <rPh sb="15" eb="17">
      <t>カイケイ</t>
    </rPh>
    <rPh sb="17" eb="18">
      <t>ベツ</t>
    </rPh>
    <rPh sb="18" eb="20">
      <t>ケッサン</t>
    </rPh>
    <rPh sb="20" eb="21">
      <t>ガク</t>
    </rPh>
    <rPh sb="22" eb="24">
      <t>スイイ</t>
    </rPh>
    <phoneticPr fontId="7"/>
  </si>
  <si>
    <t>特別会計</t>
    <rPh sb="0" eb="2">
      <t>トクベツ</t>
    </rPh>
    <rPh sb="2" eb="4">
      <t>カイケイ</t>
    </rPh>
    <phoneticPr fontId="7"/>
  </si>
  <si>
    <t>国民健康保険特別会計</t>
    <rPh sb="0" eb="2">
      <t>コクミン</t>
    </rPh>
    <rPh sb="2" eb="4">
      <t>ケンコウ</t>
    </rPh>
    <rPh sb="4" eb="6">
      <t>ホケン</t>
    </rPh>
    <rPh sb="6" eb="8">
      <t>トクベツ</t>
    </rPh>
    <rPh sb="8" eb="10">
      <t>カイケイ</t>
    </rPh>
    <phoneticPr fontId="4"/>
  </si>
  <si>
    <t>老人保健特別会計</t>
    <rPh sb="0" eb="2">
      <t>ロウジン</t>
    </rPh>
    <rPh sb="2" eb="4">
      <t>ホケン</t>
    </rPh>
    <rPh sb="4" eb="6">
      <t>トクベツ</t>
    </rPh>
    <rPh sb="6" eb="8">
      <t>カイケイ</t>
    </rPh>
    <phoneticPr fontId="4"/>
  </si>
  <si>
    <t>赤坂聖苑特別会計</t>
    <rPh sb="0" eb="2">
      <t>アカサカ</t>
    </rPh>
    <rPh sb="2" eb="3">
      <t>セイ</t>
    </rPh>
    <rPh sb="3" eb="4">
      <t>エン</t>
    </rPh>
    <rPh sb="4" eb="6">
      <t>トクベツ</t>
    </rPh>
    <rPh sb="6" eb="8">
      <t>カイケイ</t>
    </rPh>
    <phoneticPr fontId="4"/>
  </si>
  <si>
    <t>その他特別会計</t>
    <rPh sb="2" eb="3">
      <t>タ</t>
    </rPh>
    <rPh sb="3" eb="5">
      <t>トクベツ</t>
    </rPh>
    <rPh sb="5" eb="7">
      <t>カイケイ</t>
    </rPh>
    <phoneticPr fontId="4"/>
  </si>
  <si>
    <t>歳入</t>
    <rPh sb="0" eb="2">
      <t>サイニュウ</t>
    </rPh>
    <phoneticPr fontId="4"/>
  </si>
  <si>
    <t>歳出</t>
    <rPh sb="0" eb="2">
      <t>サイシュツ</t>
    </rPh>
    <phoneticPr fontId="4"/>
  </si>
  <si>
    <t>平成17年度</t>
    <rPh sb="0" eb="2">
      <t>ヘイセイ</t>
    </rPh>
    <rPh sb="4" eb="5">
      <t>ネン</t>
    </rPh>
    <rPh sb="5" eb="6">
      <t>ド</t>
    </rPh>
    <phoneticPr fontId="7"/>
  </si>
  <si>
    <t>三国町</t>
    <rPh sb="0" eb="2">
      <t>ミクニ</t>
    </rPh>
    <rPh sb="2" eb="3">
      <t>チョウ</t>
    </rPh>
    <phoneticPr fontId="17"/>
  </si>
  <si>
    <t>丸岡町</t>
    <rPh sb="0" eb="2">
      <t>マルオカ</t>
    </rPh>
    <rPh sb="2" eb="3">
      <t>チョウ</t>
    </rPh>
    <phoneticPr fontId="17"/>
  </si>
  <si>
    <t>春江町</t>
    <rPh sb="0" eb="3">
      <t>ハルエチョウ</t>
    </rPh>
    <phoneticPr fontId="17"/>
  </si>
  <si>
    <t>坂井町</t>
    <rPh sb="0" eb="3">
      <t>サカイチョウ</t>
    </rPh>
    <phoneticPr fontId="17"/>
  </si>
  <si>
    <t>平成18年度</t>
    <rPh sb="0" eb="2">
      <t>ヘイセイ</t>
    </rPh>
    <rPh sb="4" eb="5">
      <t>ネン</t>
    </rPh>
    <rPh sb="5" eb="6">
      <t>ド</t>
    </rPh>
    <phoneticPr fontId="7"/>
  </si>
  <si>
    <t>平成19年度</t>
    <rPh sb="0" eb="2">
      <t>ヘイセイ</t>
    </rPh>
    <rPh sb="4" eb="5">
      <t>ネン</t>
    </rPh>
    <rPh sb="5" eb="6">
      <t>ド</t>
    </rPh>
    <phoneticPr fontId="7"/>
  </si>
  <si>
    <t>平成20年度</t>
  </si>
  <si>
    <t>平成21年度</t>
  </si>
  <si>
    <t>平成22年度</t>
    <phoneticPr fontId="7"/>
  </si>
  <si>
    <t>平成23年度</t>
    <phoneticPr fontId="7"/>
  </si>
  <si>
    <t>-</t>
    <phoneticPr fontId="7"/>
  </si>
  <si>
    <t>平成24年度</t>
    <phoneticPr fontId="7"/>
  </si>
  <si>
    <t>平成25年度</t>
    <phoneticPr fontId="7"/>
  </si>
  <si>
    <t>平成26年度</t>
    <phoneticPr fontId="7"/>
  </si>
  <si>
    <t>平成27年度</t>
    <phoneticPr fontId="7"/>
  </si>
  <si>
    <t>後期高齢者医療特別会計</t>
    <rPh sb="0" eb="2">
      <t>コウキ</t>
    </rPh>
    <rPh sb="2" eb="5">
      <t>コウレイシャ</t>
    </rPh>
    <rPh sb="5" eb="7">
      <t>イリョウ</t>
    </rPh>
    <rPh sb="7" eb="9">
      <t>トクベツ</t>
    </rPh>
    <rPh sb="9" eb="11">
      <t>カイケイ</t>
    </rPh>
    <phoneticPr fontId="4"/>
  </si>
  <si>
    <t>平成20年度</t>
    <rPh sb="0" eb="2">
      <t>ヘイセイ</t>
    </rPh>
    <rPh sb="4" eb="5">
      <t>ネン</t>
    </rPh>
    <rPh sb="5" eb="6">
      <t>ド</t>
    </rPh>
    <phoneticPr fontId="7"/>
  </si>
  <si>
    <t>資料：健康長寿課</t>
    <rPh sb="3" eb="5">
      <t>ケンコウ</t>
    </rPh>
    <rPh sb="5" eb="7">
      <t>チョウジュ</t>
    </rPh>
    <rPh sb="7" eb="8">
      <t>カ</t>
    </rPh>
    <phoneticPr fontId="7"/>
  </si>
  <si>
    <t>公営企業</t>
    <rPh sb="0" eb="2">
      <t>コウエイ</t>
    </rPh>
    <rPh sb="2" eb="4">
      <t>キギョウ</t>
    </rPh>
    <phoneticPr fontId="7"/>
  </si>
  <si>
    <t>水道事業</t>
    <rPh sb="0" eb="2">
      <t>スイドウ</t>
    </rPh>
    <rPh sb="2" eb="4">
      <t>ジギョウ</t>
    </rPh>
    <phoneticPr fontId="7"/>
  </si>
  <si>
    <t>計</t>
    <rPh sb="0" eb="1">
      <t>ケイ</t>
    </rPh>
    <phoneticPr fontId="4"/>
  </si>
  <si>
    <t>収益的事業</t>
    <rPh sb="0" eb="3">
      <t>シュウエキテキ</t>
    </rPh>
    <rPh sb="3" eb="5">
      <t>ジギョウ</t>
    </rPh>
    <phoneticPr fontId="4"/>
  </si>
  <si>
    <t>資本的事業</t>
    <rPh sb="0" eb="3">
      <t>シホンテキ</t>
    </rPh>
    <rPh sb="3" eb="5">
      <t>ジギョウ</t>
    </rPh>
    <phoneticPr fontId="4"/>
  </si>
  <si>
    <t>特例的</t>
    <rPh sb="0" eb="3">
      <t>トクレイテキ</t>
    </rPh>
    <phoneticPr fontId="4"/>
  </si>
  <si>
    <t>収入</t>
    <rPh sb="0" eb="2">
      <t>シュウニュウ</t>
    </rPh>
    <phoneticPr fontId="4"/>
  </si>
  <si>
    <t>支出</t>
    <rPh sb="0" eb="2">
      <t>シシュツ</t>
    </rPh>
    <phoneticPr fontId="4"/>
  </si>
  <si>
    <t>平成21年度</t>
    <rPh sb="0" eb="2">
      <t>ヘイセイ</t>
    </rPh>
    <rPh sb="4" eb="5">
      <t>ネン</t>
    </rPh>
    <rPh sb="5" eb="6">
      <t>ド</t>
    </rPh>
    <phoneticPr fontId="7"/>
  </si>
  <si>
    <t>平成22年度</t>
    <rPh sb="0" eb="2">
      <t>ヘイセイ</t>
    </rPh>
    <rPh sb="4" eb="5">
      <t>ネン</t>
    </rPh>
    <rPh sb="5" eb="6">
      <t>ド</t>
    </rPh>
    <phoneticPr fontId="7"/>
  </si>
  <si>
    <t>平成23年度</t>
    <rPh sb="0" eb="2">
      <t>ヘイセイ</t>
    </rPh>
    <rPh sb="4" eb="5">
      <t>ネン</t>
    </rPh>
    <rPh sb="5" eb="6">
      <t>ド</t>
    </rPh>
    <phoneticPr fontId="7"/>
  </si>
  <si>
    <t>平成24年度</t>
    <rPh sb="0" eb="2">
      <t>ヘイセイ</t>
    </rPh>
    <rPh sb="4" eb="5">
      <t>ネン</t>
    </rPh>
    <rPh sb="5" eb="6">
      <t>ド</t>
    </rPh>
    <phoneticPr fontId="7"/>
  </si>
  <si>
    <t>平成25年度</t>
    <rPh sb="0" eb="2">
      <t>ヘイセイ</t>
    </rPh>
    <rPh sb="4" eb="5">
      <t>ネン</t>
    </rPh>
    <rPh sb="5" eb="6">
      <t>ド</t>
    </rPh>
    <phoneticPr fontId="7"/>
  </si>
  <si>
    <t>平成26年度</t>
    <rPh sb="0" eb="2">
      <t>ヘイセイ</t>
    </rPh>
    <rPh sb="4" eb="5">
      <t>ネン</t>
    </rPh>
    <rPh sb="5" eb="6">
      <t>ド</t>
    </rPh>
    <phoneticPr fontId="7"/>
  </si>
  <si>
    <t>平成27年度</t>
    <rPh sb="0" eb="2">
      <t>ヘイセイ</t>
    </rPh>
    <rPh sb="4" eb="5">
      <t>ネン</t>
    </rPh>
    <rPh sb="5" eb="6">
      <t>ド</t>
    </rPh>
    <phoneticPr fontId="7"/>
  </si>
  <si>
    <t>資料：上下水道課</t>
    <rPh sb="0" eb="2">
      <t>シリョウ</t>
    </rPh>
    <rPh sb="3" eb="5">
      <t>ジョウゲ</t>
    </rPh>
    <rPh sb="5" eb="7">
      <t>スイドウ</t>
    </rPh>
    <rPh sb="7" eb="8">
      <t>カ</t>
    </rPh>
    <phoneticPr fontId="7"/>
  </si>
  <si>
    <t>公共下水道事業</t>
    <rPh sb="0" eb="2">
      <t>コウキョウ</t>
    </rPh>
    <rPh sb="2" eb="5">
      <t>ゲスイドウ</t>
    </rPh>
    <rPh sb="5" eb="7">
      <t>ジギョウ</t>
    </rPh>
    <phoneticPr fontId="7"/>
  </si>
  <si>
    <t>農業集落排水事業</t>
    <rPh sb="0" eb="2">
      <t>ノウギョウ</t>
    </rPh>
    <rPh sb="2" eb="4">
      <t>シュウラク</t>
    </rPh>
    <rPh sb="4" eb="6">
      <t>ハイスイ</t>
    </rPh>
    <rPh sb="6" eb="8">
      <t>ジギョウ</t>
    </rPh>
    <phoneticPr fontId="7"/>
  </si>
  <si>
    <t>-</t>
    <phoneticPr fontId="7"/>
  </si>
  <si>
    <t>病院事業</t>
    <rPh sb="0" eb="2">
      <t>ビョウイン</t>
    </rPh>
    <rPh sb="2" eb="4">
      <t>ジギョウ</t>
    </rPh>
    <phoneticPr fontId="7"/>
  </si>
  <si>
    <t>平成22年度</t>
    <phoneticPr fontId="7"/>
  </si>
  <si>
    <t>平成23年度</t>
    <phoneticPr fontId="7"/>
  </si>
  <si>
    <t>平成24年度</t>
    <phoneticPr fontId="7"/>
  </si>
  <si>
    <t>平成25年度</t>
    <phoneticPr fontId="7"/>
  </si>
  <si>
    <t>平成26年度</t>
    <phoneticPr fontId="7"/>
  </si>
  <si>
    <t>平成27年度</t>
    <phoneticPr fontId="7"/>
  </si>
  <si>
    <t>資料：三国病院</t>
    <rPh sb="0" eb="2">
      <t>シリョウ</t>
    </rPh>
    <rPh sb="3" eb="5">
      <t>ミクニ</t>
    </rPh>
    <rPh sb="5" eb="7">
      <t>ビョウイン</t>
    </rPh>
    <phoneticPr fontId="7"/>
  </si>
  <si>
    <t>T-11．会計別決算額の推移</t>
    <rPh sb="5" eb="7">
      <t>カイケイ</t>
    </rPh>
    <rPh sb="7" eb="8">
      <t>ベツ</t>
    </rPh>
    <rPh sb="8" eb="10">
      <t>ケッサン</t>
    </rPh>
    <rPh sb="10" eb="11">
      <t>ガク</t>
    </rPh>
    <rPh sb="12" eb="14">
      <t>スイイ</t>
    </rPh>
    <phoneticPr fontId="7"/>
  </si>
  <si>
    <t>一般会計</t>
    <rPh sb="0" eb="2">
      <t>イッパン</t>
    </rPh>
    <rPh sb="2" eb="4">
      <t>カイケイ</t>
    </rPh>
    <phoneticPr fontId="4"/>
  </si>
  <si>
    <t>特別会計</t>
    <rPh sb="0" eb="2">
      <t>トクベツ</t>
    </rPh>
    <rPh sb="2" eb="4">
      <t>カイケイ</t>
    </rPh>
    <phoneticPr fontId="4"/>
  </si>
  <si>
    <t>公営企業会計</t>
    <rPh sb="0" eb="2">
      <t>コウエイ</t>
    </rPh>
    <rPh sb="2" eb="4">
      <t>キギョウ</t>
    </rPh>
    <rPh sb="4" eb="6">
      <t>カイケイ</t>
    </rPh>
    <phoneticPr fontId="4"/>
  </si>
  <si>
    <t>※特別会計、公営企業会計「Ｔ-12」の集計値</t>
    <rPh sb="1" eb="3">
      <t>トクベツ</t>
    </rPh>
    <rPh sb="3" eb="5">
      <t>カイケイ</t>
    </rPh>
    <rPh sb="6" eb="8">
      <t>コウエイ</t>
    </rPh>
    <rPh sb="8" eb="10">
      <t>キギョウ</t>
    </rPh>
    <rPh sb="10" eb="12">
      <t>カイケイ</t>
    </rPh>
    <rPh sb="19" eb="21">
      <t>シュウケイ</t>
    </rPh>
    <rPh sb="21" eb="22">
      <t>アタイ</t>
    </rPh>
    <phoneticPr fontId="7"/>
  </si>
  <si>
    <t>資料：財政課、上下水道課、三国病院</t>
    <rPh sb="0" eb="2">
      <t>シリョウ</t>
    </rPh>
    <rPh sb="3" eb="5">
      <t>ザイセイ</t>
    </rPh>
    <rPh sb="5" eb="6">
      <t>カ</t>
    </rPh>
    <rPh sb="7" eb="9">
      <t>ジョウゲ</t>
    </rPh>
    <rPh sb="9" eb="11">
      <t>スイドウ</t>
    </rPh>
    <phoneticPr fontId="7"/>
  </si>
  <si>
    <t>T-10．市（町）職員数</t>
    <rPh sb="5" eb="6">
      <t>シ</t>
    </rPh>
    <rPh sb="7" eb="8">
      <t>マチ</t>
    </rPh>
    <rPh sb="9" eb="12">
      <t>ショクインスウ</t>
    </rPh>
    <phoneticPr fontId="7"/>
  </si>
  <si>
    <r>
      <t>各年4月</t>
    </r>
    <r>
      <rPr>
        <sz val="11"/>
        <color theme="1"/>
        <rFont val="ＭＳ Ｐゴシック"/>
        <family val="2"/>
        <charset val="128"/>
        <scheme val="minor"/>
      </rPr>
      <t>1</t>
    </r>
    <r>
      <rPr>
        <sz val="11"/>
        <rFont val="ＭＳ Ｐゴシック"/>
        <family val="3"/>
        <charset val="128"/>
      </rPr>
      <t>日現在</t>
    </r>
    <rPh sb="0" eb="2">
      <t>カクネン</t>
    </rPh>
    <rPh sb="3" eb="4">
      <t>ガツ</t>
    </rPh>
    <rPh sb="5" eb="6">
      <t>ニチ</t>
    </rPh>
    <rPh sb="6" eb="8">
      <t>ゲンザイ</t>
    </rPh>
    <phoneticPr fontId="7"/>
  </si>
  <si>
    <t>単位：人</t>
    <rPh sb="0" eb="2">
      <t>タンイ</t>
    </rPh>
    <rPh sb="3" eb="4">
      <t>ニン</t>
    </rPh>
    <phoneticPr fontId="17"/>
  </si>
  <si>
    <t>年次</t>
    <rPh sb="0" eb="2">
      <t>ネンジ</t>
    </rPh>
    <phoneticPr fontId="7"/>
  </si>
  <si>
    <t>計</t>
    <rPh sb="0" eb="1">
      <t>ケイ</t>
    </rPh>
    <phoneticPr fontId="17"/>
  </si>
  <si>
    <t>一般</t>
    <rPh sb="0" eb="2">
      <t>イッパン</t>
    </rPh>
    <phoneticPr fontId="17"/>
  </si>
  <si>
    <t>税務職</t>
    <rPh sb="0" eb="2">
      <t>ゼイム</t>
    </rPh>
    <rPh sb="2" eb="3">
      <t>ショク</t>
    </rPh>
    <phoneticPr fontId="17"/>
  </si>
  <si>
    <t>医師</t>
    <rPh sb="0" eb="2">
      <t>イシ</t>
    </rPh>
    <phoneticPr fontId="17"/>
  </si>
  <si>
    <t>薬剤師</t>
    <rPh sb="0" eb="3">
      <t>ヤクザイシ</t>
    </rPh>
    <phoneticPr fontId="17"/>
  </si>
  <si>
    <t>看護</t>
    <rPh sb="0" eb="2">
      <t>カンゴ</t>
    </rPh>
    <phoneticPr fontId="17"/>
  </si>
  <si>
    <t>消防職</t>
    <rPh sb="0" eb="2">
      <t>ショウボウ</t>
    </rPh>
    <rPh sb="2" eb="3">
      <t>ショク</t>
    </rPh>
    <phoneticPr fontId="17"/>
  </si>
  <si>
    <t>企業職</t>
    <rPh sb="0" eb="2">
      <t>キギョウ</t>
    </rPh>
    <rPh sb="2" eb="3">
      <t>ショク</t>
    </rPh>
    <phoneticPr fontId="17"/>
  </si>
  <si>
    <t>技能</t>
    <rPh sb="0" eb="2">
      <t>ギノウ</t>
    </rPh>
    <phoneticPr fontId="17"/>
  </si>
  <si>
    <t>教育職</t>
    <rPh sb="0" eb="2">
      <t>キョウイク</t>
    </rPh>
    <rPh sb="2" eb="3">
      <t>ショク</t>
    </rPh>
    <phoneticPr fontId="17"/>
  </si>
  <si>
    <t>福祉職</t>
    <rPh sb="0" eb="2">
      <t>フクシ</t>
    </rPh>
    <rPh sb="2" eb="3">
      <t>ショク</t>
    </rPh>
    <phoneticPr fontId="17"/>
  </si>
  <si>
    <t>行政職</t>
  </si>
  <si>
    <t>歯科医師職</t>
  </si>
  <si>
    <t>医療技術職</t>
  </si>
  <si>
    <t>保健職</t>
  </si>
  <si>
    <t>労務職</t>
  </si>
  <si>
    <t>平成12年</t>
    <rPh sb="0" eb="2">
      <t>ヘイセイ</t>
    </rPh>
    <rPh sb="4" eb="5">
      <t>ネン</t>
    </rPh>
    <phoneticPr fontId="7"/>
  </si>
  <si>
    <t>平成13年</t>
    <rPh sb="0" eb="2">
      <t>ヘイセイ</t>
    </rPh>
    <rPh sb="4" eb="5">
      <t>ネン</t>
    </rPh>
    <phoneticPr fontId="7"/>
  </si>
  <si>
    <t>平成14年</t>
    <rPh sb="0" eb="2">
      <t>ヘイセイ</t>
    </rPh>
    <rPh sb="4" eb="5">
      <t>ネン</t>
    </rPh>
    <phoneticPr fontId="7"/>
  </si>
  <si>
    <t>平成15年</t>
    <rPh sb="0" eb="2">
      <t>ヘイセイ</t>
    </rPh>
    <rPh sb="4" eb="5">
      <t>ネン</t>
    </rPh>
    <phoneticPr fontId="7"/>
  </si>
  <si>
    <t>平成16年</t>
    <rPh sb="0" eb="2">
      <t>ヘイセイ</t>
    </rPh>
    <rPh sb="4" eb="5">
      <t>ネン</t>
    </rPh>
    <phoneticPr fontId="7"/>
  </si>
  <si>
    <t>平成17年</t>
    <rPh sb="0" eb="2">
      <t>ヘイセイ</t>
    </rPh>
    <rPh sb="4" eb="5">
      <t>ネン</t>
    </rPh>
    <phoneticPr fontId="7"/>
  </si>
  <si>
    <t>平成18年</t>
    <rPh sb="0" eb="2">
      <t>ヘイセイ</t>
    </rPh>
    <rPh sb="4" eb="5">
      <t>ネン</t>
    </rPh>
    <phoneticPr fontId="7"/>
  </si>
  <si>
    <t>平成19年</t>
    <rPh sb="0" eb="2">
      <t>ヘイセイ</t>
    </rPh>
    <rPh sb="4" eb="5">
      <t>ネン</t>
    </rPh>
    <phoneticPr fontId="7"/>
  </si>
  <si>
    <t>平成20年</t>
    <rPh sb="0" eb="2">
      <t>ヘイセイ</t>
    </rPh>
    <rPh sb="4" eb="5">
      <t>ネン</t>
    </rPh>
    <phoneticPr fontId="7"/>
  </si>
  <si>
    <t>平成21年</t>
    <rPh sb="0" eb="2">
      <t>ヘイセイ</t>
    </rPh>
    <rPh sb="4" eb="5">
      <t>ネン</t>
    </rPh>
    <phoneticPr fontId="7"/>
  </si>
  <si>
    <t>平成22年</t>
    <rPh sb="0" eb="2">
      <t>ヘイセイ</t>
    </rPh>
    <rPh sb="4" eb="5">
      <t>ネン</t>
    </rPh>
    <phoneticPr fontId="7"/>
  </si>
  <si>
    <t>平成23年</t>
    <rPh sb="0" eb="2">
      <t>ヘイセイ</t>
    </rPh>
    <rPh sb="4" eb="5">
      <t>ネン</t>
    </rPh>
    <phoneticPr fontId="7"/>
  </si>
  <si>
    <t>平成24年</t>
    <rPh sb="0" eb="2">
      <t>ヘイセイ</t>
    </rPh>
    <rPh sb="4" eb="5">
      <t>ネン</t>
    </rPh>
    <phoneticPr fontId="7"/>
  </si>
  <si>
    <t>平成25年</t>
    <rPh sb="0" eb="2">
      <t>ヘイセイ</t>
    </rPh>
    <rPh sb="4" eb="5">
      <t>ネン</t>
    </rPh>
    <phoneticPr fontId="7"/>
  </si>
  <si>
    <t>平成26年</t>
    <rPh sb="0" eb="2">
      <t>ヘイセイ</t>
    </rPh>
    <rPh sb="4" eb="5">
      <t>ネン</t>
    </rPh>
    <phoneticPr fontId="7"/>
  </si>
  <si>
    <t>平成27年</t>
    <rPh sb="0" eb="2">
      <t>ヘイセイ</t>
    </rPh>
    <rPh sb="4" eb="5">
      <t>ネン</t>
    </rPh>
    <phoneticPr fontId="7"/>
  </si>
  <si>
    <t>平成28年</t>
    <rPh sb="0" eb="2">
      <t>ヘイセイ</t>
    </rPh>
    <rPh sb="4" eb="5">
      <t>ネン</t>
    </rPh>
    <phoneticPr fontId="7"/>
  </si>
  <si>
    <t>資料：職員課</t>
    <rPh sb="0" eb="1">
      <t>シ</t>
    </rPh>
    <rPh sb="1" eb="2">
      <t>リョウ</t>
    </rPh>
    <rPh sb="3" eb="5">
      <t>ショクイン</t>
    </rPh>
    <rPh sb="5" eb="6">
      <t>カ</t>
    </rPh>
    <phoneticPr fontId="17"/>
  </si>
  <si>
    <t>T-9．議会議案等審議状況</t>
    <phoneticPr fontId="7"/>
  </si>
  <si>
    <t>年度</t>
    <phoneticPr fontId="7"/>
  </si>
  <si>
    <t>招集
回数</t>
    <phoneticPr fontId="7"/>
  </si>
  <si>
    <t>会期
日数</t>
    <phoneticPr fontId="7"/>
  </si>
  <si>
    <t>本会議
日数</t>
    <phoneticPr fontId="7"/>
  </si>
  <si>
    <t>議会議決内容</t>
    <rPh sb="0" eb="2">
      <t>ギカイ</t>
    </rPh>
    <rPh sb="2" eb="4">
      <t>ギケツ</t>
    </rPh>
    <rPh sb="4" eb="6">
      <t>ナイヨウ</t>
    </rPh>
    <phoneticPr fontId="7"/>
  </si>
  <si>
    <t>請願</t>
  </si>
  <si>
    <t>陳情</t>
  </si>
  <si>
    <t>計</t>
  </si>
  <si>
    <t>原案
可決</t>
    <phoneticPr fontId="7"/>
  </si>
  <si>
    <t>否決</t>
  </si>
  <si>
    <t>修正
可決</t>
    <phoneticPr fontId="7"/>
  </si>
  <si>
    <t>原案
撤回</t>
    <rPh sb="0" eb="2">
      <t>ゲンアン</t>
    </rPh>
    <rPh sb="3" eb="5">
      <t>テッカイ</t>
    </rPh>
    <phoneticPr fontId="8"/>
  </si>
  <si>
    <t>審議
未了</t>
    <rPh sb="0" eb="2">
      <t>シンギ</t>
    </rPh>
    <rPh sb="3" eb="5">
      <t>ミリョウ</t>
    </rPh>
    <phoneticPr fontId="8"/>
  </si>
  <si>
    <t>翌年へ
継続</t>
    <rPh sb="0" eb="2">
      <t>ヨクネン</t>
    </rPh>
    <rPh sb="4" eb="6">
      <t>ケイゾク</t>
    </rPh>
    <phoneticPr fontId="8"/>
  </si>
  <si>
    <t>平成10年度</t>
  </si>
  <si>
    <t>平成11年度</t>
  </si>
  <si>
    <t>平成12年度</t>
  </si>
  <si>
    <t>平成13年度</t>
  </si>
  <si>
    <t>平成14年度</t>
  </si>
  <si>
    <t>平成15年度</t>
  </si>
  <si>
    <t>平成16年度</t>
  </si>
  <si>
    <t>平成17年度</t>
  </si>
  <si>
    <t>平成18年度</t>
    <phoneticPr fontId="7"/>
  </si>
  <si>
    <t>平成19年度</t>
    <phoneticPr fontId="7"/>
  </si>
  <si>
    <t>平成20年度</t>
    <phoneticPr fontId="7"/>
  </si>
  <si>
    <t>平成21年度</t>
    <phoneticPr fontId="7"/>
  </si>
  <si>
    <t>平成22年度</t>
    <phoneticPr fontId="7"/>
  </si>
  <si>
    <t>平成23年度</t>
    <phoneticPr fontId="7"/>
  </si>
  <si>
    <t>平成24年度</t>
    <phoneticPr fontId="7"/>
  </si>
  <si>
    <t>平成25年度</t>
    <phoneticPr fontId="7"/>
  </si>
  <si>
    <t>平成26年度</t>
    <phoneticPr fontId="7"/>
  </si>
  <si>
    <t>平成27年度</t>
    <phoneticPr fontId="7"/>
  </si>
  <si>
    <t>資料：議会事務局</t>
    <rPh sb="0" eb="2">
      <t>シリョウ</t>
    </rPh>
    <rPh sb="3" eb="5">
      <t>ギカイ</t>
    </rPh>
    <rPh sb="5" eb="8">
      <t>ジムキョク</t>
    </rPh>
    <phoneticPr fontId="7"/>
  </si>
  <si>
    <t>T-7．歴代市長</t>
    <rPh sb="4" eb="6">
      <t>レキダイ</t>
    </rPh>
    <rPh sb="6" eb="8">
      <t>シチョウ</t>
    </rPh>
    <phoneticPr fontId="7"/>
  </si>
  <si>
    <t>歴代</t>
    <rPh sb="0" eb="2">
      <t>レキダイ</t>
    </rPh>
    <phoneticPr fontId="7"/>
  </si>
  <si>
    <t>氏　　　名</t>
    <phoneticPr fontId="7"/>
  </si>
  <si>
    <t>出　　身　　地</t>
  </si>
  <si>
    <t>就任年月日</t>
  </si>
  <si>
    <t>退任年月日</t>
  </si>
  <si>
    <t>坂本　憲男</t>
    <rPh sb="0" eb="2">
      <t>サカモト</t>
    </rPh>
    <rPh sb="3" eb="5">
      <t>ノリオ</t>
    </rPh>
    <phoneticPr fontId="7"/>
  </si>
  <si>
    <t>下野</t>
    <rPh sb="0" eb="2">
      <t>シモノ</t>
    </rPh>
    <phoneticPr fontId="7"/>
  </si>
  <si>
    <t>平成18年 4月23日</t>
    <rPh sb="0" eb="2">
      <t>ヘイセイ</t>
    </rPh>
    <rPh sb="4" eb="5">
      <t>ネン</t>
    </rPh>
    <rPh sb="7" eb="8">
      <t>ツキ</t>
    </rPh>
    <rPh sb="10" eb="11">
      <t>ニチ</t>
    </rPh>
    <phoneticPr fontId="4"/>
  </si>
  <si>
    <t>資料：総務課</t>
    <rPh sb="0" eb="2">
      <t>シリョウ</t>
    </rPh>
    <rPh sb="3" eb="6">
      <t>ソウムカ</t>
    </rPh>
    <phoneticPr fontId="7"/>
  </si>
  <si>
    <t>T-8．歴代市議会議長</t>
    <rPh sb="4" eb="6">
      <t>レキダイ</t>
    </rPh>
    <rPh sb="6" eb="7">
      <t>シ</t>
    </rPh>
    <rPh sb="7" eb="9">
      <t>ギカイ</t>
    </rPh>
    <rPh sb="9" eb="11">
      <t>ギチョウ</t>
    </rPh>
    <phoneticPr fontId="7"/>
  </si>
  <si>
    <t>氏　　　名</t>
    <phoneticPr fontId="7"/>
  </si>
  <si>
    <t>酒井　英夫</t>
    <phoneticPr fontId="7"/>
  </si>
  <si>
    <t>下安田</t>
    <rPh sb="0" eb="3">
      <t>シモヤスタ</t>
    </rPh>
    <phoneticPr fontId="7"/>
  </si>
  <si>
    <t>平成18年 5月10日</t>
    <rPh sb="0" eb="2">
      <t>ヘイセイ</t>
    </rPh>
    <rPh sb="4" eb="5">
      <t>ネン</t>
    </rPh>
    <rPh sb="7" eb="8">
      <t>ツキ</t>
    </rPh>
    <rPh sb="10" eb="11">
      <t>ニチ</t>
    </rPh>
    <phoneticPr fontId="4"/>
  </si>
  <si>
    <t>平成19年 5月10日</t>
    <phoneticPr fontId="4"/>
  </si>
  <si>
    <t>岡本　正義</t>
    <phoneticPr fontId="7"/>
  </si>
  <si>
    <t>清永</t>
    <phoneticPr fontId="7"/>
  </si>
  <si>
    <t>平成20年 5月9日</t>
    <phoneticPr fontId="4"/>
  </si>
  <si>
    <t>西端　勲</t>
    <rPh sb="0" eb="2">
      <t>ニシバタ</t>
    </rPh>
    <phoneticPr fontId="7"/>
  </si>
  <si>
    <t>春江町</t>
    <phoneticPr fontId="7"/>
  </si>
  <si>
    <t>中庄</t>
    <phoneticPr fontId="7"/>
  </si>
  <si>
    <t>平成21年 5月8日</t>
    <phoneticPr fontId="4"/>
  </si>
  <si>
    <t>大和　久米登</t>
    <rPh sb="0" eb="1">
      <t>ダイ</t>
    </rPh>
    <rPh sb="1" eb="2">
      <t>ワ</t>
    </rPh>
    <rPh sb="3" eb="6">
      <t>クメノボル</t>
    </rPh>
    <phoneticPr fontId="7"/>
  </si>
  <si>
    <t>三国町</t>
    <rPh sb="0" eb="2">
      <t>ミクニ</t>
    </rPh>
    <phoneticPr fontId="7"/>
  </si>
  <si>
    <t>北本町四丁目</t>
    <rPh sb="0" eb="3">
      <t>キタホンマチ</t>
    </rPh>
    <rPh sb="3" eb="6">
      <t>４チョウメ</t>
    </rPh>
    <phoneticPr fontId="7"/>
  </si>
  <si>
    <t>平成2１年 5月8日</t>
    <phoneticPr fontId="4"/>
  </si>
  <si>
    <t>平成22年 4月22日</t>
    <phoneticPr fontId="4"/>
  </si>
  <si>
    <t>山田　栄</t>
    <rPh sb="0" eb="2">
      <t>ヤマダ</t>
    </rPh>
    <rPh sb="3" eb="4">
      <t>サカエ</t>
    </rPh>
    <phoneticPr fontId="7"/>
  </si>
  <si>
    <t>丸岡町</t>
    <phoneticPr fontId="7"/>
  </si>
  <si>
    <t>舟寄</t>
    <rPh sb="0" eb="1">
      <t>フネ</t>
    </rPh>
    <rPh sb="1" eb="2">
      <t>ヤドリキ</t>
    </rPh>
    <phoneticPr fontId="7"/>
  </si>
  <si>
    <t>広 瀬　潤 一</t>
    <rPh sb="0" eb="7">
      <t>ヒロセ</t>
    </rPh>
    <phoneticPr fontId="7"/>
  </si>
  <si>
    <t>黒目</t>
    <rPh sb="0" eb="2">
      <t>クロメ</t>
    </rPh>
    <phoneticPr fontId="7"/>
  </si>
  <si>
    <t>釣 部　勝 義</t>
    <rPh sb="0" eb="1">
      <t>ツリ</t>
    </rPh>
    <rPh sb="2" eb="3">
      <t>ブ</t>
    </rPh>
    <rPh sb="4" eb="5">
      <t>マサル</t>
    </rPh>
    <rPh sb="6" eb="7">
      <t>ギ</t>
    </rPh>
    <phoneticPr fontId="7"/>
  </si>
  <si>
    <t>丸岡町</t>
    <phoneticPr fontId="7"/>
  </si>
  <si>
    <t>朝陽</t>
    <rPh sb="0" eb="2">
      <t>アサヒ</t>
    </rPh>
    <phoneticPr fontId="7"/>
  </si>
  <si>
    <t>丸岡町</t>
    <phoneticPr fontId="7"/>
  </si>
  <si>
    <t>橋 本　充 雄</t>
    <rPh sb="0" eb="1">
      <t>ハシ</t>
    </rPh>
    <rPh sb="2" eb="3">
      <t>ホン</t>
    </rPh>
    <rPh sb="4" eb="5">
      <t>ミツル</t>
    </rPh>
    <rPh sb="6" eb="7">
      <t>オス</t>
    </rPh>
    <phoneticPr fontId="7"/>
  </si>
  <si>
    <t>春江町</t>
    <phoneticPr fontId="7"/>
  </si>
  <si>
    <t>沖布目</t>
    <rPh sb="0" eb="1">
      <t>オキ</t>
    </rPh>
    <rPh sb="1" eb="3">
      <t>ヌノメ</t>
    </rPh>
    <phoneticPr fontId="7"/>
  </si>
  <si>
    <t>伊藤　聖一</t>
    <rPh sb="0" eb="2">
      <t>イトウ</t>
    </rPh>
    <rPh sb="3" eb="5">
      <t>セイイチ</t>
    </rPh>
    <phoneticPr fontId="7"/>
  </si>
  <si>
    <t>坂井町</t>
    <phoneticPr fontId="7"/>
  </si>
  <si>
    <t>下関</t>
    <rPh sb="0" eb="2">
      <t>シモセキ</t>
    </rPh>
    <phoneticPr fontId="7"/>
  </si>
  <si>
    <t>T-6．歴代町議会議長</t>
    <rPh sb="4" eb="6">
      <t>レキダイ</t>
    </rPh>
    <rPh sb="6" eb="9">
      <t>チョウギカイ</t>
    </rPh>
    <rPh sb="9" eb="11">
      <t>ギチョウ</t>
    </rPh>
    <phoneticPr fontId="7"/>
  </si>
  <si>
    <t>年次</t>
    <rPh sb="0" eb="1">
      <t>ネン</t>
    </rPh>
    <rPh sb="1" eb="2">
      <t>ジ</t>
    </rPh>
    <phoneticPr fontId="7"/>
  </si>
  <si>
    <t>丸岡町</t>
    <rPh sb="0" eb="3">
      <t>マルカチョウ</t>
    </rPh>
    <phoneticPr fontId="7"/>
  </si>
  <si>
    <t>坂井町</t>
    <rPh sb="0" eb="3">
      <t>サカイチョウ</t>
    </rPh>
    <phoneticPr fontId="7"/>
  </si>
  <si>
    <t>任期</t>
    <phoneticPr fontId="7"/>
  </si>
  <si>
    <t>氏名</t>
    <rPh sb="0" eb="2">
      <t>シメイ</t>
    </rPh>
    <phoneticPr fontId="7"/>
  </si>
  <si>
    <t>任期</t>
    <phoneticPr fontId="7"/>
  </si>
  <si>
    <t>昭和29</t>
    <rPh sb="0" eb="2">
      <t>ショウワ</t>
    </rPh>
    <phoneticPr fontId="7"/>
  </si>
  <si>
    <t>S29.4.1～</t>
    <phoneticPr fontId="7"/>
  </si>
  <si>
    <t>光成　平三郎</t>
    <rPh sb="0" eb="2">
      <t>ミツナリ</t>
    </rPh>
    <rPh sb="3" eb="4">
      <t>ヘイ</t>
    </rPh>
    <rPh sb="4" eb="6">
      <t>サブロウ</t>
    </rPh>
    <phoneticPr fontId="7"/>
  </si>
  <si>
    <t>S30.4.3～S31.3.30</t>
    <phoneticPr fontId="7"/>
  </si>
  <si>
    <t>吉本　末吉</t>
    <rPh sb="0" eb="2">
      <t>ヨシモト</t>
    </rPh>
    <rPh sb="3" eb="4">
      <t>スエ</t>
    </rPh>
    <rPh sb="4" eb="5">
      <t>キチ</t>
    </rPh>
    <phoneticPr fontId="7"/>
  </si>
  <si>
    <t>S30.4.5～S30.9.5</t>
    <phoneticPr fontId="7"/>
  </si>
  <si>
    <t>西田　清</t>
    <rPh sb="0" eb="2">
      <t>ニシダ</t>
    </rPh>
    <rPh sb="3" eb="4">
      <t>キヨシ</t>
    </rPh>
    <phoneticPr fontId="7"/>
  </si>
  <si>
    <t>S30.7.21～</t>
    <phoneticPr fontId="7"/>
  </si>
  <si>
    <t>S30.9.8～S31.7.19</t>
    <phoneticPr fontId="7"/>
  </si>
  <si>
    <t>石津　末二</t>
    <rPh sb="0" eb="1">
      <t>イシ</t>
    </rPh>
    <rPh sb="1" eb="2">
      <t>ツ</t>
    </rPh>
    <rPh sb="3" eb="4">
      <t>スエ</t>
    </rPh>
    <rPh sb="4" eb="5">
      <t>ニ</t>
    </rPh>
    <phoneticPr fontId="7"/>
  </si>
  <si>
    <t>齊藤　袈裟太</t>
    <rPh sb="0" eb="2">
      <t>サイトウ</t>
    </rPh>
    <rPh sb="3" eb="5">
      <t>ケサ</t>
    </rPh>
    <rPh sb="5" eb="6">
      <t>タ</t>
    </rPh>
    <phoneticPr fontId="7"/>
  </si>
  <si>
    <t>S31.4.6～</t>
    <phoneticPr fontId="7"/>
  </si>
  <si>
    <t>S32.8.4</t>
    <phoneticPr fontId="7"/>
  </si>
  <si>
    <t>S31.8.3～</t>
    <phoneticPr fontId="7"/>
  </si>
  <si>
    <t>S33.4.18</t>
    <phoneticPr fontId="7"/>
  </si>
  <si>
    <t>S32.8.5～</t>
    <phoneticPr fontId="7"/>
  </si>
  <si>
    <t>古屋敷　勘右エ門</t>
    <rPh sb="0" eb="1">
      <t>フル</t>
    </rPh>
    <rPh sb="1" eb="3">
      <t>ヤシキ</t>
    </rPh>
    <rPh sb="4" eb="5">
      <t>カン</t>
    </rPh>
    <rPh sb="5" eb="6">
      <t>ミギ</t>
    </rPh>
    <rPh sb="7" eb="8">
      <t>モン</t>
    </rPh>
    <phoneticPr fontId="7"/>
  </si>
  <si>
    <t>S34.3.30</t>
    <phoneticPr fontId="7"/>
  </si>
  <si>
    <t>S34.9.5</t>
    <phoneticPr fontId="7"/>
  </si>
  <si>
    <t>藤山　隆二</t>
    <rPh sb="0" eb="2">
      <t>フジヤマ</t>
    </rPh>
    <rPh sb="3" eb="4">
      <t>リュウ</t>
    </rPh>
    <rPh sb="4" eb="5">
      <t>ニ</t>
    </rPh>
    <phoneticPr fontId="7"/>
  </si>
  <si>
    <t>S33.4.18～S34.5.23</t>
    <phoneticPr fontId="7"/>
  </si>
  <si>
    <t>S34.4.29～</t>
    <phoneticPr fontId="7"/>
  </si>
  <si>
    <t>慈道　甚七</t>
    <rPh sb="0" eb="1">
      <t>ジ</t>
    </rPh>
    <rPh sb="1" eb="2">
      <t>ミチ</t>
    </rPh>
    <rPh sb="3" eb="4">
      <t>ジン</t>
    </rPh>
    <rPh sb="4" eb="5">
      <t>シチ</t>
    </rPh>
    <phoneticPr fontId="7"/>
  </si>
  <si>
    <t>S34.9.7～</t>
    <phoneticPr fontId="7"/>
  </si>
  <si>
    <t>S34.5.23～S35.3.30</t>
    <phoneticPr fontId="7"/>
  </si>
  <si>
    <t>坪井　金作</t>
    <rPh sb="0" eb="2">
      <t>ツボイ</t>
    </rPh>
    <rPh sb="3" eb="4">
      <t>キン</t>
    </rPh>
    <rPh sb="4" eb="5">
      <t>サク</t>
    </rPh>
    <phoneticPr fontId="7"/>
  </si>
  <si>
    <t>S34.7.21～S35.7.3</t>
    <phoneticPr fontId="7"/>
  </si>
  <si>
    <t>S38.4.23</t>
    <phoneticPr fontId="7"/>
  </si>
  <si>
    <t>S35.4.1～</t>
    <phoneticPr fontId="7"/>
  </si>
  <si>
    <t>S35.7.4～S36.6.26</t>
    <phoneticPr fontId="7"/>
  </si>
  <si>
    <t>藤田　治</t>
    <rPh sb="0" eb="2">
      <t>フジタ</t>
    </rPh>
    <rPh sb="3" eb="4">
      <t>オサム</t>
    </rPh>
    <phoneticPr fontId="7"/>
  </si>
  <si>
    <t>S38.5.23～S38.9.5</t>
    <phoneticPr fontId="7"/>
  </si>
  <si>
    <t>小杉　正一郎</t>
    <rPh sb="0" eb="2">
      <t>コスギ</t>
    </rPh>
    <rPh sb="3" eb="6">
      <t>ショウイチロウ</t>
    </rPh>
    <phoneticPr fontId="7"/>
  </si>
  <si>
    <t>S36.6.27～S37.5.12</t>
    <phoneticPr fontId="7"/>
  </si>
  <si>
    <t>友田　信七</t>
    <rPh sb="0" eb="2">
      <t>トモダ</t>
    </rPh>
    <rPh sb="3" eb="4">
      <t>シン</t>
    </rPh>
    <rPh sb="4" eb="5">
      <t>シチ</t>
    </rPh>
    <phoneticPr fontId="7"/>
  </si>
  <si>
    <t>S38.3.30</t>
    <phoneticPr fontId="7"/>
  </si>
  <si>
    <t>S38.9.6～</t>
    <phoneticPr fontId="7"/>
  </si>
  <si>
    <t>S37.6.7～S38.7.20</t>
    <phoneticPr fontId="7"/>
  </si>
  <si>
    <t>竹内　篤三</t>
    <rPh sb="0" eb="2">
      <t>タケウチ</t>
    </rPh>
    <rPh sb="3" eb="4">
      <t>トク</t>
    </rPh>
    <rPh sb="4" eb="5">
      <t>サン</t>
    </rPh>
    <phoneticPr fontId="7"/>
  </si>
  <si>
    <t>S38.4.1～</t>
    <phoneticPr fontId="7"/>
  </si>
  <si>
    <t>S38.7.29～S39.7.20</t>
    <phoneticPr fontId="7"/>
  </si>
  <si>
    <t>近藤　善男</t>
    <rPh sb="0" eb="2">
      <t>コンドウ</t>
    </rPh>
    <rPh sb="3" eb="4">
      <t>ゼン</t>
    </rPh>
    <rPh sb="4" eb="5">
      <t>オトコ</t>
    </rPh>
    <phoneticPr fontId="7"/>
  </si>
  <si>
    <t>西端　多明郎</t>
    <rPh sb="0" eb="2">
      <t>ニシバタ</t>
    </rPh>
    <rPh sb="3" eb="4">
      <t>オオ</t>
    </rPh>
    <rPh sb="4" eb="5">
      <t>メイ</t>
    </rPh>
    <rPh sb="5" eb="6">
      <t>ロウ</t>
    </rPh>
    <phoneticPr fontId="7"/>
  </si>
  <si>
    <t>S39.4.6～</t>
    <phoneticPr fontId="7"/>
  </si>
  <si>
    <t>S39.7.20～</t>
    <phoneticPr fontId="7"/>
  </si>
  <si>
    <t>竹内　一</t>
    <rPh sb="0" eb="2">
      <t>タケウチ</t>
    </rPh>
    <rPh sb="3" eb="4">
      <t>イチ</t>
    </rPh>
    <phoneticPr fontId="7"/>
  </si>
  <si>
    <t>五十嵐　等</t>
    <rPh sb="0" eb="3">
      <t>イガラシ</t>
    </rPh>
    <rPh sb="4" eb="5">
      <t>ヒトシ</t>
    </rPh>
    <phoneticPr fontId="7"/>
  </si>
  <si>
    <t>S41.8.8</t>
    <phoneticPr fontId="7"/>
  </si>
  <si>
    <t>S41.7.19</t>
    <phoneticPr fontId="7"/>
  </si>
  <si>
    <t>S41.8.8～</t>
    <phoneticPr fontId="7"/>
  </si>
  <si>
    <t>堀田　清栄</t>
    <rPh sb="0" eb="2">
      <t>ホリタ</t>
    </rPh>
    <rPh sb="3" eb="4">
      <t>キヨ</t>
    </rPh>
    <rPh sb="4" eb="5">
      <t>エイ</t>
    </rPh>
    <phoneticPr fontId="7"/>
  </si>
  <si>
    <t>S41.2.22～</t>
    <phoneticPr fontId="7"/>
  </si>
  <si>
    <t>S41.7.20～S42.7.23</t>
    <phoneticPr fontId="7"/>
  </si>
  <si>
    <t>岡崎　利雄</t>
    <rPh sb="0" eb="2">
      <t>オカザキ</t>
    </rPh>
    <rPh sb="3" eb="5">
      <t>トシオ</t>
    </rPh>
    <phoneticPr fontId="7"/>
  </si>
  <si>
    <t>S43.12.18</t>
    <phoneticPr fontId="7"/>
  </si>
  <si>
    <t>S42.7.24～</t>
    <phoneticPr fontId="7"/>
  </si>
  <si>
    <t>S43.12.18～</t>
    <phoneticPr fontId="7"/>
  </si>
  <si>
    <t>半澤　政二</t>
    <rPh sb="0" eb="2">
      <t>ハンザワ</t>
    </rPh>
    <rPh sb="3" eb="5">
      <t>マサジ</t>
    </rPh>
    <phoneticPr fontId="7"/>
  </si>
  <si>
    <t>S44.9.26</t>
    <phoneticPr fontId="7"/>
  </si>
  <si>
    <t>S43.4.3～S44.3.31</t>
    <phoneticPr fontId="7"/>
  </si>
  <si>
    <t>西川　実慧</t>
    <rPh sb="0" eb="2">
      <t>ニシカワ</t>
    </rPh>
    <rPh sb="3" eb="4">
      <t>ジツ</t>
    </rPh>
    <rPh sb="4" eb="5">
      <t>エ</t>
    </rPh>
    <phoneticPr fontId="7"/>
  </si>
  <si>
    <t>五十嵐　等</t>
    <phoneticPr fontId="7"/>
  </si>
  <si>
    <t>S45.3.25</t>
    <phoneticPr fontId="7"/>
  </si>
  <si>
    <t>S44.9.27～</t>
    <phoneticPr fontId="7"/>
  </si>
  <si>
    <t>S44.3.31～S45.3.31</t>
    <phoneticPr fontId="7"/>
  </si>
  <si>
    <t>伊藤　徳男</t>
    <rPh sb="0" eb="2">
      <t>イトウ</t>
    </rPh>
    <rPh sb="3" eb="4">
      <t>トク</t>
    </rPh>
    <rPh sb="4" eb="5">
      <t>オトコ</t>
    </rPh>
    <phoneticPr fontId="7"/>
  </si>
  <si>
    <t>板谷　静</t>
    <rPh sb="0" eb="1">
      <t>イタ</t>
    </rPh>
    <rPh sb="1" eb="2">
      <t>タニ</t>
    </rPh>
    <rPh sb="3" eb="4">
      <t>シズ</t>
    </rPh>
    <phoneticPr fontId="7"/>
  </si>
  <si>
    <t>S45.4.27～</t>
    <phoneticPr fontId="7"/>
  </si>
  <si>
    <t>坂本　巌男</t>
    <rPh sb="0" eb="2">
      <t>サカモト</t>
    </rPh>
    <rPh sb="3" eb="4">
      <t>イワオ</t>
    </rPh>
    <rPh sb="4" eb="5">
      <t>オトコ</t>
    </rPh>
    <phoneticPr fontId="7"/>
  </si>
  <si>
    <t>S46.9.5</t>
    <phoneticPr fontId="7"/>
  </si>
  <si>
    <t>S45.3.31～S46.3.30</t>
    <phoneticPr fontId="7"/>
  </si>
  <si>
    <t>渡辺　金五郎</t>
    <rPh sb="0" eb="2">
      <t>ワタナベ</t>
    </rPh>
    <rPh sb="3" eb="4">
      <t>キン</t>
    </rPh>
    <rPh sb="4" eb="6">
      <t>ゴロウ</t>
    </rPh>
    <phoneticPr fontId="7"/>
  </si>
  <si>
    <t>S46.7.20</t>
    <phoneticPr fontId="7"/>
  </si>
  <si>
    <t>S46.9.7～</t>
    <phoneticPr fontId="7"/>
  </si>
  <si>
    <t>S46.3.30～S47.3.30</t>
    <phoneticPr fontId="7"/>
  </si>
  <si>
    <t>西島　甚造</t>
    <rPh sb="0" eb="2">
      <t>ニシジマ</t>
    </rPh>
    <rPh sb="3" eb="4">
      <t>ジン</t>
    </rPh>
    <rPh sb="4" eb="5">
      <t>ゾウ</t>
    </rPh>
    <phoneticPr fontId="7"/>
  </si>
  <si>
    <t>S46.7.26～</t>
    <phoneticPr fontId="7"/>
  </si>
  <si>
    <t>S.47.4.6～</t>
    <phoneticPr fontId="7"/>
  </si>
  <si>
    <t>S48.7.23</t>
    <phoneticPr fontId="7"/>
  </si>
  <si>
    <t>S49.4.12</t>
    <phoneticPr fontId="7"/>
  </si>
  <si>
    <t>S48.7.24～</t>
    <phoneticPr fontId="7"/>
  </si>
  <si>
    <t>S49.4.12～S50.3.30</t>
    <phoneticPr fontId="7"/>
  </si>
  <si>
    <t>篠崎　惣七</t>
    <rPh sb="0" eb="2">
      <t>シノザキ</t>
    </rPh>
    <rPh sb="3" eb="5">
      <t>ソウシチ</t>
    </rPh>
    <phoneticPr fontId="7"/>
  </si>
  <si>
    <t>S50.9.5</t>
    <phoneticPr fontId="7"/>
  </si>
  <si>
    <t>S50.7.20</t>
    <phoneticPr fontId="7"/>
  </si>
  <si>
    <t>橋本　敏</t>
    <rPh sb="0" eb="2">
      <t>ハシモト</t>
    </rPh>
    <rPh sb="3" eb="4">
      <t>トシ</t>
    </rPh>
    <phoneticPr fontId="7"/>
  </si>
  <si>
    <t>斉藤　徳</t>
    <rPh sb="0" eb="2">
      <t>サイトウ</t>
    </rPh>
    <rPh sb="3" eb="4">
      <t>トク</t>
    </rPh>
    <phoneticPr fontId="7"/>
  </si>
  <si>
    <t>S50.4.4～</t>
    <phoneticPr fontId="7"/>
  </si>
  <si>
    <t>近藤　彦右ヱ門</t>
    <rPh sb="0" eb="2">
      <t>コンドウ</t>
    </rPh>
    <rPh sb="3" eb="4">
      <t>ヒコ</t>
    </rPh>
    <rPh sb="4" eb="5">
      <t>ミギ</t>
    </rPh>
    <rPh sb="6" eb="7">
      <t>モン</t>
    </rPh>
    <phoneticPr fontId="7"/>
  </si>
  <si>
    <t>S50.9.8～</t>
    <phoneticPr fontId="7"/>
  </si>
  <si>
    <t>S50.7.22～</t>
    <phoneticPr fontId="7"/>
  </si>
  <si>
    <t>伊藤　長</t>
    <rPh sb="0" eb="2">
      <t>イトウ</t>
    </rPh>
    <rPh sb="3" eb="4">
      <t>ナガ</t>
    </rPh>
    <phoneticPr fontId="7"/>
  </si>
  <si>
    <t>S51.4.8～</t>
    <phoneticPr fontId="7"/>
  </si>
  <si>
    <t>S53.4.4</t>
    <phoneticPr fontId="7"/>
  </si>
  <si>
    <t>S53.4.4～S54.3.30</t>
    <phoneticPr fontId="7"/>
  </si>
  <si>
    <t>河合　人志</t>
    <rPh sb="0" eb="2">
      <t>カワイ</t>
    </rPh>
    <rPh sb="3" eb="4">
      <t>ヒト</t>
    </rPh>
    <rPh sb="4" eb="5">
      <t>シ</t>
    </rPh>
    <phoneticPr fontId="7"/>
  </si>
  <si>
    <t>S54.9.5</t>
    <phoneticPr fontId="7"/>
  </si>
  <si>
    <t>S53.7.5～</t>
    <phoneticPr fontId="7"/>
  </si>
  <si>
    <t>S54.7.20</t>
    <phoneticPr fontId="7"/>
  </si>
  <si>
    <t>西端　登</t>
    <rPh sb="0" eb="2">
      <t>ニシバタ</t>
    </rPh>
    <rPh sb="3" eb="4">
      <t>ノボ</t>
    </rPh>
    <phoneticPr fontId="7"/>
  </si>
  <si>
    <t>S54.4.6～</t>
    <phoneticPr fontId="7"/>
  </si>
  <si>
    <t>村上　弘之</t>
    <rPh sb="0" eb="2">
      <t>ムラカミ</t>
    </rPh>
    <rPh sb="3" eb="5">
      <t>ヒロユキ</t>
    </rPh>
    <phoneticPr fontId="7"/>
  </si>
  <si>
    <t>S54.9.7～</t>
    <phoneticPr fontId="7"/>
  </si>
  <si>
    <t>S54.7.21～</t>
    <phoneticPr fontId="7"/>
  </si>
  <si>
    <t>林下　友太郎</t>
    <rPh sb="0" eb="2">
      <t>ハヤシシタ</t>
    </rPh>
    <rPh sb="3" eb="4">
      <t>トモ</t>
    </rPh>
    <rPh sb="4" eb="6">
      <t>タロウ</t>
    </rPh>
    <phoneticPr fontId="7"/>
  </si>
  <si>
    <t>小林　勲</t>
    <rPh sb="0" eb="2">
      <t>コバヤシ</t>
    </rPh>
    <rPh sb="3" eb="4">
      <t>イサオ</t>
    </rPh>
    <phoneticPr fontId="7"/>
  </si>
  <si>
    <t>S56.4.17</t>
    <phoneticPr fontId="7"/>
  </si>
  <si>
    <t>S56.9.10</t>
    <phoneticPr fontId="7"/>
  </si>
  <si>
    <t>S55.4.8～</t>
    <phoneticPr fontId="7"/>
  </si>
  <si>
    <t>S.56.7.21</t>
    <phoneticPr fontId="7"/>
  </si>
  <si>
    <t>髙山　諭</t>
    <rPh sb="0" eb="1">
      <t>コウ</t>
    </rPh>
    <rPh sb="1" eb="2">
      <t>ヤマ</t>
    </rPh>
    <rPh sb="3" eb="4">
      <t>サト</t>
    </rPh>
    <phoneticPr fontId="7"/>
  </si>
  <si>
    <t>S56.4.17～</t>
    <phoneticPr fontId="7"/>
  </si>
  <si>
    <t>西　直之</t>
    <rPh sb="0" eb="1">
      <t>ニシ</t>
    </rPh>
    <rPh sb="2" eb="4">
      <t>ナオユキ</t>
    </rPh>
    <phoneticPr fontId="7"/>
  </si>
  <si>
    <t>S56.9.10～</t>
    <phoneticPr fontId="7"/>
  </si>
  <si>
    <t>S.56.7.22～S57.7.21</t>
    <phoneticPr fontId="7"/>
  </si>
  <si>
    <t>手嶋　市右エ門</t>
    <rPh sb="0" eb="2">
      <t>テシマ</t>
    </rPh>
    <rPh sb="3" eb="4">
      <t>イチ</t>
    </rPh>
    <rPh sb="4" eb="5">
      <t>ミギ</t>
    </rPh>
    <rPh sb="6" eb="7">
      <t>モン</t>
    </rPh>
    <phoneticPr fontId="7"/>
  </si>
  <si>
    <t>S58.3.30</t>
    <phoneticPr fontId="7"/>
  </si>
  <si>
    <t>S57.10.4～</t>
    <phoneticPr fontId="7"/>
  </si>
  <si>
    <t>S.57.7.22～S58.7.20</t>
    <phoneticPr fontId="7"/>
  </si>
  <si>
    <t>坪川　孝太郎</t>
    <rPh sb="0" eb="2">
      <t>ツボカワ</t>
    </rPh>
    <rPh sb="3" eb="6">
      <t>コウタロウ</t>
    </rPh>
    <phoneticPr fontId="7"/>
  </si>
  <si>
    <t>山本　文雄</t>
    <rPh sb="0" eb="2">
      <t>ヤマモト</t>
    </rPh>
    <rPh sb="3" eb="5">
      <t>フミオ</t>
    </rPh>
    <phoneticPr fontId="7"/>
  </si>
  <si>
    <t>S58.4.1～</t>
    <phoneticPr fontId="7"/>
  </si>
  <si>
    <t>髙倉　忠</t>
    <rPh sb="0" eb="1">
      <t>コウ</t>
    </rPh>
    <rPh sb="1" eb="2">
      <t>クラ</t>
    </rPh>
    <rPh sb="3" eb="4">
      <t>チュウ</t>
    </rPh>
    <phoneticPr fontId="7"/>
  </si>
  <si>
    <t>S.58.7.25～</t>
    <phoneticPr fontId="7"/>
  </si>
  <si>
    <t>久田　利雄</t>
    <phoneticPr fontId="7"/>
  </si>
  <si>
    <t>手嶋　市右エ門</t>
    <phoneticPr fontId="7"/>
  </si>
  <si>
    <t>S60.4.17</t>
    <phoneticPr fontId="7"/>
  </si>
  <si>
    <t>S59.4.6～</t>
    <phoneticPr fontId="7"/>
  </si>
  <si>
    <t>S60.7.15</t>
    <phoneticPr fontId="7"/>
  </si>
  <si>
    <t>久保　一郎</t>
    <rPh sb="0" eb="2">
      <t>クボ</t>
    </rPh>
    <rPh sb="3" eb="5">
      <t>イチロウ</t>
    </rPh>
    <phoneticPr fontId="7"/>
  </si>
  <si>
    <t>S60.4.17～</t>
    <phoneticPr fontId="7"/>
  </si>
  <si>
    <t>光成　致彦</t>
    <rPh sb="0" eb="2">
      <t>ミツナリ</t>
    </rPh>
    <rPh sb="3" eb="4">
      <t>チ</t>
    </rPh>
    <rPh sb="4" eb="5">
      <t>ヒコ</t>
    </rPh>
    <phoneticPr fontId="7"/>
  </si>
  <si>
    <t>S61.12.22</t>
    <phoneticPr fontId="7"/>
  </si>
  <si>
    <t>S.60.7.16～S61.7.18</t>
    <phoneticPr fontId="7"/>
  </si>
  <si>
    <t>飛田　正意</t>
    <rPh sb="0" eb="2">
      <t>ヒダ</t>
    </rPh>
    <rPh sb="3" eb="4">
      <t>マサ</t>
    </rPh>
    <rPh sb="4" eb="5">
      <t>イ</t>
    </rPh>
    <phoneticPr fontId="7"/>
  </si>
  <si>
    <t>S62.3.30</t>
    <phoneticPr fontId="7"/>
  </si>
  <si>
    <t>S61.12.22～S62.9.5</t>
    <phoneticPr fontId="7"/>
  </si>
  <si>
    <t>中田　亀之栄</t>
    <rPh sb="0" eb="2">
      <t>ナカタ</t>
    </rPh>
    <rPh sb="3" eb="4">
      <t>カメ</t>
    </rPh>
    <rPh sb="4" eb="5">
      <t>ノ</t>
    </rPh>
    <rPh sb="5" eb="6">
      <t>エイ</t>
    </rPh>
    <phoneticPr fontId="7"/>
  </si>
  <si>
    <t>S61.12.1～S62.3.30</t>
    <phoneticPr fontId="7"/>
  </si>
  <si>
    <t>S.61.7.19～S62.7.20</t>
    <phoneticPr fontId="7"/>
  </si>
  <si>
    <t>一柳　敏夫</t>
    <rPh sb="0" eb="1">
      <t>イチ</t>
    </rPh>
    <rPh sb="1" eb="2">
      <t>ヤナギ</t>
    </rPh>
    <rPh sb="3" eb="5">
      <t>トシオ</t>
    </rPh>
    <phoneticPr fontId="7"/>
  </si>
  <si>
    <t>S62.4.1～</t>
    <phoneticPr fontId="7"/>
  </si>
  <si>
    <t>S62.9.7～S63.11.2</t>
    <phoneticPr fontId="7"/>
  </si>
  <si>
    <t>岡崎　重成</t>
    <rPh sb="0" eb="2">
      <t>オカザキ</t>
    </rPh>
    <rPh sb="3" eb="4">
      <t>シゲ</t>
    </rPh>
    <rPh sb="4" eb="5">
      <t>ナ</t>
    </rPh>
    <phoneticPr fontId="7"/>
  </si>
  <si>
    <t>S62.3.30～S63.3.30</t>
    <phoneticPr fontId="7"/>
  </si>
  <si>
    <t>杉村　一見</t>
    <rPh sb="0" eb="2">
      <t>スギムラ</t>
    </rPh>
    <rPh sb="3" eb="4">
      <t>イチ</t>
    </rPh>
    <rPh sb="4" eb="5">
      <t>ミ</t>
    </rPh>
    <phoneticPr fontId="7"/>
  </si>
  <si>
    <t>S.62.7.22～</t>
    <phoneticPr fontId="7"/>
  </si>
  <si>
    <t>木下　昌司</t>
    <phoneticPr fontId="7"/>
  </si>
  <si>
    <t>H元.5.23</t>
    <rPh sb="1" eb="2">
      <t>モト</t>
    </rPh>
    <phoneticPr fontId="7"/>
  </si>
  <si>
    <t>S63.12.2～H元.8.18</t>
    <rPh sb="10" eb="11">
      <t>モト</t>
    </rPh>
    <phoneticPr fontId="7"/>
  </si>
  <si>
    <t>本谷　清</t>
    <rPh sb="0" eb="2">
      <t>モトタニ</t>
    </rPh>
    <rPh sb="3" eb="4">
      <t>キヨシ</t>
    </rPh>
    <phoneticPr fontId="7"/>
  </si>
  <si>
    <t>S.63.4.6～</t>
    <phoneticPr fontId="7"/>
  </si>
  <si>
    <t>平成元</t>
    <rPh sb="0" eb="2">
      <t>ヘイセイ</t>
    </rPh>
    <rPh sb="2" eb="3">
      <t>モト</t>
    </rPh>
    <phoneticPr fontId="7"/>
  </si>
  <si>
    <t>H元.5.23～</t>
    <rPh sb="1" eb="2">
      <t>モト</t>
    </rPh>
    <phoneticPr fontId="7"/>
  </si>
  <si>
    <t>西端　陞</t>
    <rPh sb="0" eb="2">
      <t>ニシバタ</t>
    </rPh>
    <rPh sb="3" eb="4">
      <t>ノボル</t>
    </rPh>
    <phoneticPr fontId="7"/>
  </si>
  <si>
    <t>H元.9.7～</t>
    <rPh sb="1" eb="2">
      <t>モト</t>
    </rPh>
    <phoneticPr fontId="7"/>
  </si>
  <si>
    <t>斉藤　徳</t>
  </si>
  <si>
    <t>H2.12.21</t>
    <phoneticPr fontId="7"/>
  </si>
  <si>
    <t>南嶋　菊次</t>
    <rPh sb="0" eb="2">
      <t>ミナミシマ</t>
    </rPh>
    <rPh sb="3" eb="5">
      <t>キクジ</t>
    </rPh>
    <phoneticPr fontId="7"/>
  </si>
  <si>
    <t>H3.3.30</t>
    <phoneticPr fontId="7"/>
  </si>
  <si>
    <t>H3.9.5</t>
    <phoneticPr fontId="7"/>
  </si>
  <si>
    <t>H.2.12.22～</t>
    <phoneticPr fontId="7"/>
  </si>
  <si>
    <t>H3.3.30～</t>
    <phoneticPr fontId="7"/>
  </si>
  <si>
    <t>H3.9.5～</t>
    <phoneticPr fontId="7"/>
  </si>
  <si>
    <t>H3.3.280～H4.3.30</t>
    <phoneticPr fontId="7"/>
  </si>
  <si>
    <t>松原　秀雄</t>
    <rPh sb="0" eb="2">
      <t>マツバラ</t>
    </rPh>
    <rPh sb="3" eb="5">
      <t>ヒデオ</t>
    </rPh>
    <phoneticPr fontId="7"/>
  </si>
  <si>
    <t>海道　和忠</t>
    <rPh sb="0" eb="2">
      <t>カイドウ</t>
    </rPh>
    <rPh sb="3" eb="4">
      <t>カズ</t>
    </rPh>
    <rPh sb="4" eb="5">
      <t>チュウ</t>
    </rPh>
    <phoneticPr fontId="7"/>
  </si>
  <si>
    <t>三安　礼機</t>
    <rPh sb="0" eb="1">
      <t>サン</t>
    </rPh>
    <rPh sb="1" eb="2">
      <t>ヤス</t>
    </rPh>
    <rPh sb="3" eb="4">
      <t>レイ</t>
    </rPh>
    <rPh sb="4" eb="5">
      <t>キ</t>
    </rPh>
    <phoneticPr fontId="7"/>
  </si>
  <si>
    <t>H5.4.8</t>
    <phoneticPr fontId="7"/>
  </si>
  <si>
    <t>H5.10.19</t>
    <phoneticPr fontId="7"/>
  </si>
  <si>
    <t>H4.4.1～</t>
    <phoneticPr fontId="7"/>
  </si>
  <si>
    <t>H5.7.20</t>
    <phoneticPr fontId="7"/>
  </si>
  <si>
    <t>H5.6.25～</t>
    <phoneticPr fontId="7"/>
  </si>
  <si>
    <t>下迫　一美</t>
    <rPh sb="0" eb="1">
      <t>シモ</t>
    </rPh>
    <rPh sb="1" eb="2">
      <t>サコ</t>
    </rPh>
    <rPh sb="3" eb="4">
      <t>イチ</t>
    </rPh>
    <rPh sb="4" eb="5">
      <t>ミ</t>
    </rPh>
    <phoneticPr fontId="7"/>
  </si>
  <si>
    <t>H5.10.19～H6.9.5</t>
    <phoneticPr fontId="7"/>
  </si>
  <si>
    <t>上坂　豊</t>
    <rPh sb="0" eb="2">
      <t>ウエサカ</t>
    </rPh>
    <rPh sb="3" eb="4">
      <t>ユタカ</t>
    </rPh>
    <phoneticPr fontId="7"/>
  </si>
  <si>
    <t>加藤　巖</t>
    <rPh sb="0" eb="2">
      <t>カトウ</t>
    </rPh>
    <rPh sb="3" eb="4">
      <t>イワオ</t>
    </rPh>
    <phoneticPr fontId="7"/>
  </si>
  <si>
    <t>H5.7.21～</t>
    <phoneticPr fontId="7"/>
  </si>
  <si>
    <t>伊藤　平一郎</t>
    <rPh sb="0" eb="2">
      <t>イトウ</t>
    </rPh>
    <rPh sb="3" eb="6">
      <t>ヘイイチロウ</t>
    </rPh>
    <phoneticPr fontId="7"/>
  </si>
  <si>
    <t>H7.3.30</t>
    <phoneticPr fontId="7"/>
  </si>
  <si>
    <t>H6.9.5～H7.9.5</t>
    <phoneticPr fontId="7"/>
  </si>
  <si>
    <t>前田　重一</t>
    <rPh sb="0" eb="2">
      <t>マエダ</t>
    </rPh>
    <rPh sb="3" eb="5">
      <t>シゲカズ</t>
    </rPh>
    <phoneticPr fontId="7"/>
  </si>
  <si>
    <t>H7.6.15</t>
    <phoneticPr fontId="7"/>
  </si>
  <si>
    <t>H7.7.20</t>
    <phoneticPr fontId="7"/>
  </si>
  <si>
    <t>H7.4.3～</t>
    <phoneticPr fontId="7"/>
  </si>
  <si>
    <t>石森　則夫</t>
    <rPh sb="0" eb="2">
      <t>イシモリ</t>
    </rPh>
    <rPh sb="3" eb="5">
      <t>ノリオ</t>
    </rPh>
    <phoneticPr fontId="7"/>
  </si>
  <si>
    <t>H7.9.6～</t>
    <phoneticPr fontId="7"/>
  </si>
  <si>
    <t>H7.6.15～H8.3.30</t>
    <phoneticPr fontId="7"/>
  </si>
  <si>
    <t>唐崎　勘一</t>
    <rPh sb="0" eb="2">
      <t>カラサキ</t>
    </rPh>
    <rPh sb="3" eb="5">
      <t>カンイチ</t>
    </rPh>
    <phoneticPr fontId="7"/>
  </si>
  <si>
    <t>H7.7.21～</t>
    <phoneticPr fontId="7"/>
  </si>
  <si>
    <t>柴田　正男</t>
    <rPh sb="0" eb="2">
      <t>シバタ</t>
    </rPh>
    <rPh sb="3" eb="5">
      <t>マサオ</t>
    </rPh>
    <phoneticPr fontId="7"/>
  </si>
  <si>
    <t>中舎　良一</t>
    <rPh sb="0" eb="2">
      <t>ナカシャ</t>
    </rPh>
    <rPh sb="3" eb="5">
      <t>リョウイチ</t>
    </rPh>
    <phoneticPr fontId="7"/>
  </si>
  <si>
    <t>H9.4.3</t>
    <phoneticPr fontId="7"/>
  </si>
  <si>
    <t>H9.9.5</t>
    <phoneticPr fontId="7"/>
  </si>
  <si>
    <t>H8.4.3～</t>
    <phoneticPr fontId="7"/>
  </si>
  <si>
    <t>H9.7.17</t>
    <phoneticPr fontId="7"/>
  </si>
  <si>
    <t>後藤　閑</t>
    <rPh sb="0" eb="2">
      <t>ゴトウ</t>
    </rPh>
    <rPh sb="3" eb="4">
      <t>カン</t>
    </rPh>
    <phoneticPr fontId="7"/>
  </si>
  <si>
    <t>H9.4.3～</t>
    <phoneticPr fontId="7"/>
  </si>
  <si>
    <t>H9.9.5～</t>
    <phoneticPr fontId="7"/>
  </si>
  <si>
    <t>H10.3.31</t>
    <phoneticPr fontId="7"/>
  </si>
  <si>
    <t>H9.7.17～</t>
    <phoneticPr fontId="7"/>
  </si>
  <si>
    <t>中野　忠行</t>
    <phoneticPr fontId="7"/>
  </si>
  <si>
    <t>西浦　武夫</t>
    <rPh sb="0" eb="2">
      <t>ニシウラ</t>
    </rPh>
    <rPh sb="3" eb="5">
      <t>タケオ</t>
    </rPh>
    <phoneticPr fontId="7"/>
  </si>
  <si>
    <t>友吉　光夫</t>
    <rPh sb="0" eb="1">
      <t>トモ</t>
    </rPh>
    <rPh sb="1" eb="2">
      <t>ヨシ</t>
    </rPh>
    <rPh sb="3" eb="5">
      <t>ミツオ</t>
    </rPh>
    <phoneticPr fontId="7"/>
  </si>
  <si>
    <t>H11.3.30</t>
    <phoneticPr fontId="7"/>
  </si>
  <si>
    <t>H11.9.5</t>
    <phoneticPr fontId="7"/>
  </si>
  <si>
    <t>H10.3.31～</t>
    <phoneticPr fontId="7"/>
  </si>
  <si>
    <t>H11.7.20</t>
    <phoneticPr fontId="7"/>
  </si>
  <si>
    <t>西畠　千春</t>
    <rPh sb="0" eb="2">
      <t>ニシハタ</t>
    </rPh>
    <rPh sb="3" eb="5">
      <t>チハル</t>
    </rPh>
    <phoneticPr fontId="7"/>
  </si>
  <si>
    <t>H11.4.1～</t>
    <phoneticPr fontId="7"/>
  </si>
  <si>
    <t>濱中　邦男</t>
    <rPh sb="0" eb="2">
      <t>ハマナカ</t>
    </rPh>
    <rPh sb="3" eb="5">
      <t>クニオ</t>
    </rPh>
    <phoneticPr fontId="7"/>
  </si>
  <si>
    <t>H11.9.6～</t>
    <phoneticPr fontId="7"/>
  </si>
  <si>
    <t>H12.3.30</t>
    <phoneticPr fontId="7"/>
  </si>
  <si>
    <t>H11.7.21～</t>
    <phoneticPr fontId="7"/>
  </si>
  <si>
    <t>橋本　幸一郎</t>
    <rPh sb="0" eb="2">
      <t>ハシモト</t>
    </rPh>
    <rPh sb="3" eb="6">
      <t>コウイチロウ</t>
    </rPh>
    <phoneticPr fontId="7"/>
  </si>
  <si>
    <t>藤岡　秀敏</t>
    <rPh sb="0" eb="2">
      <t>フジオカ</t>
    </rPh>
    <rPh sb="3" eb="5">
      <t>ヒデトシ</t>
    </rPh>
    <phoneticPr fontId="7"/>
  </si>
  <si>
    <t>H13.4.19</t>
    <phoneticPr fontId="7"/>
  </si>
  <si>
    <t>H13.9.5</t>
    <phoneticPr fontId="7"/>
  </si>
  <si>
    <t>H12.4.4～</t>
    <phoneticPr fontId="7"/>
  </si>
  <si>
    <t>H13.7.12</t>
    <phoneticPr fontId="7"/>
  </si>
  <si>
    <t>橋本　充雄</t>
    <rPh sb="0" eb="2">
      <t>ハシモト</t>
    </rPh>
    <rPh sb="3" eb="5">
      <t>ミツオ</t>
    </rPh>
    <phoneticPr fontId="7"/>
  </si>
  <si>
    <t>H13.4.19～</t>
    <phoneticPr fontId="7"/>
  </si>
  <si>
    <t>中田　靜一</t>
    <rPh sb="0" eb="2">
      <t>ナカタ</t>
    </rPh>
    <rPh sb="3" eb="4">
      <t>シズカ</t>
    </rPh>
    <rPh sb="4" eb="5">
      <t>イチ</t>
    </rPh>
    <phoneticPr fontId="7"/>
  </si>
  <si>
    <t>H13.9.5～</t>
    <phoneticPr fontId="7"/>
  </si>
  <si>
    <t>H14.12.20</t>
    <phoneticPr fontId="7"/>
  </si>
  <si>
    <t>H13.7.12～</t>
    <phoneticPr fontId="7"/>
  </si>
  <si>
    <t>南　勇</t>
    <rPh sb="0" eb="1">
      <t>ミナミ</t>
    </rPh>
    <rPh sb="2" eb="3">
      <t>イサム</t>
    </rPh>
    <phoneticPr fontId="7"/>
  </si>
  <si>
    <t>東　健一</t>
    <rPh sb="0" eb="1">
      <t>ヒガシ</t>
    </rPh>
    <rPh sb="2" eb="4">
      <t>ケンイチ</t>
    </rPh>
    <phoneticPr fontId="7"/>
  </si>
  <si>
    <t>H15.4.1</t>
    <phoneticPr fontId="7"/>
  </si>
  <si>
    <t>H15.9.5</t>
    <phoneticPr fontId="7"/>
  </si>
  <si>
    <t>H14.12.20～</t>
    <phoneticPr fontId="7"/>
  </si>
  <si>
    <t>H15.7.20</t>
    <phoneticPr fontId="7"/>
  </si>
  <si>
    <t>西端　勲</t>
    <rPh sb="0" eb="2">
      <t>セイタン</t>
    </rPh>
    <rPh sb="3" eb="4">
      <t>イサオ</t>
    </rPh>
    <phoneticPr fontId="7"/>
  </si>
  <si>
    <t>H15.4.14～</t>
    <phoneticPr fontId="7"/>
  </si>
  <si>
    <t>木下　恒則</t>
    <rPh sb="0" eb="2">
      <t>キノシタ</t>
    </rPh>
    <rPh sb="3" eb="4">
      <t>ツネ</t>
    </rPh>
    <rPh sb="4" eb="5">
      <t>ノリ</t>
    </rPh>
    <phoneticPr fontId="7"/>
  </si>
  <si>
    <t>H15.9.8～</t>
    <phoneticPr fontId="7"/>
  </si>
  <si>
    <t>H16.3.30</t>
    <phoneticPr fontId="7"/>
  </si>
  <si>
    <t>H15.7.22～</t>
    <phoneticPr fontId="7"/>
  </si>
  <si>
    <t>釣部　勝義</t>
    <rPh sb="0" eb="2">
      <t>ツリベ</t>
    </rPh>
    <rPh sb="3" eb="5">
      <t>カツヨシ</t>
    </rPh>
    <phoneticPr fontId="7"/>
  </si>
  <si>
    <t>H17.4.14</t>
    <phoneticPr fontId="7"/>
  </si>
  <si>
    <t>H17.9.5</t>
    <phoneticPr fontId="7"/>
  </si>
  <si>
    <t>H16.4.5～H17.7.1</t>
    <phoneticPr fontId="7"/>
  </si>
  <si>
    <t>東野　栄治</t>
    <rPh sb="0" eb="2">
      <t>ヒガシノ</t>
    </rPh>
    <rPh sb="3" eb="5">
      <t>エイジ</t>
    </rPh>
    <phoneticPr fontId="7"/>
  </si>
  <si>
    <t>岡本　正義</t>
    <rPh sb="0" eb="2">
      <t>オカモト</t>
    </rPh>
    <rPh sb="3" eb="5">
      <t>マサヨシ</t>
    </rPh>
    <phoneticPr fontId="7"/>
  </si>
  <si>
    <t>H17.4.14～H18.3.19</t>
    <phoneticPr fontId="7"/>
  </si>
  <si>
    <t>中島　広</t>
    <rPh sb="0" eb="2">
      <t>ナカジマ</t>
    </rPh>
    <rPh sb="3" eb="4">
      <t>ヒロ</t>
    </rPh>
    <phoneticPr fontId="7"/>
  </si>
  <si>
    <t>H17.9.5～H18.3.19</t>
    <phoneticPr fontId="7"/>
  </si>
  <si>
    <t>酒井　英夫</t>
    <rPh sb="0" eb="2">
      <t>サカイ</t>
    </rPh>
    <rPh sb="3" eb="5">
      <t>ヒデオ</t>
    </rPh>
    <phoneticPr fontId="7"/>
  </si>
  <si>
    <t>H17.7.1～H18.3.19</t>
    <phoneticPr fontId="7"/>
  </si>
  <si>
    <t>富田　康彦</t>
    <rPh sb="0" eb="2">
      <t>トミタ</t>
    </rPh>
    <rPh sb="3" eb="5">
      <t>ヤスヒコ</t>
    </rPh>
    <phoneticPr fontId="7"/>
  </si>
  <si>
    <t>T-5．歴代町長</t>
    <rPh sb="4" eb="6">
      <t>レキダイ</t>
    </rPh>
    <rPh sb="6" eb="8">
      <t>チョウチョウ</t>
    </rPh>
    <phoneticPr fontId="7"/>
  </si>
  <si>
    <t>明治21</t>
    <phoneticPr fontId="7"/>
  </si>
  <si>
    <t>M21～</t>
    <phoneticPr fontId="7"/>
  </si>
  <si>
    <t>山田　愿</t>
    <rPh sb="0" eb="2">
      <t>ヤマダ</t>
    </rPh>
    <rPh sb="3" eb="4">
      <t>ハラ</t>
    </rPh>
    <phoneticPr fontId="7"/>
  </si>
  <si>
    <t>M23</t>
    <phoneticPr fontId="7"/>
  </si>
  <si>
    <t>M23～</t>
    <phoneticPr fontId="7"/>
  </si>
  <si>
    <t>近藤　藤五郎</t>
    <rPh sb="0" eb="2">
      <t>コンドウ</t>
    </rPh>
    <rPh sb="3" eb="4">
      <t>フジ</t>
    </rPh>
    <rPh sb="4" eb="6">
      <t>ゴロウ</t>
    </rPh>
    <phoneticPr fontId="7"/>
  </si>
  <si>
    <t>M26～</t>
    <phoneticPr fontId="7"/>
  </si>
  <si>
    <t>逸見　光次</t>
    <rPh sb="0" eb="2">
      <t>イツミ</t>
    </rPh>
    <rPh sb="3" eb="5">
      <t>コウジ</t>
    </rPh>
    <phoneticPr fontId="7"/>
  </si>
  <si>
    <t>M29～30</t>
    <phoneticPr fontId="7"/>
  </si>
  <si>
    <t>内田　衡</t>
    <rPh sb="0" eb="2">
      <t>ウチダ</t>
    </rPh>
    <rPh sb="3" eb="4">
      <t>タイラ</t>
    </rPh>
    <phoneticPr fontId="7"/>
  </si>
  <si>
    <t>M30～</t>
    <phoneticPr fontId="7"/>
  </si>
  <si>
    <t>名村　忠治</t>
    <rPh sb="0" eb="2">
      <t>ナムラ</t>
    </rPh>
    <rPh sb="3" eb="5">
      <t>チュウジ</t>
    </rPh>
    <phoneticPr fontId="7"/>
  </si>
  <si>
    <t>M37～</t>
    <phoneticPr fontId="7"/>
  </si>
  <si>
    <t>牧野　</t>
    <rPh sb="0" eb="2">
      <t>マキノ</t>
    </rPh>
    <phoneticPr fontId="7"/>
  </si>
  <si>
    <t>大正元</t>
    <rPh sb="0" eb="2">
      <t>タイショウ</t>
    </rPh>
    <rPh sb="2" eb="3">
      <t>モト</t>
    </rPh>
    <phoneticPr fontId="7"/>
  </si>
  <si>
    <t>T1</t>
    <phoneticPr fontId="7"/>
  </si>
  <si>
    <t>T1～2</t>
    <phoneticPr fontId="7"/>
  </si>
  <si>
    <t>T2～</t>
    <phoneticPr fontId="7"/>
  </si>
  <si>
    <t>岡崎　悌二郎</t>
    <rPh sb="0" eb="2">
      <t>オカザキ</t>
    </rPh>
    <rPh sb="3" eb="4">
      <t>テイ</t>
    </rPh>
    <rPh sb="4" eb="6">
      <t>ジロウ</t>
    </rPh>
    <phoneticPr fontId="7"/>
  </si>
  <si>
    <t>T15</t>
    <phoneticPr fontId="7"/>
  </si>
  <si>
    <t>昭和2</t>
    <rPh sb="0" eb="2">
      <t>ショウワ</t>
    </rPh>
    <phoneticPr fontId="7"/>
  </si>
  <si>
    <t>T15～</t>
    <phoneticPr fontId="7"/>
  </si>
  <si>
    <t>田中　喜三郎</t>
    <rPh sb="0" eb="2">
      <t>タナカ</t>
    </rPh>
    <rPh sb="3" eb="6">
      <t>キサブロウ</t>
    </rPh>
    <phoneticPr fontId="7"/>
  </si>
  <si>
    <t>S17</t>
    <phoneticPr fontId="7"/>
  </si>
  <si>
    <t>S17～18</t>
    <phoneticPr fontId="7"/>
  </si>
  <si>
    <t>森田　佐武郎</t>
    <rPh sb="0" eb="2">
      <t>モリタ</t>
    </rPh>
    <rPh sb="3" eb="4">
      <t>サ</t>
    </rPh>
    <rPh sb="4" eb="5">
      <t>ブ</t>
    </rPh>
    <rPh sb="5" eb="6">
      <t>ロウ</t>
    </rPh>
    <phoneticPr fontId="7"/>
  </si>
  <si>
    <t>S18～</t>
    <phoneticPr fontId="7"/>
  </si>
  <si>
    <t>名村　寅雄</t>
    <rPh sb="0" eb="2">
      <t>ナムラ</t>
    </rPh>
    <rPh sb="3" eb="4">
      <t>トラ</t>
    </rPh>
    <rPh sb="4" eb="5">
      <t>オ</t>
    </rPh>
    <phoneticPr fontId="7"/>
  </si>
  <si>
    <t>S22</t>
    <phoneticPr fontId="7"/>
  </si>
  <si>
    <t>S22～</t>
    <phoneticPr fontId="7"/>
  </si>
  <si>
    <t>宮川　秀雄</t>
    <rPh sb="0" eb="2">
      <t>ミヤガワ</t>
    </rPh>
    <rPh sb="3" eb="5">
      <t>ヒデオ</t>
    </rPh>
    <phoneticPr fontId="7"/>
  </si>
  <si>
    <t>S26</t>
    <phoneticPr fontId="7"/>
  </si>
  <si>
    <t>S26～27</t>
    <phoneticPr fontId="7"/>
  </si>
  <si>
    <t>井上　太蔵</t>
    <rPh sb="0" eb="2">
      <t>イノウエ</t>
    </rPh>
    <rPh sb="3" eb="4">
      <t>タ</t>
    </rPh>
    <rPh sb="4" eb="5">
      <t>ゾウ</t>
    </rPh>
    <phoneticPr fontId="7"/>
  </si>
  <si>
    <t>S27～</t>
    <phoneticPr fontId="7"/>
  </si>
  <si>
    <t>S29.4.1～</t>
    <phoneticPr fontId="7"/>
  </si>
  <si>
    <t>S30.4.30～</t>
    <phoneticPr fontId="7"/>
  </si>
  <si>
    <t>Ｓ30.3.30～4.19</t>
    <phoneticPr fontId="7"/>
  </si>
  <si>
    <t>三寺　利兵衛</t>
    <rPh sb="0" eb="1">
      <t>ミ</t>
    </rPh>
    <rPh sb="1" eb="2">
      <t>テラ</t>
    </rPh>
    <rPh sb="3" eb="4">
      <t>リ</t>
    </rPh>
    <rPh sb="4" eb="5">
      <t>ヘイ</t>
    </rPh>
    <rPh sb="5" eb="6">
      <t>エイ</t>
    </rPh>
    <phoneticPr fontId="7"/>
  </si>
  <si>
    <t>S30.5.1～</t>
    <phoneticPr fontId="7"/>
  </si>
  <si>
    <t>久保　三郎</t>
    <rPh sb="0" eb="2">
      <t>クボ</t>
    </rPh>
    <rPh sb="3" eb="5">
      <t>サブロウ</t>
    </rPh>
    <phoneticPr fontId="7"/>
  </si>
  <si>
    <t>中野　秀孝</t>
    <rPh sb="0" eb="2">
      <t>ナカノ</t>
    </rPh>
    <rPh sb="3" eb="5">
      <t>ヒデタカ</t>
    </rPh>
    <phoneticPr fontId="7"/>
  </si>
  <si>
    <t>竹本  嘉二</t>
    <phoneticPr fontId="7"/>
  </si>
  <si>
    <t>S34.5.1～</t>
    <phoneticPr fontId="7"/>
  </si>
  <si>
    <t>光成　滋</t>
    <rPh sb="0" eb="2">
      <t>ミツナリ</t>
    </rPh>
    <rPh sb="3" eb="4">
      <t>シゲル</t>
    </rPh>
    <phoneticPr fontId="7"/>
  </si>
  <si>
    <t>S38.4.29</t>
    <phoneticPr fontId="7"/>
  </si>
  <si>
    <t>S38.4.30</t>
    <phoneticPr fontId="7"/>
  </si>
  <si>
    <t>S38.4.30～</t>
    <phoneticPr fontId="7"/>
  </si>
  <si>
    <t>S38.5.1～</t>
    <phoneticPr fontId="7"/>
  </si>
  <si>
    <t>戸田　末太郎</t>
    <rPh sb="0" eb="2">
      <t>トダ</t>
    </rPh>
    <rPh sb="3" eb="6">
      <t>マツタロウ</t>
    </rPh>
    <phoneticPr fontId="7"/>
  </si>
  <si>
    <t>文殊  立性</t>
    <phoneticPr fontId="7"/>
  </si>
  <si>
    <t>S45.4.9</t>
    <phoneticPr fontId="7"/>
  </si>
  <si>
    <t>S45.4.10～</t>
    <phoneticPr fontId="7"/>
  </si>
  <si>
    <t>S46.4.29</t>
    <phoneticPr fontId="7"/>
  </si>
  <si>
    <t>S46.4.30～</t>
    <phoneticPr fontId="7"/>
  </si>
  <si>
    <t>小杉　正一郎</t>
    <rPh sb="0" eb="2">
      <t>コスギ</t>
    </rPh>
    <rPh sb="3" eb="5">
      <t>ショウイチ</t>
    </rPh>
    <rPh sb="5" eb="6">
      <t>ロウ</t>
    </rPh>
    <phoneticPr fontId="7"/>
  </si>
  <si>
    <t>S50.4.29</t>
    <phoneticPr fontId="7"/>
  </si>
  <si>
    <t>S50.4.30～</t>
    <phoneticPr fontId="7"/>
  </si>
  <si>
    <t>S50.5.1～</t>
    <phoneticPr fontId="7"/>
  </si>
  <si>
    <t>朝日　岳乗</t>
    <rPh sb="0" eb="2">
      <t>アサヒ</t>
    </rPh>
    <rPh sb="3" eb="4">
      <t>ガク</t>
    </rPh>
    <rPh sb="4" eb="5">
      <t>ジョウ</t>
    </rPh>
    <phoneticPr fontId="7"/>
  </si>
  <si>
    <t>S57.9.5</t>
    <phoneticPr fontId="7"/>
  </si>
  <si>
    <t>S57.10.24～</t>
    <phoneticPr fontId="7"/>
  </si>
  <si>
    <t>齊藤  袈裟太</t>
    <phoneticPr fontId="7"/>
  </si>
  <si>
    <t>S62.4.29</t>
    <phoneticPr fontId="7"/>
  </si>
  <si>
    <t>S62.4.30～</t>
    <phoneticPr fontId="7"/>
  </si>
  <si>
    <t>坪田　儉治</t>
    <rPh sb="0" eb="2">
      <t>ツボタ</t>
    </rPh>
    <rPh sb="3" eb="4">
      <t>ケン</t>
    </rPh>
    <rPh sb="4" eb="5">
      <t>ジ</t>
    </rPh>
    <phoneticPr fontId="7"/>
  </si>
  <si>
    <t>H3.5.1～</t>
    <phoneticPr fontId="7"/>
  </si>
  <si>
    <t>髙倉　忠</t>
    <rPh sb="1" eb="2">
      <t>クラ</t>
    </rPh>
    <rPh sb="3" eb="4">
      <t>タダシ</t>
    </rPh>
    <phoneticPr fontId="7"/>
  </si>
  <si>
    <t>髙橋  耕二</t>
    <phoneticPr fontId="7"/>
  </si>
  <si>
    <t>H10.4.9</t>
    <phoneticPr fontId="7"/>
  </si>
  <si>
    <t>H10.10.23</t>
    <phoneticPr fontId="7"/>
  </si>
  <si>
    <t>H10.4.10～</t>
    <phoneticPr fontId="7"/>
  </si>
  <si>
    <t>H11.4.29</t>
    <phoneticPr fontId="7"/>
  </si>
  <si>
    <t>H10.10.24～</t>
    <phoneticPr fontId="7"/>
  </si>
  <si>
    <t>H11.4.30～</t>
    <phoneticPr fontId="7"/>
  </si>
  <si>
    <t>松浦　豊</t>
    <rPh sb="0" eb="2">
      <t>マツウラ</t>
    </rPh>
    <rPh sb="3" eb="4">
      <t>ユタカ</t>
    </rPh>
    <phoneticPr fontId="7"/>
  </si>
  <si>
    <t>林田　恒正</t>
    <rPh sb="0" eb="2">
      <t>ハヤシダ</t>
    </rPh>
    <rPh sb="3" eb="4">
      <t>ツネ</t>
    </rPh>
    <rPh sb="4" eb="5">
      <t>マサ</t>
    </rPh>
    <phoneticPr fontId="7"/>
  </si>
  <si>
    <t>H15.5.1～</t>
    <phoneticPr fontId="7"/>
  </si>
  <si>
    <t>H17.4.17</t>
    <phoneticPr fontId="7"/>
  </si>
  <si>
    <t>伊藤　平一郎</t>
    <phoneticPr fontId="7"/>
  </si>
  <si>
    <t>H17.5.22～</t>
    <phoneticPr fontId="7"/>
  </si>
  <si>
    <t>渡邉 一成</t>
    <rPh sb="1" eb="2">
      <t>ホトリ</t>
    </rPh>
    <phoneticPr fontId="7"/>
  </si>
  <si>
    <t>H18.3.19</t>
    <phoneticPr fontId="7"/>
  </si>
  <si>
    <t>T-4．選挙人名簿登録者数</t>
    <rPh sb="4" eb="6">
      <t>センキョ</t>
    </rPh>
    <rPh sb="6" eb="7">
      <t>ニン</t>
    </rPh>
    <rPh sb="7" eb="9">
      <t>メイボ</t>
    </rPh>
    <rPh sb="9" eb="11">
      <t>トウロク</t>
    </rPh>
    <rPh sb="11" eb="12">
      <t>シャ</t>
    </rPh>
    <rPh sb="12" eb="13">
      <t>スウ</t>
    </rPh>
    <phoneticPr fontId="7"/>
  </si>
  <si>
    <t>単位：人</t>
    <rPh sb="0" eb="2">
      <t>タンイ</t>
    </rPh>
    <rPh sb="3" eb="4">
      <t>ヒト</t>
    </rPh>
    <phoneticPr fontId="7"/>
  </si>
  <si>
    <t>基準日</t>
    <rPh sb="0" eb="3">
      <t>キジュンビ</t>
    </rPh>
    <phoneticPr fontId="7"/>
  </si>
  <si>
    <t>登録者数</t>
    <rPh sb="0" eb="2">
      <t>トウロク</t>
    </rPh>
    <rPh sb="2" eb="3">
      <t>シャ</t>
    </rPh>
    <rPh sb="3" eb="4">
      <t>スウ</t>
    </rPh>
    <phoneticPr fontId="7"/>
  </si>
  <si>
    <t>男</t>
    <rPh sb="0" eb="1">
      <t>オトコ</t>
    </rPh>
    <phoneticPr fontId="17"/>
  </si>
  <si>
    <t>女</t>
    <rPh sb="0" eb="1">
      <t>オンナ</t>
    </rPh>
    <phoneticPr fontId="17"/>
  </si>
  <si>
    <t>平成13年 9月 2日</t>
    <rPh sb="0" eb="2">
      <t>ヘイセイ</t>
    </rPh>
    <rPh sb="4" eb="5">
      <t>ネン</t>
    </rPh>
    <rPh sb="7" eb="8">
      <t>ツキ</t>
    </rPh>
    <rPh sb="10" eb="11">
      <t>ニチ</t>
    </rPh>
    <phoneticPr fontId="7"/>
  </si>
  <si>
    <t>平成14年 9月 2日</t>
    <rPh sb="0" eb="2">
      <t>ヘイセイ</t>
    </rPh>
    <rPh sb="4" eb="5">
      <t>ネン</t>
    </rPh>
    <rPh sb="7" eb="8">
      <t>ツキ</t>
    </rPh>
    <rPh sb="10" eb="11">
      <t>ニチ</t>
    </rPh>
    <phoneticPr fontId="7"/>
  </si>
  <si>
    <t>平成15年 9月 2日</t>
    <rPh sb="0" eb="2">
      <t>ヘイセイ</t>
    </rPh>
    <rPh sb="4" eb="5">
      <t>ネン</t>
    </rPh>
    <rPh sb="7" eb="8">
      <t>ツキ</t>
    </rPh>
    <rPh sb="10" eb="11">
      <t>ニチ</t>
    </rPh>
    <phoneticPr fontId="7"/>
  </si>
  <si>
    <t>平成16年 9月 2日</t>
    <rPh sb="0" eb="2">
      <t>ヘイセイ</t>
    </rPh>
    <rPh sb="4" eb="5">
      <t>ネン</t>
    </rPh>
    <rPh sb="7" eb="8">
      <t>ツキ</t>
    </rPh>
    <rPh sb="10" eb="11">
      <t>ニチ</t>
    </rPh>
    <phoneticPr fontId="7"/>
  </si>
  <si>
    <t>平成17年 9月 2日</t>
    <rPh sb="0" eb="2">
      <t>ヘイセイ</t>
    </rPh>
    <rPh sb="4" eb="5">
      <t>ネン</t>
    </rPh>
    <rPh sb="7" eb="8">
      <t>ツキ</t>
    </rPh>
    <rPh sb="10" eb="11">
      <t>ニチ</t>
    </rPh>
    <phoneticPr fontId="7"/>
  </si>
  <si>
    <t>平成18年 9月 2日</t>
    <rPh sb="0" eb="2">
      <t>ヘイセイ</t>
    </rPh>
    <rPh sb="4" eb="5">
      <t>ネン</t>
    </rPh>
    <rPh sb="7" eb="8">
      <t>ツキ</t>
    </rPh>
    <rPh sb="10" eb="11">
      <t>ニチ</t>
    </rPh>
    <phoneticPr fontId="7"/>
  </si>
  <si>
    <t>平成19年 9月 2日</t>
    <rPh sb="0" eb="2">
      <t>ヘイセイ</t>
    </rPh>
    <rPh sb="4" eb="5">
      <t>ネン</t>
    </rPh>
    <rPh sb="7" eb="8">
      <t>ツキ</t>
    </rPh>
    <rPh sb="10" eb="11">
      <t>ニチ</t>
    </rPh>
    <phoneticPr fontId="7"/>
  </si>
  <si>
    <t>平成20年 9月 2日</t>
    <rPh sb="0" eb="2">
      <t>ヘイセイ</t>
    </rPh>
    <rPh sb="4" eb="5">
      <t>ネン</t>
    </rPh>
    <rPh sb="7" eb="8">
      <t>ツキ</t>
    </rPh>
    <rPh sb="10" eb="11">
      <t>ニチ</t>
    </rPh>
    <phoneticPr fontId="7"/>
  </si>
  <si>
    <t>平成21年 9月 2日</t>
    <rPh sb="0" eb="2">
      <t>ヘイセイ</t>
    </rPh>
    <rPh sb="4" eb="5">
      <t>ネン</t>
    </rPh>
    <rPh sb="7" eb="8">
      <t>ツキ</t>
    </rPh>
    <rPh sb="10" eb="11">
      <t>ニチ</t>
    </rPh>
    <phoneticPr fontId="7"/>
  </si>
  <si>
    <t>平成22年 9月 2日</t>
    <rPh sb="0" eb="2">
      <t>ヘイセイ</t>
    </rPh>
    <rPh sb="4" eb="5">
      <t>ネン</t>
    </rPh>
    <rPh sb="7" eb="8">
      <t>ツキ</t>
    </rPh>
    <rPh sb="10" eb="11">
      <t>ニチ</t>
    </rPh>
    <phoneticPr fontId="7"/>
  </si>
  <si>
    <t>平成23年 9月 2日</t>
    <rPh sb="0" eb="2">
      <t>ヘイセイ</t>
    </rPh>
    <rPh sb="4" eb="5">
      <t>ネン</t>
    </rPh>
    <rPh sb="7" eb="8">
      <t>ツキ</t>
    </rPh>
    <rPh sb="10" eb="11">
      <t>ニチ</t>
    </rPh>
    <phoneticPr fontId="7"/>
  </si>
  <si>
    <t>平成24年 9月 2日</t>
    <rPh sb="0" eb="2">
      <t>ヘイセイ</t>
    </rPh>
    <rPh sb="4" eb="5">
      <t>ネン</t>
    </rPh>
    <rPh sb="7" eb="8">
      <t>ツキ</t>
    </rPh>
    <rPh sb="10" eb="11">
      <t>ニチ</t>
    </rPh>
    <phoneticPr fontId="7"/>
  </si>
  <si>
    <t>平成25年 9月 2日</t>
    <rPh sb="0" eb="2">
      <t>ヘイセイ</t>
    </rPh>
    <rPh sb="4" eb="5">
      <t>ネン</t>
    </rPh>
    <rPh sb="7" eb="8">
      <t>ツキ</t>
    </rPh>
    <rPh sb="10" eb="11">
      <t>ニチ</t>
    </rPh>
    <phoneticPr fontId="7"/>
  </si>
  <si>
    <t>平成26年 9月 2日</t>
    <rPh sb="0" eb="2">
      <t>ヘイセイ</t>
    </rPh>
    <rPh sb="4" eb="5">
      <t>ネン</t>
    </rPh>
    <rPh sb="7" eb="8">
      <t>ツキ</t>
    </rPh>
    <rPh sb="10" eb="11">
      <t>ニチ</t>
    </rPh>
    <phoneticPr fontId="7"/>
  </si>
  <si>
    <t>平成27年 9月 2日</t>
    <rPh sb="0" eb="2">
      <t>ヘイセイ</t>
    </rPh>
    <rPh sb="4" eb="5">
      <t>ネン</t>
    </rPh>
    <rPh sb="7" eb="8">
      <t>ツキ</t>
    </rPh>
    <rPh sb="10" eb="11">
      <t>ニチ</t>
    </rPh>
    <phoneticPr fontId="7"/>
  </si>
  <si>
    <t>投票区</t>
    <rPh sb="0" eb="2">
      <t>トウヒョウ</t>
    </rPh>
    <rPh sb="2" eb="3">
      <t>ク</t>
    </rPh>
    <phoneticPr fontId="7"/>
  </si>
  <si>
    <t>施設等名称</t>
    <rPh sb="0" eb="3">
      <t>シセツトウ</t>
    </rPh>
    <rPh sb="3" eb="5">
      <t>メイショウ</t>
    </rPh>
    <phoneticPr fontId="7"/>
  </si>
  <si>
    <t>三国南小学校</t>
    <rPh sb="0" eb="2">
      <t>ミクニ</t>
    </rPh>
    <rPh sb="2" eb="3">
      <t>ミナミ</t>
    </rPh>
    <rPh sb="3" eb="6">
      <t>ショウガッコウ</t>
    </rPh>
    <phoneticPr fontId="5"/>
  </si>
  <si>
    <t>三国コミュニティセンター</t>
    <rPh sb="0" eb="2">
      <t>ミクニ</t>
    </rPh>
    <phoneticPr fontId="5"/>
  </si>
  <si>
    <t>宿幼保園</t>
    <rPh sb="0" eb="1">
      <t>シュク</t>
    </rPh>
    <rPh sb="1" eb="2">
      <t>ヨウ</t>
    </rPh>
    <rPh sb="2" eb="3">
      <t>ホ</t>
    </rPh>
    <rPh sb="3" eb="4">
      <t>エン</t>
    </rPh>
    <phoneticPr fontId="5"/>
  </si>
  <si>
    <t>海浜自然公園センター</t>
    <rPh sb="0" eb="2">
      <t>カイヒン</t>
    </rPh>
    <rPh sb="2" eb="4">
      <t>シゼン</t>
    </rPh>
    <rPh sb="4" eb="6">
      <t>コウエン</t>
    </rPh>
    <phoneticPr fontId="5"/>
  </si>
  <si>
    <t>加戸・公園台コミュニティセンター</t>
    <rPh sb="0" eb="1">
      <t>カ</t>
    </rPh>
    <rPh sb="1" eb="2">
      <t>ト</t>
    </rPh>
    <rPh sb="3" eb="5">
      <t>コウエン</t>
    </rPh>
    <rPh sb="5" eb="6">
      <t>ダイ</t>
    </rPh>
    <phoneticPr fontId="5"/>
  </si>
  <si>
    <t>三国運動公園健康管理センター</t>
    <rPh sb="0" eb="2">
      <t>ミクニ</t>
    </rPh>
    <rPh sb="2" eb="6">
      <t>ウンドウコウエン</t>
    </rPh>
    <rPh sb="6" eb="8">
      <t>ケンコウ</t>
    </rPh>
    <rPh sb="8" eb="10">
      <t>カンリ</t>
    </rPh>
    <phoneticPr fontId="5"/>
  </si>
  <si>
    <t>新保コミュニティセンター</t>
    <rPh sb="0" eb="2">
      <t>シンボ</t>
    </rPh>
    <phoneticPr fontId="5"/>
  </si>
  <si>
    <t>浜四郷コミュニティセンター</t>
    <rPh sb="0" eb="1">
      <t>ハマ</t>
    </rPh>
    <rPh sb="1" eb="2">
      <t>ヨン</t>
    </rPh>
    <rPh sb="2" eb="3">
      <t>ゴウ</t>
    </rPh>
    <phoneticPr fontId="5"/>
  </si>
  <si>
    <t>三国木部コミュニティセンター</t>
    <rPh sb="0" eb="2">
      <t>ミクニ</t>
    </rPh>
    <rPh sb="2" eb="4">
      <t>キベ</t>
    </rPh>
    <phoneticPr fontId="5"/>
  </si>
  <si>
    <t>鳴鹿コミュニティセンター</t>
    <rPh sb="0" eb="2">
      <t>ナルカ</t>
    </rPh>
    <phoneticPr fontId="5"/>
  </si>
  <si>
    <t>磯部コミュニティセンター</t>
    <rPh sb="0" eb="2">
      <t>イソベ</t>
    </rPh>
    <phoneticPr fontId="5"/>
  </si>
  <si>
    <t>磯部東幼保園</t>
    <rPh sb="0" eb="2">
      <t>イソベ</t>
    </rPh>
    <rPh sb="2" eb="3">
      <t>ヒガシ</t>
    </rPh>
    <rPh sb="3" eb="6">
      <t>ヨウホエン</t>
    </rPh>
    <phoneticPr fontId="5"/>
  </si>
  <si>
    <t>高椋東部コミュニティセンター</t>
    <rPh sb="0" eb="1">
      <t>タカ</t>
    </rPh>
    <rPh sb="1" eb="2">
      <t>リョウ</t>
    </rPh>
    <rPh sb="2" eb="4">
      <t>トウブ</t>
    </rPh>
    <phoneticPr fontId="5"/>
  </si>
  <si>
    <t>丸岡今福体育館</t>
    <rPh sb="0" eb="2">
      <t>マルオカ</t>
    </rPh>
    <rPh sb="2" eb="4">
      <t>イマフク</t>
    </rPh>
    <rPh sb="4" eb="7">
      <t>タイイクカン</t>
    </rPh>
    <phoneticPr fontId="5"/>
  </si>
  <si>
    <t>高椋西部コミュニティセンター</t>
    <rPh sb="0" eb="1">
      <t>タカ</t>
    </rPh>
    <rPh sb="1" eb="2">
      <t>リョウ</t>
    </rPh>
    <rPh sb="2" eb="4">
      <t>セイブ</t>
    </rPh>
    <phoneticPr fontId="5"/>
  </si>
  <si>
    <t>丸岡城のまちコミュニティセンター</t>
    <rPh sb="0" eb="2">
      <t>マルオカ</t>
    </rPh>
    <rPh sb="2" eb="3">
      <t>シロ</t>
    </rPh>
    <phoneticPr fontId="5"/>
  </si>
  <si>
    <t>丸岡総合福祉保健センター(霞の郷)</t>
    <rPh sb="0" eb="2">
      <t>マルオカ</t>
    </rPh>
    <rPh sb="2" eb="4">
      <t>ソウゴウ</t>
    </rPh>
    <rPh sb="4" eb="6">
      <t>フクシ</t>
    </rPh>
    <rPh sb="6" eb="8">
      <t>ホケン</t>
    </rPh>
    <rPh sb="13" eb="14">
      <t>カスミ</t>
    </rPh>
    <rPh sb="15" eb="16">
      <t>サト</t>
    </rPh>
    <phoneticPr fontId="5"/>
  </si>
  <si>
    <t>竹田コミュニティセンター</t>
    <rPh sb="0" eb="2">
      <t>タケダ</t>
    </rPh>
    <phoneticPr fontId="5"/>
  </si>
  <si>
    <t>春江児童館</t>
    <rPh sb="0" eb="2">
      <t>ハルエ</t>
    </rPh>
    <rPh sb="2" eb="5">
      <t>ジドウカン</t>
    </rPh>
    <phoneticPr fontId="5"/>
  </si>
  <si>
    <t>春江中コミュニティセンター</t>
    <rPh sb="0" eb="2">
      <t>ハルエ</t>
    </rPh>
    <rPh sb="2" eb="3">
      <t>ナカ</t>
    </rPh>
    <phoneticPr fontId="5"/>
  </si>
  <si>
    <t>春江西コミュニティセンター</t>
    <rPh sb="0" eb="2">
      <t>ハルエ</t>
    </rPh>
    <rPh sb="2" eb="3">
      <t>ニシ</t>
    </rPh>
    <phoneticPr fontId="5"/>
  </si>
  <si>
    <t>ゆりの里公園（ユリーム春江）</t>
    <rPh sb="3" eb="4">
      <t>サト</t>
    </rPh>
    <rPh sb="4" eb="6">
      <t>コウエン</t>
    </rPh>
    <rPh sb="11" eb="13">
      <t>ハルエ</t>
    </rPh>
    <phoneticPr fontId="5"/>
  </si>
  <si>
    <t>春江東小学校</t>
    <rPh sb="0" eb="2">
      <t>ハルエ</t>
    </rPh>
    <rPh sb="2" eb="3">
      <t>ヒガシ</t>
    </rPh>
    <rPh sb="3" eb="6">
      <t>ショウガッコウ</t>
    </rPh>
    <phoneticPr fontId="5"/>
  </si>
  <si>
    <t>東十郷コミュニティセンター</t>
    <rPh sb="0" eb="1">
      <t>ヒガシ</t>
    </rPh>
    <rPh sb="1" eb="2">
      <t>ジュウ</t>
    </rPh>
    <rPh sb="2" eb="3">
      <t>ゴウ</t>
    </rPh>
    <phoneticPr fontId="5"/>
  </si>
  <si>
    <t>坂井老人福祉センター</t>
    <rPh sb="0" eb="2">
      <t>サカイ</t>
    </rPh>
    <rPh sb="2" eb="4">
      <t>ロウジン</t>
    </rPh>
    <rPh sb="4" eb="6">
      <t>フクシ</t>
    </rPh>
    <phoneticPr fontId="5"/>
  </si>
  <si>
    <t>大関コミュニティセンター</t>
    <rPh sb="0" eb="2">
      <t>オオゼキ</t>
    </rPh>
    <phoneticPr fontId="5"/>
  </si>
  <si>
    <t>兵庫小学校</t>
    <rPh sb="0" eb="2">
      <t>ヒョウゴ</t>
    </rPh>
    <rPh sb="2" eb="5">
      <t>ショウガッコウ</t>
    </rPh>
    <phoneticPr fontId="5"/>
  </si>
  <si>
    <t>木部小学校</t>
    <rPh sb="0" eb="2">
      <t>キベ</t>
    </rPh>
    <rPh sb="2" eb="5">
      <t>ショウガッコウ</t>
    </rPh>
    <phoneticPr fontId="5"/>
  </si>
  <si>
    <t>平成28年 9月 2日</t>
    <rPh sb="0" eb="2">
      <t>ヘイセイ</t>
    </rPh>
    <rPh sb="4" eb="5">
      <t>ネン</t>
    </rPh>
    <rPh sb="7" eb="8">
      <t>ツキ</t>
    </rPh>
    <rPh sb="10" eb="11">
      <t>ニチ</t>
    </rPh>
    <phoneticPr fontId="7"/>
  </si>
  <si>
    <t>三国松涛保育園</t>
    <rPh sb="0" eb="2">
      <t>ミクニ</t>
    </rPh>
    <rPh sb="2" eb="3">
      <t>マツ</t>
    </rPh>
    <rPh sb="3" eb="4">
      <t>トウ</t>
    </rPh>
    <rPh sb="4" eb="7">
      <t>ホイクエン</t>
    </rPh>
    <phoneticPr fontId="5"/>
  </si>
  <si>
    <t>磯部東保育園</t>
    <rPh sb="0" eb="2">
      <t>イソベ</t>
    </rPh>
    <rPh sb="2" eb="3">
      <t>ヒガシ</t>
    </rPh>
    <rPh sb="3" eb="6">
      <t>ホイクエン</t>
    </rPh>
    <phoneticPr fontId="5"/>
  </si>
  <si>
    <t>坂井市役所丸岡支所</t>
    <rPh sb="0" eb="5">
      <t>サカイシヤクショ</t>
    </rPh>
    <rPh sb="5" eb="7">
      <t>マルオカ</t>
    </rPh>
    <rPh sb="7" eb="9">
      <t>シショ</t>
    </rPh>
    <phoneticPr fontId="5"/>
  </si>
  <si>
    <t>坂井市役所春江支所</t>
    <rPh sb="0" eb="5">
      <t>サカイシヤクショ</t>
    </rPh>
    <rPh sb="5" eb="7">
      <t>ハルエ</t>
    </rPh>
    <rPh sb="7" eb="9">
      <t>シショ</t>
    </rPh>
    <phoneticPr fontId="5"/>
  </si>
  <si>
    <t>坂井木部児童館</t>
    <rPh sb="0" eb="2">
      <t>サカイ</t>
    </rPh>
    <rPh sb="2" eb="4">
      <t>キベ</t>
    </rPh>
    <rPh sb="4" eb="7">
      <t>ジドウカン</t>
    </rPh>
    <phoneticPr fontId="5"/>
  </si>
  <si>
    <t>資料：坂井市選挙管理委員会</t>
    <rPh sb="0" eb="2">
      <t>シリョウ</t>
    </rPh>
    <rPh sb="3" eb="6">
      <t>サカイシ</t>
    </rPh>
    <rPh sb="6" eb="8">
      <t>センキョ</t>
    </rPh>
    <rPh sb="8" eb="10">
      <t>カンリ</t>
    </rPh>
    <rPh sb="10" eb="13">
      <t>イインカイ</t>
    </rPh>
    <phoneticPr fontId="7"/>
  </si>
  <si>
    <t>T-3．市長・市議会議員選挙の状況</t>
    <rPh sb="4" eb="6">
      <t>シチョウ</t>
    </rPh>
    <rPh sb="7" eb="8">
      <t>シ</t>
    </rPh>
    <rPh sb="8" eb="10">
      <t>ギカイ</t>
    </rPh>
    <rPh sb="12" eb="14">
      <t>センキョ</t>
    </rPh>
    <rPh sb="15" eb="17">
      <t>ジョウキョウ</t>
    </rPh>
    <phoneticPr fontId="7"/>
  </si>
  <si>
    <t>市長</t>
    <rPh sb="0" eb="2">
      <t>シチョウ</t>
    </rPh>
    <phoneticPr fontId="7"/>
  </si>
  <si>
    <t>執行年月日</t>
  </si>
  <si>
    <t>当日有権者数</t>
  </si>
  <si>
    <t>投票者数</t>
    <rPh sb="0" eb="2">
      <t>トウヒョウ</t>
    </rPh>
    <phoneticPr fontId="4"/>
  </si>
  <si>
    <t>投票率</t>
  </si>
  <si>
    <t>総数</t>
  </si>
  <si>
    <t>男</t>
  </si>
  <si>
    <t>女</t>
  </si>
  <si>
    <t>(人）</t>
    <rPh sb="1" eb="2">
      <t>ヒト</t>
    </rPh>
    <phoneticPr fontId="7"/>
  </si>
  <si>
    <t>（％）</t>
    <phoneticPr fontId="7"/>
  </si>
  <si>
    <t>平成18年 4月23日</t>
    <rPh sb="0" eb="2">
      <t>ヘイセイ</t>
    </rPh>
    <rPh sb="4" eb="5">
      <t>ネン</t>
    </rPh>
    <rPh sb="7" eb="8">
      <t>ガツ</t>
    </rPh>
    <rPh sb="10" eb="11">
      <t>ニチ</t>
    </rPh>
    <phoneticPr fontId="7"/>
  </si>
  <si>
    <t>無投票</t>
    <rPh sb="0" eb="3">
      <t>ムトウヒョウ</t>
    </rPh>
    <phoneticPr fontId="7"/>
  </si>
  <si>
    <t>資料：坂井市選挙管理委員会</t>
    <rPh sb="0" eb="2">
      <t>シリョウ</t>
    </rPh>
    <rPh sb="3" eb="5">
      <t>サカイ</t>
    </rPh>
    <rPh sb="5" eb="6">
      <t>シ</t>
    </rPh>
    <rPh sb="6" eb="8">
      <t>センキョ</t>
    </rPh>
    <rPh sb="8" eb="10">
      <t>カンリ</t>
    </rPh>
    <rPh sb="10" eb="13">
      <t>イインカイ</t>
    </rPh>
    <phoneticPr fontId="7"/>
  </si>
  <si>
    <t xml:space="preserve">市議会議員 </t>
    <rPh sb="0" eb="1">
      <t>シ</t>
    </rPh>
    <rPh sb="1" eb="3">
      <t>ギカイ</t>
    </rPh>
    <phoneticPr fontId="7"/>
  </si>
  <si>
    <t>T-2．県知事・県議会議員選挙の状況</t>
    <rPh sb="4" eb="7">
      <t>ケンチジ</t>
    </rPh>
    <rPh sb="8" eb="11">
      <t>ケンギカイ</t>
    </rPh>
    <rPh sb="11" eb="13">
      <t>ギイン</t>
    </rPh>
    <rPh sb="13" eb="15">
      <t>センキョ</t>
    </rPh>
    <rPh sb="16" eb="18">
      <t>ジョウキョウ</t>
    </rPh>
    <phoneticPr fontId="7"/>
  </si>
  <si>
    <t>知事</t>
    <rPh sb="0" eb="2">
      <t>チジ</t>
    </rPh>
    <phoneticPr fontId="7"/>
  </si>
  <si>
    <t>当日有権者数</t>
    <rPh sb="0" eb="2">
      <t>トウジツ</t>
    </rPh>
    <rPh sb="2" eb="5">
      <t>ユウケンシャ</t>
    </rPh>
    <rPh sb="5" eb="6">
      <t>スウ</t>
    </rPh>
    <phoneticPr fontId="8"/>
  </si>
  <si>
    <t>投票者数</t>
    <rPh sb="0" eb="2">
      <t>トウヒョウ</t>
    </rPh>
    <rPh sb="2" eb="4">
      <t>シャスウ</t>
    </rPh>
    <phoneticPr fontId="8"/>
  </si>
  <si>
    <t>投票率</t>
    <rPh sb="0" eb="3">
      <t>トウヒョウリツ</t>
    </rPh>
    <phoneticPr fontId="8"/>
  </si>
  <si>
    <t>総数</t>
    <rPh sb="0" eb="2">
      <t>ソウスウ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</si>
  <si>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</si>
  <si>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</si>
  <si>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（人）</t>
    <rPh sb="1" eb="2">
      <t>ヒト</t>
    </rPh>
    <phoneticPr fontId="7"/>
  </si>
  <si>
    <t>（%)</t>
    <phoneticPr fontId="7"/>
  </si>
  <si>
    <t>平成11年 4月11日</t>
    <rPh sb="0" eb="2">
      <t>ヘイセイ</t>
    </rPh>
    <rPh sb="4" eb="5">
      <t>ネン</t>
    </rPh>
    <rPh sb="7" eb="8">
      <t>ツキ</t>
    </rPh>
    <rPh sb="10" eb="11">
      <t>ニチ</t>
    </rPh>
    <phoneticPr fontId="7"/>
  </si>
  <si>
    <t>平成15年 4月13日</t>
    <rPh sb="0" eb="2">
      <t>ヘイセイ</t>
    </rPh>
    <rPh sb="4" eb="5">
      <t>ネン</t>
    </rPh>
    <rPh sb="7" eb="8">
      <t>ツキ</t>
    </rPh>
    <rPh sb="10" eb="11">
      <t>ニチ</t>
    </rPh>
    <phoneticPr fontId="7"/>
  </si>
  <si>
    <t>平成19年 4月 8日</t>
    <rPh sb="0" eb="2">
      <t>ヘイセイ</t>
    </rPh>
    <rPh sb="4" eb="5">
      <t>ネン</t>
    </rPh>
    <rPh sb="7" eb="8">
      <t>ツキ</t>
    </rPh>
    <rPh sb="10" eb="11">
      <t>ニチ</t>
    </rPh>
    <phoneticPr fontId="7"/>
  </si>
  <si>
    <t>平成23年 4月10日</t>
    <rPh sb="0" eb="2">
      <t>ヘイセイ</t>
    </rPh>
    <rPh sb="4" eb="5">
      <t>ネン</t>
    </rPh>
    <rPh sb="7" eb="8">
      <t>ツキ</t>
    </rPh>
    <rPh sb="10" eb="11">
      <t>ニチ</t>
    </rPh>
    <phoneticPr fontId="7"/>
  </si>
  <si>
    <t>平成27年 4月12日</t>
    <rPh sb="0" eb="2">
      <t>ヘイセイ</t>
    </rPh>
    <rPh sb="4" eb="5">
      <t>ネン</t>
    </rPh>
    <rPh sb="7" eb="8">
      <t>ツキ</t>
    </rPh>
    <rPh sb="10" eb="11">
      <t>ニチ</t>
    </rPh>
    <phoneticPr fontId="7"/>
  </si>
  <si>
    <t>県会議員</t>
    <rPh sb="0" eb="2">
      <t>ケンカイ</t>
    </rPh>
    <rPh sb="2" eb="4">
      <t>ギイン</t>
    </rPh>
    <phoneticPr fontId="7"/>
  </si>
  <si>
    <t>-</t>
    <phoneticPr fontId="7"/>
  </si>
  <si>
    <t>T-1．衆議院議員・参議院議員選挙の状況</t>
    <rPh sb="15" eb="17">
      <t>センキョ</t>
    </rPh>
    <rPh sb="18" eb="20">
      <t>ジョウキョウ</t>
    </rPh>
    <phoneticPr fontId="7"/>
  </si>
  <si>
    <t>衆議院議員</t>
  </si>
  <si>
    <t>選挙の
種類</t>
    <phoneticPr fontId="7"/>
  </si>
  <si>
    <t>（％）</t>
  </si>
  <si>
    <t>平成17年 9月11日</t>
    <rPh sb="4" eb="5">
      <t>ネン</t>
    </rPh>
    <rPh sb="7" eb="8">
      <t>ガツ</t>
    </rPh>
    <rPh sb="10" eb="11">
      <t>ニチ</t>
    </rPh>
    <phoneticPr fontId="22"/>
  </si>
  <si>
    <t>小選挙区</t>
    <rPh sb="0" eb="1">
      <t>ショウ</t>
    </rPh>
    <phoneticPr fontId="4"/>
  </si>
  <si>
    <t>比例代表</t>
  </si>
  <si>
    <t>平成21年 8月30日</t>
    <rPh sb="4" eb="5">
      <t>ネン</t>
    </rPh>
    <rPh sb="7" eb="8">
      <t>ツキ</t>
    </rPh>
    <rPh sb="10" eb="11">
      <t>ニチ</t>
    </rPh>
    <phoneticPr fontId="7"/>
  </si>
  <si>
    <t>平成24年12月16日</t>
    <rPh sb="4" eb="5">
      <t>ネン</t>
    </rPh>
    <rPh sb="7" eb="8">
      <t>ツキ</t>
    </rPh>
    <rPh sb="10" eb="11">
      <t>ニチ</t>
    </rPh>
    <phoneticPr fontId="7"/>
  </si>
  <si>
    <t>平成26年12月14日</t>
    <rPh sb="4" eb="5">
      <t>ネン</t>
    </rPh>
    <rPh sb="7" eb="8">
      <t>ツキ</t>
    </rPh>
    <rPh sb="10" eb="11">
      <t>ニチ</t>
    </rPh>
    <phoneticPr fontId="7"/>
  </si>
  <si>
    <t>参議院議員</t>
    <rPh sb="0" eb="1">
      <t>サン</t>
    </rPh>
    <phoneticPr fontId="7"/>
  </si>
  <si>
    <t>平成16年 7月11日</t>
    <rPh sb="4" eb="5">
      <t>ネン</t>
    </rPh>
    <rPh sb="7" eb="8">
      <t>ツキ</t>
    </rPh>
    <rPh sb="10" eb="11">
      <t>ニチ</t>
    </rPh>
    <phoneticPr fontId="7"/>
  </si>
  <si>
    <t>選挙区
選出</t>
    <rPh sb="4" eb="6">
      <t>センシュツ</t>
    </rPh>
    <phoneticPr fontId="4"/>
  </si>
  <si>
    <t>比例代表
選出</t>
    <rPh sb="5" eb="7">
      <t>センシュツ</t>
    </rPh>
    <phoneticPr fontId="4"/>
  </si>
  <si>
    <t>平成19年 7月29日</t>
    <rPh sb="4" eb="5">
      <t>ネン</t>
    </rPh>
    <rPh sb="7" eb="8">
      <t>ツキ</t>
    </rPh>
    <rPh sb="10" eb="11">
      <t>ニチ</t>
    </rPh>
    <phoneticPr fontId="7"/>
  </si>
  <si>
    <t>平成22年 7月11日</t>
    <rPh sb="4" eb="5">
      <t>ネン</t>
    </rPh>
    <rPh sb="7" eb="8">
      <t>ツキ</t>
    </rPh>
    <rPh sb="10" eb="11">
      <t>ニチ</t>
    </rPh>
    <phoneticPr fontId="7"/>
  </si>
  <si>
    <t>平成25年 7月21日</t>
    <rPh sb="4" eb="5">
      <t>ネン</t>
    </rPh>
    <rPh sb="7" eb="8">
      <t>ツキ</t>
    </rPh>
    <rPh sb="10" eb="11">
      <t>ニチ</t>
    </rPh>
    <phoneticPr fontId="7"/>
  </si>
  <si>
    <t>平成28年 7月10日</t>
    <rPh sb="4" eb="5">
      <t>ネン</t>
    </rPh>
    <rPh sb="7" eb="8">
      <t>ツキ</t>
    </rPh>
    <rPh sb="10" eb="11">
      <t>ニチ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</si>
</sst>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.00;&quot;△ &quot;0.00"/>
    <numFmt numFmtId="177" formatCode="#,##0;&quot;△ &quot;#,##0"/>
    <numFmt numFmtId="178" formatCode="0.0;&quot;△ &quot;0.0"/>
    <numFmt numFmtId="179" formatCode="0.0_ "/>
    <numFmt numFmtId="180" formatCode="#,##0.0;&quot;△ &quot;#,##0.0"/>
    <numFmt numFmtId="181" formatCode="&quot;（&quot;#,##0.0&quot;)&quot;;[Red]\-#,##0.0"/>
    <numFmt numFmtId="182" formatCode="&quot;（&quot;###0&quot;）　&quot;;&quot;（△&quot;###0&quot;）　&quot;"/>
    <numFmt numFmtId="183" formatCode="#,##0.00;&quot;△ &quot;#,##0.00"/>
    <numFmt numFmtId="184" formatCode="#,##0&quot;  &quot;;&quot;△&quot;#,##0&quot;  &quot;"/>
  </numFmts>
  <fonts count="2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20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64"/>
      <name val="ＭＳ 明朝"/>
      <family val="1"/>
      <charset val="128"/>
    </font>
    <font>
      <b/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20"/>
      <color indexed="64"/>
      <name val="ＭＳ Ｐゴシック"/>
      <family val="3"/>
      <charset val="128"/>
    </font>
    <font>
      <sz val="9"/>
      <color indexed="64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7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9"/>
      <color rgb="FF92D050"/>
      <name val="ＭＳ Ｐゴシック"/>
      <family val="3"/>
      <charset val="128"/>
    </font>
    <font>
      <sz val="9"/>
      <color theme="6" tint="-0.249977111117893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</patternFill>
    </fill>
  </fills>
  <borders count="10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64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64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</borders>
  <cellStyleXfs count="13">
    <xf numFmtId="0" fontId="0" fillId="0" borderId="0">
      <alignment vertical="center"/>
    </xf>
    <xf numFmtId="0" fontId="2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38" fontId="5" fillId="0" borderId="0" applyFont="0" applyFill="0" applyBorder="0" applyAlignment="0" applyProtection="0"/>
    <xf numFmtId="0" fontId="16" fillId="0" borderId="0"/>
    <xf numFmtId="0" fontId="2" fillId="0" borderId="0"/>
    <xf numFmtId="0" fontId="20" fillId="0" borderId="0"/>
    <xf numFmtId="0" fontId="2" fillId="2" borderId="0"/>
    <xf numFmtId="0" fontId="2" fillId="3" borderId="0"/>
  </cellStyleXfs>
  <cellXfs count="955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6" fillId="0" borderId="0" xfId="2" applyFont="1" applyAlignment="1">
      <alignment vertical="center"/>
    </xf>
    <xf numFmtId="0" fontId="6" fillId="0" borderId="0" xfId="1" applyFont="1" applyAlignment="1">
      <alignment vertical="center"/>
    </xf>
    <xf numFmtId="176" fontId="6" fillId="0" borderId="0" xfId="1" applyNumberFormat="1" applyFont="1" applyAlignment="1">
      <alignment vertical="center"/>
    </xf>
    <xf numFmtId="0" fontId="5" fillId="0" borderId="0" xfId="2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Border="1" applyAlignment="1">
      <alignment vertical="center"/>
    </xf>
    <xf numFmtId="176" fontId="6" fillId="0" borderId="0" xfId="1" applyNumberFormat="1" applyFont="1" applyBorder="1" applyAlignment="1">
      <alignment vertical="center"/>
    </xf>
    <xf numFmtId="0" fontId="6" fillId="0" borderId="0" xfId="2" applyFont="1" applyAlignment="1">
      <alignment horizontal="right"/>
    </xf>
    <xf numFmtId="0" fontId="6" fillId="0" borderId="4" xfId="2" applyFont="1" applyBorder="1" applyAlignment="1">
      <alignment horizontal="distributed" justifyLastLine="1"/>
    </xf>
    <xf numFmtId="0" fontId="6" fillId="0" borderId="7" xfId="2" applyFont="1" applyBorder="1" applyAlignment="1">
      <alignment horizontal="distributed" vertical="top" justifyLastLine="1"/>
    </xf>
    <xf numFmtId="0" fontId="6" fillId="0" borderId="0" xfId="2" applyFont="1">
      <alignment vertical="center"/>
    </xf>
    <xf numFmtId="177" fontId="9" fillId="0" borderId="10" xfId="2" applyNumberFormat="1" applyFont="1" applyFill="1" applyBorder="1" applyAlignment="1">
      <alignment horizontal="right" vertical="center"/>
    </xf>
    <xf numFmtId="177" fontId="9" fillId="0" borderId="10" xfId="2" applyNumberFormat="1" applyFont="1" applyFill="1" applyBorder="1">
      <alignment vertical="center"/>
    </xf>
    <xf numFmtId="38" fontId="6" fillId="0" borderId="0" xfId="3" applyFont="1">
      <alignment vertical="center"/>
    </xf>
    <xf numFmtId="0" fontId="6" fillId="0" borderId="5" xfId="2" applyFont="1" applyBorder="1">
      <alignment vertical="center"/>
    </xf>
    <xf numFmtId="0" fontId="6" fillId="0" borderId="11" xfId="2" applyFont="1" applyBorder="1">
      <alignment vertical="center"/>
    </xf>
    <xf numFmtId="0" fontId="6" fillId="0" borderId="12" xfId="1" applyFont="1" applyBorder="1" applyAlignment="1">
      <alignment horizontal="distributed" vertical="center"/>
    </xf>
    <xf numFmtId="0" fontId="6" fillId="0" borderId="13" xfId="1" applyFont="1" applyBorder="1" applyAlignment="1">
      <alignment vertical="center"/>
    </xf>
    <xf numFmtId="177" fontId="10" fillId="0" borderId="15" xfId="2" applyNumberFormat="1" applyFont="1" applyFill="1" applyBorder="1">
      <alignment vertical="center"/>
    </xf>
    <xf numFmtId="0" fontId="6" fillId="0" borderId="16" xfId="2" applyFont="1" applyBorder="1">
      <alignment vertical="center"/>
    </xf>
    <xf numFmtId="0" fontId="6" fillId="0" borderId="17" xfId="1" applyFont="1" applyBorder="1" applyAlignment="1">
      <alignment horizontal="distributed" vertical="center"/>
    </xf>
    <xf numFmtId="0" fontId="6" fillId="0" borderId="18" xfId="1" applyFont="1" applyBorder="1" applyAlignment="1">
      <alignment vertical="center"/>
    </xf>
    <xf numFmtId="177" fontId="6" fillId="0" borderId="20" xfId="2" applyNumberFormat="1" applyFont="1" applyFill="1" applyBorder="1">
      <alignment vertical="center"/>
    </xf>
    <xf numFmtId="0" fontId="6" fillId="0" borderId="17" xfId="1" applyFont="1" applyBorder="1" applyAlignment="1">
      <alignment horizontal="center" vertical="center"/>
    </xf>
    <xf numFmtId="0" fontId="6" fillId="0" borderId="21" xfId="2" applyFont="1" applyBorder="1">
      <alignment vertical="center"/>
    </xf>
    <xf numFmtId="0" fontId="6" fillId="0" borderId="22" xfId="2" applyFont="1" applyBorder="1">
      <alignment vertical="center"/>
    </xf>
    <xf numFmtId="0" fontId="6" fillId="0" borderId="23" xfId="1" applyFont="1" applyBorder="1" applyAlignment="1">
      <alignment horizontal="distributed" vertical="center"/>
    </xf>
    <xf numFmtId="0" fontId="6" fillId="0" borderId="24" xfId="1" applyFont="1" applyBorder="1" applyAlignment="1">
      <alignment vertical="center"/>
    </xf>
    <xf numFmtId="177" fontId="6" fillId="0" borderId="26" xfId="2" applyNumberFormat="1" applyFont="1" applyFill="1" applyBorder="1">
      <alignment vertical="center"/>
    </xf>
    <xf numFmtId="177" fontId="10" fillId="0" borderId="15" xfId="2" applyNumberFormat="1" applyFont="1" applyFill="1" applyBorder="1" applyAlignment="1">
      <alignment vertical="center"/>
    </xf>
    <xf numFmtId="177" fontId="6" fillId="0" borderId="15" xfId="2" applyNumberFormat="1" applyFont="1" applyFill="1" applyBorder="1" applyAlignment="1">
      <alignment vertical="center"/>
    </xf>
    <xf numFmtId="177" fontId="6" fillId="0" borderId="15" xfId="2" applyNumberFormat="1" applyFont="1" applyFill="1" applyBorder="1">
      <alignment vertical="center"/>
    </xf>
    <xf numFmtId="177" fontId="6" fillId="0" borderId="20" xfId="2" applyNumberFormat="1" applyFont="1" applyFill="1" applyBorder="1" applyAlignment="1">
      <alignment vertical="center"/>
    </xf>
    <xf numFmtId="177" fontId="6" fillId="0" borderId="26" xfId="2" applyNumberFormat="1" applyFont="1" applyFill="1" applyBorder="1" applyAlignment="1">
      <alignment vertical="center"/>
    </xf>
    <xf numFmtId="0" fontId="6" fillId="0" borderId="12" xfId="1" applyFont="1" applyFill="1" applyBorder="1" applyAlignment="1">
      <alignment horizontal="distributed" vertical="center"/>
    </xf>
    <xf numFmtId="0" fontId="6" fillId="0" borderId="13" xfId="1" applyFont="1" applyFill="1" applyBorder="1" applyAlignment="1">
      <alignment vertical="center"/>
    </xf>
    <xf numFmtId="49" fontId="6" fillId="0" borderId="0" xfId="2" applyNumberFormat="1" applyFont="1" applyFill="1" applyBorder="1" applyAlignment="1">
      <alignment horizontal="right"/>
    </xf>
    <xf numFmtId="0" fontId="6" fillId="0" borderId="0" xfId="2" applyFont="1" applyAlignment="1">
      <alignment horizontal="right" vertical="center"/>
    </xf>
    <xf numFmtId="49" fontId="6" fillId="0" borderId="0" xfId="2" applyNumberFormat="1" applyFont="1" applyFill="1" applyBorder="1" applyAlignment="1"/>
    <xf numFmtId="176" fontId="6" fillId="0" borderId="0" xfId="2" applyNumberFormat="1" applyFont="1">
      <alignment vertical="center"/>
    </xf>
    <xf numFmtId="178" fontId="6" fillId="0" borderId="0" xfId="1" applyNumberFormat="1" applyFont="1" applyAlignment="1">
      <alignment vertical="center"/>
    </xf>
    <xf numFmtId="178" fontId="6" fillId="0" borderId="0" xfId="1" applyNumberFormat="1" applyFont="1" applyAlignment="1">
      <alignment horizontal="right"/>
    </xf>
    <xf numFmtId="0" fontId="6" fillId="0" borderId="4" xfId="1" applyFont="1" applyBorder="1" applyAlignment="1">
      <alignment horizontal="distributed" vertical="center" justifyLastLine="1"/>
    </xf>
    <xf numFmtId="176" fontId="6" fillId="0" borderId="4" xfId="1" applyNumberFormat="1" applyFont="1" applyBorder="1" applyAlignment="1">
      <alignment horizontal="distributed" vertical="center" justifyLastLine="1"/>
    </xf>
    <xf numFmtId="178" fontId="6" fillId="0" borderId="4" xfId="1" applyNumberFormat="1" applyFont="1" applyBorder="1" applyAlignment="1">
      <alignment horizontal="distributed" vertical="center" justifyLastLine="1"/>
    </xf>
    <xf numFmtId="0" fontId="6" fillId="0" borderId="27" xfId="1" applyFont="1" applyBorder="1" applyAlignment="1">
      <alignment horizontal="center" vertical="center"/>
    </xf>
    <xf numFmtId="176" fontId="6" fillId="0" borderId="27" xfId="1" applyNumberFormat="1" applyFont="1" applyBorder="1" applyAlignment="1">
      <alignment horizontal="center" vertical="center"/>
    </xf>
    <xf numFmtId="178" fontId="6" fillId="0" borderId="27" xfId="1" applyNumberFormat="1" applyFont="1" applyBorder="1" applyAlignment="1">
      <alignment horizontal="right" vertical="center"/>
    </xf>
    <xf numFmtId="49" fontId="9" fillId="0" borderId="4" xfId="1" applyNumberFormat="1" applyFont="1" applyBorder="1" applyAlignment="1">
      <alignment horizontal="center" vertical="center"/>
    </xf>
    <xf numFmtId="38" fontId="9" fillId="0" borderId="4" xfId="2" applyNumberFormat="1" applyFont="1" applyBorder="1" applyAlignment="1">
      <alignment vertical="center"/>
    </xf>
    <xf numFmtId="176" fontId="9" fillId="0" borderId="4" xfId="2" applyNumberFormat="1" applyFont="1" applyBorder="1" applyAlignment="1">
      <alignment vertical="center"/>
    </xf>
    <xf numFmtId="178" fontId="9" fillId="0" borderId="4" xfId="2" applyNumberFormat="1" applyFont="1" applyBorder="1" applyAlignment="1">
      <alignment vertical="center"/>
    </xf>
    <xf numFmtId="49" fontId="6" fillId="0" borderId="7" xfId="1" applyNumberFormat="1" applyFont="1" applyBorder="1" applyAlignment="1">
      <alignment horizontal="right" vertical="center"/>
    </xf>
    <xf numFmtId="3" fontId="6" fillId="0" borderId="28" xfId="2" applyNumberFormat="1" applyFont="1" applyBorder="1" applyAlignment="1">
      <alignment horizontal="right" vertical="center"/>
    </xf>
    <xf numFmtId="3" fontId="6" fillId="0" borderId="29" xfId="2" applyNumberFormat="1" applyFont="1" applyBorder="1" applyAlignment="1">
      <alignment horizontal="right" vertical="center"/>
    </xf>
    <xf numFmtId="176" fontId="6" fillId="0" borderId="29" xfId="2" applyNumberFormat="1" applyFont="1" applyBorder="1" applyAlignment="1">
      <alignment horizontal="right" vertical="center"/>
    </xf>
    <xf numFmtId="38" fontId="6" fillId="0" borderId="7" xfId="3" applyFont="1" applyBorder="1" applyAlignment="1">
      <alignment vertical="center"/>
    </xf>
    <xf numFmtId="178" fontId="6" fillId="0" borderId="29" xfId="2" applyNumberFormat="1" applyFont="1" applyBorder="1" applyAlignment="1">
      <alignment horizontal="right" vertical="center"/>
    </xf>
    <xf numFmtId="49" fontId="6" fillId="0" borderId="27" xfId="1" applyNumberFormat="1" applyFont="1" applyBorder="1" applyAlignment="1">
      <alignment horizontal="right" vertical="center"/>
    </xf>
    <xf numFmtId="38" fontId="6" fillId="0" borderId="27" xfId="3" applyFont="1" applyBorder="1" applyAlignment="1">
      <alignment vertical="center"/>
    </xf>
    <xf numFmtId="176" fontId="6" fillId="0" borderId="27" xfId="3" applyNumberFormat="1" applyFont="1" applyBorder="1" applyAlignment="1">
      <alignment vertical="center"/>
    </xf>
    <xf numFmtId="178" fontId="6" fillId="0" borderId="30" xfId="2" applyNumberFormat="1" applyFont="1" applyBorder="1" applyAlignment="1">
      <alignment horizontal="right" vertical="center"/>
    </xf>
    <xf numFmtId="38" fontId="9" fillId="0" borderId="7" xfId="2" applyNumberFormat="1" applyFont="1" applyBorder="1" applyAlignment="1">
      <alignment vertical="center"/>
    </xf>
    <xf numFmtId="176" fontId="9" fillId="0" borderId="7" xfId="2" applyNumberFormat="1" applyFont="1" applyBorder="1" applyAlignment="1">
      <alignment vertical="center"/>
    </xf>
    <xf numFmtId="178" fontId="9" fillId="0" borderId="7" xfId="2" applyNumberFormat="1" applyFont="1" applyBorder="1" applyAlignment="1">
      <alignment vertical="center"/>
    </xf>
    <xf numFmtId="49" fontId="9" fillId="0" borderId="7" xfId="1" applyNumberFormat="1" applyFont="1" applyBorder="1" applyAlignment="1">
      <alignment horizontal="center" vertical="center"/>
    </xf>
    <xf numFmtId="3" fontId="6" fillId="0" borderId="7" xfId="2" applyNumberFormat="1" applyFont="1" applyBorder="1" applyAlignment="1">
      <alignment horizontal="right" vertical="center"/>
    </xf>
    <xf numFmtId="176" fontId="6" fillId="0" borderId="7" xfId="2" applyNumberFormat="1" applyFont="1" applyBorder="1" applyAlignment="1">
      <alignment horizontal="right" vertical="center"/>
    </xf>
    <xf numFmtId="178" fontId="6" fillId="0" borderId="28" xfId="2" applyNumberFormat="1" applyFont="1" applyBorder="1" applyAlignment="1">
      <alignment horizontal="right" vertical="center"/>
    </xf>
    <xf numFmtId="178" fontId="6" fillId="0" borderId="31" xfId="2" applyNumberFormat="1" applyFont="1" applyBorder="1" applyAlignment="1">
      <alignment horizontal="right" vertical="center"/>
    </xf>
    <xf numFmtId="38" fontId="6" fillId="0" borderId="7" xfId="3" applyFont="1" applyFill="1" applyBorder="1" applyAlignment="1">
      <alignment vertical="center"/>
    </xf>
    <xf numFmtId="38" fontId="6" fillId="0" borderId="27" xfId="3" applyFont="1" applyFill="1" applyBorder="1" applyAlignment="1">
      <alignment vertical="center"/>
    </xf>
    <xf numFmtId="176" fontId="6" fillId="0" borderId="27" xfId="3" applyNumberFormat="1" applyFont="1" applyFill="1" applyBorder="1" applyAlignment="1">
      <alignment vertical="center"/>
    </xf>
    <xf numFmtId="178" fontId="6" fillId="0" borderId="27" xfId="3" applyNumberFormat="1" applyFont="1" applyFill="1" applyBorder="1" applyAlignment="1">
      <alignment vertical="center"/>
    </xf>
    <xf numFmtId="3" fontId="6" fillId="0" borderId="0" xfId="2" applyNumberFormat="1" applyFont="1">
      <alignment vertical="center"/>
    </xf>
    <xf numFmtId="0" fontId="9" fillId="0" borderId="0" xfId="2" applyFont="1" applyAlignment="1">
      <alignment vertical="center"/>
    </xf>
    <xf numFmtId="176" fontId="6" fillId="0" borderId="7" xfId="3" applyNumberFormat="1" applyFont="1" applyFill="1" applyBorder="1" applyAlignment="1">
      <alignment vertical="center"/>
    </xf>
    <xf numFmtId="178" fontId="6" fillId="0" borderId="7" xfId="3" applyNumberFormat="1" applyFont="1" applyFill="1" applyBorder="1" applyAlignment="1">
      <alignment vertical="center"/>
    </xf>
    <xf numFmtId="49" fontId="9" fillId="0" borderId="10" xfId="1" applyNumberFormat="1" applyFont="1" applyBorder="1" applyAlignment="1">
      <alignment horizontal="center" vertical="center"/>
    </xf>
    <xf numFmtId="38" fontId="9" fillId="0" borderId="10" xfId="3" applyFont="1" applyFill="1" applyBorder="1" applyAlignment="1">
      <alignment vertical="center"/>
    </xf>
    <xf numFmtId="176" fontId="9" fillId="0" borderId="10" xfId="3" applyNumberFormat="1" applyFont="1" applyFill="1" applyBorder="1" applyAlignment="1">
      <alignment vertical="center"/>
    </xf>
    <xf numFmtId="178" fontId="9" fillId="0" borderId="10" xfId="3" applyNumberFormat="1" applyFont="1" applyFill="1" applyBorder="1" applyAlignment="1">
      <alignment vertical="center"/>
    </xf>
    <xf numFmtId="49" fontId="9" fillId="0" borderId="10" xfId="1" applyNumberFormat="1" applyFont="1" applyFill="1" applyBorder="1" applyAlignment="1">
      <alignment horizontal="center" vertical="center"/>
    </xf>
    <xf numFmtId="0" fontId="9" fillId="0" borderId="0" xfId="2" applyFont="1" applyFill="1" applyAlignment="1">
      <alignment vertical="center"/>
    </xf>
    <xf numFmtId="0" fontId="6" fillId="0" borderId="0" xfId="1" applyFont="1" applyAlignment="1">
      <alignment horizontal="right" vertical="center"/>
    </xf>
    <xf numFmtId="0" fontId="6" fillId="0" borderId="0" xfId="1" applyFont="1"/>
    <xf numFmtId="3" fontId="6" fillId="0" borderId="0" xfId="1" applyNumberFormat="1" applyFont="1"/>
    <xf numFmtId="178" fontId="6" fillId="0" borderId="0" xfId="2" applyNumberFormat="1" applyFont="1">
      <alignment vertical="center"/>
    </xf>
    <xf numFmtId="0" fontId="11" fillId="0" borderId="0" xfId="1" applyFont="1" applyAlignment="1">
      <alignment vertical="center"/>
    </xf>
    <xf numFmtId="0" fontId="3" fillId="0" borderId="0" xfId="2" applyFont="1" applyAlignment="1">
      <alignment vertical="center"/>
    </xf>
    <xf numFmtId="0" fontId="6" fillId="0" borderId="0" xfId="1" applyFont="1" applyBorder="1" applyAlignment="1">
      <alignment horizontal="right"/>
    </xf>
    <xf numFmtId="0" fontId="6" fillId="0" borderId="37" xfId="1" applyFont="1" applyBorder="1" applyAlignment="1">
      <alignment horizontal="center" shrinkToFit="1"/>
    </xf>
    <xf numFmtId="0" fontId="6" fillId="0" borderId="38" xfId="1" applyFont="1" applyBorder="1" applyAlignment="1">
      <alignment horizontal="distributed" vertical="center" justifyLastLine="1"/>
    </xf>
    <xf numFmtId="0" fontId="6" fillId="0" borderId="39" xfId="1" applyFont="1" applyBorder="1" applyAlignment="1">
      <alignment horizontal="distributed" vertical="center" justifyLastLine="1"/>
    </xf>
    <xf numFmtId="0" fontId="12" fillId="0" borderId="39" xfId="1" applyFont="1" applyBorder="1" applyAlignment="1">
      <alignment horizontal="center" vertical="center" shrinkToFit="1"/>
    </xf>
    <xf numFmtId="0" fontId="6" fillId="0" borderId="41" xfId="1" applyFont="1" applyBorder="1" applyAlignment="1">
      <alignment horizontal="distributed" vertical="top" justifyLastLine="1"/>
    </xf>
    <xf numFmtId="49" fontId="9" fillId="0" borderId="4" xfId="1" applyNumberFormat="1" applyFont="1" applyFill="1" applyBorder="1" applyAlignment="1">
      <alignment horizontal="center" vertical="center"/>
    </xf>
    <xf numFmtId="38" fontId="9" fillId="0" borderId="4" xfId="3" applyFont="1" applyFill="1" applyBorder="1" applyAlignment="1">
      <alignment vertical="center"/>
    </xf>
    <xf numFmtId="38" fontId="9" fillId="0" borderId="35" xfId="3" applyFont="1" applyFill="1" applyBorder="1" applyAlignment="1">
      <alignment vertical="center"/>
    </xf>
    <xf numFmtId="38" fontId="9" fillId="0" borderId="36" xfId="3" applyFont="1" applyFill="1" applyBorder="1" applyAlignment="1">
      <alignment vertical="center"/>
    </xf>
    <xf numFmtId="38" fontId="9" fillId="0" borderId="37" xfId="3" applyFont="1" applyFill="1" applyBorder="1" applyAlignment="1">
      <alignment vertical="center"/>
    </xf>
    <xf numFmtId="49" fontId="6" fillId="0" borderId="7" xfId="1" applyNumberFormat="1" applyFont="1" applyFill="1" applyBorder="1" applyAlignment="1">
      <alignment horizontal="right" vertical="center"/>
    </xf>
    <xf numFmtId="38" fontId="6" fillId="0" borderId="42" xfId="3" applyFont="1" applyBorder="1" applyAlignment="1">
      <alignment vertical="center"/>
    </xf>
    <xf numFmtId="38" fontId="6" fillId="0" borderId="43" xfId="3" applyFont="1" applyBorder="1" applyAlignment="1">
      <alignment vertical="center"/>
    </xf>
    <xf numFmtId="38" fontId="6" fillId="0" borderId="44" xfId="3" applyFont="1" applyBorder="1" applyAlignment="1">
      <alignment vertical="center"/>
    </xf>
    <xf numFmtId="49" fontId="6" fillId="0" borderId="27" xfId="1" applyNumberFormat="1" applyFont="1" applyFill="1" applyBorder="1" applyAlignment="1">
      <alignment horizontal="right" vertical="center"/>
    </xf>
    <xf numFmtId="38" fontId="6" fillId="0" borderId="42" xfId="3" applyFont="1" applyFill="1" applyBorder="1" applyAlignment="1">
      <alignment vertical="center"/>
    </xf>
    <xf numFmtId="38" fontId="6" fillId="0" borderId="43" xfId="3" applyFont="1" applyFill="1" applyBorder="1" applyAlignment="1">
      <alignment vertical="center"/>
    </xf>
    <xf numFmtId="38" fontId="6" fillId="0" borderId="44" xfId="3" applyFont="1" applyFill="1" applyBorder="1" applyAlignment="1">
      <alignment vertical="center"/>
    </xf>
    <xf numFmtId="0" fontId="9" fillId="0" borderId="0" xfId="2" applyFont="1">
      <alignment vertical="center"/>
    </xf>
    <xf numFmtId="0" fontId="6" fillId="0" borderId="27" xfId="1" applyFont="1" applyBorder="1" applyAlignment="1" applyProtection="1">
      <alignment horizontal="right" vertical="center"/>
      <protection locked="0"/>
    </xf>
    <xf numFmtId="38" fontId="6" fillId="0" borderId="45" xfId="3" applyFont="1" applyBorder="1" applyAlignment="1" applyProtection="1">
      <alignment vertical="center"/>
      <protection locked="0"/>
    </xf>
    <xf numFmtId="38" fontId="6" fillId="0" borderId="40" xfId="3" applyFont="1" applyBorder="1" applyAlignment="1" applyProtection="1">
      <alignment vertical="center"/>
      <protection locked="0"/>
    </xf>
    <xf numFmtId="38" fontId="6" fillId="0" borderId="41" xfId="3" applyFont="1" applyBorder="1" applyAlignment="1" applyProtection="1">
      <alignment vertical="center"/>
      <protection locked="0"/>
    </xf>
    <xf numFmtId="38" fontId="6" fillId="0" borderId="27" xfId="3" applyFont="1" applyBorder="1" applyAlignment="1" applyProtection="1">
      <alignment vertical="center"/>
      <protection locked="0"/>
    </xf>
    <xf numFmtId="38" fontId="9" fillId="0" borderId="32" xfId="3" applyFont="1" applyFill="1" applyBorder="1" applyAlignment="1">
      <alignment vertical="center"/>
    </xf>
    <xf numFmtId="38" fontId="9" fillId="0" borderId="33" xfId="3" applyFont="1" applyFill="1" applyBorder="1" applyAlignment="1">
      <alignment vertical="center"/>
    </xf>
    <xf numFmtId="38" fontId="9" fillId="0" borderId="34" xfId="3" applyFont="1" applyFill="1" applyBorder="1" applyAlignment="1">
      <alignment vertical="center"/>
    </xf>
    <xf numFmtId="0" fontId="3" fillId="0" borderId="0" xfId="4" applyFont="1" applyAlignment="1">
      <alignment vertical="center"/>
    </xf>
    <xf numFmtId="0" fontId="3" fillId="0" borderId="0" xfId="4" applyFont="1" applyAlignment="1">
      <alignment horizontal="center" vertical="center"/>
    </xf>
    <xf numFmtId="49" fontId="3" fillId="0" borderId="0" xfId="4" applyNumberFormat="1" applyFont="1" applyAlignment="1">
      <alignment vertical="center"/>
    </xf>
    <xf numFmtId="0" fontId="6" fillId="0" borderId="0" xfId="4" applyFont="1"/>
    <xf numFmtId="179" fontId="6" fillId="0" borderId="0" xfId="4" applyNumberFormat="1" applyFont="1"/>
    <xf numFmtId="0" fontId="6" fillId="0" borderId="0" xfId="4" applyFont="1" applyFill="1"/>
    <xf numFmtId="0" fontId="6" fillId="0" borderId="0" xfId="4" applyFont="1" applyAlignment="1">
      <alignment horizontal="center" vertical="center"/>
    </xf>
    <xf numFmtId="49" fontId="6" fillId="0" borderId="0" xfId="4" applyNumberFormat="1" applyFont="1"/>
    <xf numFmtId="179" fontId="6" fillId="0" borderId="0" xfId="4" applyNumberFormat="1" applyFont="1" applyAlignment="1">
      <alignment horizontal="right"/>
    </xf>
    <xf numFmtId="179" fontId="6" fillId="0" borderId="0" xfId="4" applyNumberFormat="1" applyFont="1" applyFill="1" applyAlignment="1">
      <alignment horizontal="right"/>
    </xf>
    <xf numFmtId="0" fontId="6" fillId="0" borderId="3" xfId="4" applyFont="1" applyBorder="1" applyAlignment="1">
      <alignment horizontal="distributed" vertical="center" justifyLastLine="1"/>
    </xf>
    <xf numFmtId="0" fontId="6" fillId="0" borderId="6" xfId="4" applyFont="1" applyBorder="1" applyAlignment="1">
      <alignment horizontal="distributed" vertical="center" justifyLastLine="1"/>
    </xf>
    <xf numFmtId="0" fontId="6" fillId="0" borderId="35" xfId="5" applyFont="1" applyBorder="1" applyAlignment="1">
      <alignment horizontal="distributed" vertical="center" justifyLastLine="1"/>
    </xf>
    <xf numFmtId="179" fontId="6" fillId="0" borderId="37" xfId="5" applyNumberFormat="1" applyFont="1" applyBorder="1" applyAlignment="1">
      <alignment horizontal="center" vertical="center" shrinkToFit="1"/>
    </xf>
    <xf numFmtId="0" fontId="6" fillId="0" borderId="35" xfId="5" applyFont="1" applyFill="1" applyBorder="1" applyAlignment="1">
      <alignment horizontal="distributed" vertical="center" justifyLastLine="1"/>
    </xf>
    <xf numFmtId="179" fontId="6" fillId="0" borderId="37" xfId="5" applyNumberFormat="1" applyFont="1" applyFill="1" applyBorder="1" applyAlignment="1">
      <alignment horizontal="center" vertical="center" shrinkToFit="1"/>
    </xf>
    <xf numFmtId="0" fontId="6" fillId="0" borderId="3" xfId="6" applyFont="1" applyBorder="1" applyAlignment="1">
      <alignment horizontal="distributed" vertical="center" justifyLastLine="1"/>
    </xf>
    <xf numFmtId="177" fontId="6" fillId="0" borderId="35" xfId="4" applyNumberFormat="1" applyFont="1" applyBorder="1" applyAlignment="1">
      <alignment vertical="center"/>
    </xf>
    <xf numFmtId="180" fontId="6" fillId="0" borderId="37" xfId="4" applyNumberFormat="1" applyFont="1" applyBorder="1" applyAlignment="1">
      <alignment vertical="center"/>
    </xf>
    <xf numFmtId="177" fontId="6" fillId="0" borderId="35" xfId="4" applyNumberFormat="1" applyFont="1" applyFill="1" applyBorder="1" applyAlignment="1">
      <alignment vertical="center"/>
    </xf>
    <xf numFmtId="180" fontId="6" fillId="0" borderId="37" xfId="4" applyNumberFormat="1" applyFont="1" applyFill="1" applyBorder="1" applyAlignment="1">
      <alignment vertical="center"/>
    </xf>
    <xf numFmtId="0" fontId="6" fillId="0" borderId="21" xfId="6" applyFont="1" applyBorder="1" applyAlignment="1">
      <alignment vertical="center" justifyLastLine="1"/>
    </xf>
    <xf numFmtId="0" fontId="6" fillId="0" borderId="48" xfId="6" applyFont="1" applyBorder="1" applyAlignment="1">
      <alignment vertical="center" justifyLastLine="1"/>
    </xf>
    <xf numFmtId="0" fontId="6" fillId="0" borderId="23" xfId="6" applyFont="1" applyBorder="1" applyAlignment="1">
      <alignment vertical="center" justifyLastLine="1"/>
    </xf>
    <xf numFmtId="0" fontId="6" fillId="0" borderId="24" xfId="6" applyFont="1" applyBorder="1" applyAlignment="1">
      <alignment horizontal="distributed" vertical="center" justifyLastLine="1"/>
    </xf>
    <xf numFmtId="177" fontId="6" fillId="0" borderId="38" xfId="4" applyNumberFormat="1" applyFont="1" applyBorder="1" applyAlignment="1">
      <alignment vertical="center"/>
    </xf>
    <xf numFmtId="180" fontId="6" fillId="0" borderId="49" xfId="4" applyNumberFormat="1" applyFont="1" applyBorder="1" applyAlignment="1">
      <alignment vertical="center"/>
    </xf>
    <xf numFmtId="177" fontId="6" fillId="0" borderId="38" xfId="4" applyNumberFormat="1" applyFont="1" applyFill="1" applyBorder="1" applyAlignment="1">
      <alignment vertical="center"/>
    </xf>
    <xf numFmtId="180" fontId="6" fillId="0" borderId="49" xfId="4" applyNumberFormat="1" applyFont="1" applyFill="1" applyBorder="1" applyAlignment="1">
      <alignment vertical="center"/>
    </xf>
    <xf numFmtId="0" fontId="6" fillId="0" borderId="1" xfId="6" applyFont="1" applyBorder="1" applyAlignment="1">
      <alignment horizontal="center" vertical="center"/>
    </xf>
    <xf numFmtId="0" fontId="6" fillId="0" borderId="9" xfId="6" applyFont="1" applyBorder="1" applyAlignment="1">
      <alignment horizontal="center" vertical="center"/>
    </xf>
    <xf numFmtId="177" fontId="6" fillId="0" borderId="32" xfId="4" applyNumberFormat="1" applyFont="1" applyBorder="1" applyAlignment="1">
      <alignment vertical="center"/>
    </xf>
    <xf numFmtId="180" fontId="6" fillId="0" borderId="50" xfId="4" applyNumberFormat="1" applyFont="1" applyBorder="1" applyAlignment="1">
      <alignment vertical="center"/>
    </xf>
    <xf numFmtId="177" fontId="6" fillId="0" borderId="32" xfId="4" applyNumberFormat="1" applyFont="1" applyFill="1" applyBorder="1" applyAlignment="1">
      <alignment vertical="center"/>
    </xf>
    <xf numFmtId="180" fontId="6" fillId="0" borderId="50" xfId="4" applyNumberFormat="1" applyFont="1" applyFill="1" applyBorder="1" applyAlignment="1">
      <alignment vertical="center"/>
    </xf>
    <xf numFmtId="0" fontId="6" fillId="0" borderId="5" xfId="4" applyFont="1" applyBorder="1" applyAlignment="1">
      <alignment horizontal="center" vertical="center"/>
    </xf>
    <xf numFmtId="0" fontId="6" fillId="0" borderId="11" xfId="4" applyFont="1" applyBorder="1" applyAlignment="1">
      <alignment horizontal="center" vertical="center"/>
    </xf>
    <xf numFmtId="0" fontId="6" fillId="0" borderId="12" xfId="4" applyFont="1" applyBorder="1" applyAlignment="1">
      <alignment horizontal="center" vertical="center"/>
    </xf>
    <xf numFmtId="0" fontId="6" fillId="0" borderId="13" xfId="6" applyFont="1" applyBorder="1" applyAlignment="1">
      <alignment horizontal="distributed" vertical="center"/>
    </xf>
    <xf numFmtId="177" fontId="6" fillId="0" borderId="51" xfId="4" applyNumberFormat="1" applyFont="1" applyBorder="1" applyAlignment="1">
      <alignment vertical="center"/>
    </xf>
    <xf numFmtId="177" fontId="6" fillId="0" borderId="51" xfId="4" applyNumberFormat="1" applyFont="1" applyFill="1" applyBorder="1" applyAlignment="1">
      <alignment vertical="center"/>
    </xf>
    <xf numFmtId="0" fontId="6" fillId="0" borderId="16" xfId="4" applyFont="1" applyBorder="1" applyAlignment="1">
      <alignment horizontal="center" vertical="center"/>
    </xf>
    <xf numFmtId="0" fontId="6" fillId="0" borderId="17" xfId="4" applyFont="1" applyBorder="1" applyAlignment="1">
      <alignment horizontal="center" vertical="center"/>
    </xf>
    <xf numFmtId="0" fontId="6" fillId="0" borderId="18" xfId="6" applyFont="1" applyBorder="1" applyAlignment="1">
      <alignment horizontal="distributed" vertical="center"/>
    </xf>
    <xf numFmtId="177" fontId="6" fillId="0" borderId="52" xfId="4" applyNumberFormat="1" applyFont="1" applyBorder="1" applyAlignment="1">
      <alignment vertical="center"/>
    </xf>
    <xf numFmtId="180" fontId="6" fillId="0" borderId="53" xfId="4" applyNumberFormat="1" applyFont="1" applyBorder="1" applyAlignment="1">
      <alignment vertical="center"/>
    </xf>
    <xf numFmtId="177" fontId="6" fillId="0" borderId="52" xfId="4" applyNumberFormat="1" applyFont="1" applyFill="1" applyBorder="1" applyAlignment="1">
      <alignment vertical="center"/>
    </xf>
    <xf numFmtId="180" fontId="6" fillId="0" borderId="53" xfId="4" applyNumberFormat="1" applyFont="1" applyFill="1" applyBorder="1" applyAlignment="1">
      <alignment vertical="center"/>
    </xf>
    <xf numFmtId="0" fontId="6" fillId="0" borderId="54" xfId="4" applyFont="1" applyBorder="1" applyAlignment="1">
      <alignment horizontal="center" vertical="center"/>
    </xf>
    <xf numFmtId="0" fontId="6" fillId="0" borderId="55" xfId="4" applyFont="1" applyBorder="1" applyAlignment="1">
      <alignment horizontal="center" vertical="center"/>
    </xf>
    <xf numFmtId="0" fontId="6" fillId="0" borderId="56" xfId="4" applyFont="1" applyBorder="1" applyAlignment="1">
      <alignment horizontal="center" vertical="center"/>
    </xf>
    <xf numFmtId="49" fontId="6" fillId="0" borderId="17" xfId="4" applyNumberFormat="1" applyFont="1" applyBorder="1" applyAlignment="1">
      <alignment horizontal="center" vertical="center"/>
    </xf>
    <xf numFmtId="0" fontId="6" fillId="0" borderId="17" xfId="6" applyFont="1" applyBorder="1" applyAlignment="1">
      <alignment horizontal="distributed" vertical="center" wrapText="1"/>
    </xf>
    <xf numFmtId="0" fontId="6" fillId="0" borderId="18" xfId="6" applyFont="1" applyBorder="1" applyAlignment="1">
      <alignment horizontal="distributed" vertical="center" wrapText="1"/>
    </xf>
    <xf numFmtId="0" fontId="6" fillId="0" borderId="57" xfId="4" applyFont="1" applyBorder="1" applyAlignment="1">
      <alignment horizontal="center" vertical="center"/>
    </xf>
    <xf numFmtId="0" fontId="6" fillId="0" borderId="58" xfId="4" applyFont="1" applyBorder="1" applyAlignment="1">
      <alignment horizontal="center" vertical="center"/>
    </xf>
    <xf numFmtId="0" fontId="5" fillId="0" borderId="18" xfId="4" applyBorder="1" applyAlignment="1">
      <alignment horizontal="distributed"/>
    </xf>
    <xf numFmtId="0" fontId="5" fillId="0" borderId="18" xfId="4" applyBorder="1" applyAlignment="1">
      <alignment horizontal="distributed" wrapText="1"/>
    </xf>
    <xf numFmtId="0" fontId="6" fillId="0" borderId="22" xfId="4" applyFont="1" applyBorder="1" applyAlignment="1">
      <alignment horizontal="center" vertical="center"/>
    </xf>
    <xf numFmtId="0" fontId="5" fillId="0" borderId="59" xfId="4" applyBorder="1" applyAlignment="1">
      <alignment horizontal="distributed" wrapText="1"/>
    </xf>
    <xf numFmtId="177" fontId="6" fillId="0" borderId="60" xfId="4" applyNumberFormat="1" applyFont="1" applyBorder="1" applyAlignment="1">
      <alignment vertical="center"/>
    </xf>
    <xf numFmtId="177" fontId="6" fillId="0" borderId="60" xfId="4" applyNumberFormat="1" applyFont="1" applyFill="1" applyBorder="1" applyAlignment="1">
      <alignment vertical="center"/>
    </xf>
    <xf numFmtId="0" fontId="6" fillId="0" borderId="1" xfId="4" applyFont="1" applyBorder="1" applyAlignment="1">
      <alignment horizontal="center" vertical="center"/>
    </xf>
    <xf numFmtId="0" fontId="6" fillId="0" borderId="2" xfId="4" applyFont="1" applyBorder="1" applyAlignment="1">
      <alignment horizontal="center" vertical="center"/>
    </xf>
    <xf numFmtId="0" fontId="6" fillId="0" borderId="3" xfId="4" applyFont="1" applyBorder="1" applyAlignment="1">
      <alignment horizontal="distributed" vertical="center"/>
    </xf>
    <xf numFmtId="0" fontId="6" fillId="0" borderId="7" xfId="4" applyFont="1" applyBorder="1" applyAlignment="1">
      <alignment horizontal="center" vertical="center"/>
    </xf>
    <xf numFmtId="0" fontId="6" fillId="0" borderId="13" xfId="4" applyFont="1" applyBorder="1" applyAlignment="1">
      <alignment horizontal="distributed" vertical="center"/>
    </xf>
    <xf numFmtId="49" fontId="6" fillId="0" borderId="55" xfId="4" applyNumberFormat="1" applyFont="1" applyBorder="1" applyAlignment="1">
      <alignment horizontal="center" vertical="center"/>
    </xf>
    <xf numFmtId="0" fontId="6" fillId="0" borderId="17" xfId="4" applyFont="1" applyBorder="1" applyAlignment="1">
      <alignment horizontal="distributed" vertical="center"/>
    </xf>
    <xf numFmtId="0" fontId="6" fillId="0" borderId="18" xfId="4" applyFont="1" applyBorder="1" applyAlignment="1">
      <alignment horizontal="distributed" vertical="center"/>
    </xf>
    <xf numFmtId="0" fontId="6" fillId="0" borderId="61" xfId="4" applyFont="1" applyBorder="1" applyAlignment="1">
      <alignment horizontal="center" vertical="center"/>
    </xf>
    <xf numFmtId="49" fontId="6" fillId="0" borderId="58" xfId="4" applyNumberFormat="1" applyFont="1" applyBorder="1"/>
    <xf numFmtId="0" fontId="6" fillId="0" borderId="27" xfId="4" applyFont="1" applyBorder="1" applyAlignment="1">
      <alignment horizontal="center" vertical="center"/>
    </xf>
    <xf numFmtId="0" fontId="6" fillId="0" borderId="23" xfId="4" applyFont="1" applyBorder="1" applyAlignment="1">
      <alignment horizontal="center" vertical="center"/>
    </xf>
    <xf numFmtId="49" fontId="6" fillId="0" borderId="23" xfId="4" applyNumberFormat="1" applyFont="1" applyBorder="1" applyAlignment="1">
      <alignment horizontal="center" vertical="center"/>
    </xf>
    <xf numFmtId="0" fontId="6" fillId="0" borderId="23" xfId="4" applyFont="1" applyBorder="1" applyAlignment="1">
      <alignment horizontal="distributed" vertical="center"/>
    </xf>
    <xf numFmtId="0" fontId="6" fillId="0" borderId="24" xfId="4" applyFont="1" applyBorder="1" applyAlignment="1">
      <alignment horizontal="distributed" vertical="center"/>
    </xf>
    <xf numFmtId="179" fontId="6" fillId="0" borderId="0" xfId="4" applyNumberFormat="1" applyFont="1" applyAlignment="1">
      <alignment horizontal="right" vertical="center"/>
    </xf>
    <xf numFmtId="0" fontId="6" fillId="0" borderId="0" xfId="4" applyFont="1" applyAlignment="1"/>
    <xf numFmtId="0" fontId="6" fillId="0" borderId="0" xfId="4" applyFont="1" applyAlignment="1">
      <alignment shrinkToFit="1"/>
    </xf>
    <xf numFmtId="0" fontId="5" fillId="0" borderId="0" xfId="4"/>
    <xf numFmtId="0" fontId="6" fillId="0" borderId="0" xfId="4" applyFont="1" applyAlignment="1">
      <alignment horizontal="right"/>
    </xf>
    <xf numFmtId="0" fontId="6" fillId="0" borderId="10" xfId="6" applyFont="1" applyBorder="1" applyAlignment="1">
      <alignment horizontal="distributed" vertical="center" justifyLastLine="1"/>
    </xf>
    <xf numFmtId="0" fontId="6" fillId="0" borderId="10" xfId="6" applyFont="1" applyBorder="1" applyAlignment="1">
      <alignment horizontal="distributed" vertical="center" wrapText="1" justifyLastLine="1"/>
    </xf>
    <xf numFmtId="0" fontId="7" fillId="0" borderId="10" xfId="6" applyFont="1" applyBorder="1" applyAlignment="1">
      <alignment horizontal="center" vertical="center" shrinkToFit="1"/>
    </xf>
    <xf numFmtId="0" fontId="7" fillId="0" borderId="10" xfId="6" applyFont="1" applyBorder="1" applyAlignment="1">
      <alignment horizontal="center" vertical="center" wrapText="1" shrinkToFit="1"/>
    </xf>
    <xf numFmtId="0" fontId="13" fillId="0" borderId="0" xfId="4" applyFont="1"/>
    <xf numFmtId="177" fontId="6" fillId="0" borderId="15" xfId="4" applyNumberFormat="1" applyFont="1" applyBorder="1" applyAlignment="1">
      <alignment vertical="center" shrinkToFit="1"/>
    </xf>
    <xf numFmtId="0" fontId="13" fillId="0" borderId="5" xfId="4" applyFont="1" applyBorder="1" applyAlignment="1">
      <alignment vertical="center"/>
    </xf>
    <xf numFmtId="179" fontId="13" fillId="0" borderId="49" xfId="5" applyNumberFormat="1" applyFont="1" applyBorder="1" applyAlignment="1">
      <alignment horizontal="center" vertical="center" shrinkToFit="1"/>
    </xf>
    <xf numFmtId="181" fontId="6" fillId="0" borderId="26" xfId="4" applyNumberFormat="1" applyFont="1" applyBorder="1" applyAlignment="1">
      <alignment vertical="center" shrinkToFit="1"/>
    </xf>
    <xf numFmtId="0" fontId="13" fillId="0" borderId="7" xfId="4" applyFont="1" applyBorder="1" applyAlignment="1">
      <alignment vertical="center"/>
    </xf>
    <xf numFmtId="0" fontId="13" fillId="0" borderId="62" xfId="5" applyFont="1" applyBorder="1" applyAlignment="1">
      <alignment horizontal="right" vertical="center" shrinkToFit="1"/>
    </xf>
    <xf numFmtId="177" fontId="13" fillId="0" borderId="62" xfId="7" applyNumberFormat="1" applyFont="1" applyBorder="1" applyAlignment="1">
      <alignment vertical="center" shrinkToFit="1"/>
    </xf>
    <xf numFmtId="177" fontId="13" fillId="0" borderId="62" xfId="7" applyNumberFormat="1" applyFont="1" applyBorder="1" applyAlignment="1">
      <alignment horizontal="right" vertical="center" shrinkToFit="1"/>
    </xf>
    <xf numFmtId="0" fontId="13" fillId="0" borderId="20" xfId="5" applyFont="1" applyBorder="1" applyAlignment="1">
      <alignment horizontal="right" vertical="center" shrinkToFit="1"/>
    </xf>
    <xf numFmtId="177" fontId="13" fillId="0" borderId="20" xfId="7" applyNumberFormat="1" applyFont="1" applyBorder="1" applyAlignment="1">
      <alignment vertical="center" shrinkToFit="1"/>
    </xf>
    <xf numFmtId="177" fontId="13" fillId="0" borderId="20" xfId="7" applyNumberFormat="1" applyFont="1" applyBorder="1" applyAlignment="1">
      <alignment horizontal="right" vertical="center" shrinkToFit="1"/>
    </xf>
    <xf numFmtId="0" fontId="13" fillId="0" borderId="27" xfId="4" applyFont="1" applyBorder="1" applyAlignment="1">
      <alignment vertical="center"/>
    </xf>
    <xf numFmtId="177" fontId="9" fillId="0" borderId="15" xfId="4" applyNumberFormat="1" applyFont="1" applyBorder="1" applyAlignment="1">
      <alignment horizontal="right" vertical="center" shrinkToFit="1"/>
    </xf>
    <xf numFmtId="0" fontId="13" fillId="0" borderId="63" xfId="5" applyFont="1" applyBorder="1" applyAlignment="1">
      <alignment horizontal="right" vertical="center" shrinkToFit="1"/>
    </xf>
    <xf numFmtId="177" fontId="13" fillId="0" borderId="63" xfId="7" applyNumberFormat="1" applyFont="1" applyBorder="1" applyAlignment="1">
      <alignment vertical="center" shrinkToFit="1"/>
    </xf>
    <xf numFmtId="177" fontId="13" fillId="0" borderId="63" xfId="7" applyNumberFormat="1" applyFont="1" applyBorder="1" applyAlignment="1">
      <alignment horizontal="right" vertical="center" shrinkToFit="1"/>
    </xf>
    <xf numFmtId="179" fontId="13" fillId="0" borderId="0" xfId="4" applyNumberFormat="1" applyFont="1"/>
    <xf numFmtId="0" fontId="13" fillId="0" borderId="21" xfId="4" applyFont="1" applyBorder="1" applyAlignment="1">
      <alignment vertical="center"/>
    </xf>
    <xf numFmtId="177" fontId="6" fillId="0" borderId="15" xfId="4" applyNumberFormat="1" applyFont="1" applyFill="1" applyBorder="1" applyAlignment="1">
      <alignment vertical="center" shrinkToFit="1"/>
    </xf>
    <xf numFmtId="177" fontId="9" fillId="0" borderId="15" xfId="4" applyNumberFormat="1" applyFont="1" applyFill="1" applyBorder="1" applyAlignment="1">
      <alignment horizontal="right" vertical="center" shrinkToFit="1"/>
    </xf>
    <xf numFmtId="0" fontId="13" fillId="0" borderId="21" xfId="4" applyFont="1" applyFill="1" applyBorder="1" applyAlignment="1">
      <alignment vertical="center"/>
    </xf>
    <xf numFmtId="179" fontId="13" fillId="0" borderId="49" xfId="5" applyNumberFormat="1" applyFont="1" applyFill="1" applyBorder="1" applyAlignment="1">
      <alignment horizontal="center" vertical="center" shrinkToFit="1"/>
    </xf>
    <xf numFmtId="181" fontId="6" fillId="0" borderId="26" xfId="4" applyNumberFormat="1" applyFont="1" applyFill="1" applyBorder="1" applyAlignment="1">
      <alignment vertical="center" shrinkToFit="1"/>
    </xf>
    <xf numFmtId="177" fontId="6" fillId="0" borderId="15" xfId="4" applyNumberFormat="1" applyFont="1" applyFill="1" applyBorder="1" applyAlignment="1">
      <alignment horizontal="right" vertical="center" shrinkToFit="1"/>
    </xf>
    <xf numFmtId="38" fontId="13" fillId="0" borderId="0" xfId="7" applyFont="1"/>
    <xf numFmtId="0" fontId="5" fillId="0" borderId="0" xfId="4" applyAlignment="1"/>
    <xf numFmtId="0" fontId="5" fillId="0" borderId="0" xfId="4" applyAlignment="1">
      <alignment shrinkToFit="1"/>
    </xf>
    <xf numFmtId="181" fontId="5" fillId="0" borderId="0" xfId="4" applyNumberFormat="1"/>
    <xf numFmtId="0" fontId="6" fillId="0" borderId="0" xfId="4" applyFont="1" applyAlignment="1">
      <alignment horizontal="right" vertical="center"/>
    </xf>
    <xf numFmtId="0" fontId="14" fillId="0" borderId="0" xfId="4" applyFont="1"/>
    <xf numFmtId="3" fontId="6" fillId="0" borderId="0" xfId="4" applyNumberFormat="1" applyFont="1"/>
    <xf numFmtId="3" fontId="7" fillId="0" borderId="0" xfId="4" applyNumberFormat="1" applyFont="1" applyAlignment="1">
      <alignment vertical="center"/>
    </xf>
    <xf numFmtId="0" fontId="7" fillId="0" borderId="0" xfId="4" applyFont="1" applyAlignment="1">
      <alignment vertical="center"/>
    </xf>
    <xf numFmtId="0" fontId="14" fillId="0" borderId="35" xfId="5" applyFont="1" applyBorder="1" applyAlignment="1">
      <alignment horizontal="distributed" vertical="center" justifyLastLine="1"/>
    </xf>
    <xf numFmtId="0" fontId="14" fillId="0" borderId="36" xfId="5" applyFont="1" applyBorder="1" applyAlignment="1">
      <alignment horizontal="distributed" vertical="center" justifyLastLine="1"/>
    </xf>
    <xf numFmtId="0" fontId="14" fillId="0" borderId="37" xfId="5" applyFont="1" applyBorder="1" applyAlignment="1">
      <alignment horizontal="distributed" vertical="center" justifyLastLine="1"/>
    </xf>
    <xf numFmtId="0" fontId="14" fillId="0" borderId="11" xfId="4" applyFont="1" applyBorder="1" applyAlignment="1">
      <alignment horizontal="center" vertical="center"/>
    </xf>
    <xf numFmtId="0" fontId="6" fillId="0" borderId="13" xfId="5" applyFont="1" applyBorder="1" applyAlignment="1">
      <alignment horizontal="distributed" vertical="center"/>
    </xf>
    <xf numFmtId="177" fontId="6" fillId="0" borderId="51" xfId="5" applyNumberFormat="1" applyFont="1" applyBorder="1" applyAlignment="1">
      <alignment vertical="center"/>
    </xf>
    <xf numFmtId="178" fontId="6" fillId="0" borderId="50" xfId="5" applyNumberFormat="1" applyFont="1" applyBorder="1" applyAlignment="1">
      <alignment vertical="center" shrinkToFit="1"/>
    </xf>
    <xf numFmtId="177" fontId="14" fillId="0" borderId="51" xfId="5" applyNumberFormat="1" applyFont="1" applyBorder="1" applyAlignment="1">
      <alignment vertical="center"/>
    </xf>
    <xf numFmtId="177" fontId="14" fillId="0" borderId="65" xfId="5" applyNumberFormat="1" applyFont="1" applyBorder="1" applyAlignment="1">
      <alignment vertical="center"/>
    </xf>
    <xf numFmtId="177" fontId="14" fillId="0" borderId="50" xfId="5" applyNumberFormat="1" applyFont="1" applyBorder="1" applyAlignment="1">
      <alignment vertical="center"/>
    </xf>
    <xf numFmtId="177" fontId="6" fillId="0" borderId="51" xfId="5" applyNumberFormat="1" applyFont="1" applyFill="1" applyBorder="1" applyAlignment="1">
      <alignment vertical="center"/>
    </xf>
    <xf numFmtId="178" fontId="6" fillId="0" borderId="50" xfId="5" applyNumberFormat="1" applyFont="1" applyFill="1" applyBorder="1" applyAlignment="1">
      <alignment vertical="center" shrinkToFit="1"/>
    </xf>
    <xf numFmtId="0" fontId="14" fillId="0" borderId="22" xfId="4" applyFont="1" applyBorder="1"/>
    <xf numFmtId="0" fontId="6" fillId="0" borderId="24" xfId="5" applyFont="1" applyBorder="1" applyAlignment="1">
      <alignment horizontal="distributed" vertical="center"/>
    </xf>
    <xf numFmtId="177" fontId="6" fillId="0" borderId="60" xfId="5" applyNumberFormat="1" applyFont="1" applyBorder="1" applyAlignment="1">
      <alignment vertical="center"/>
    </xf>
    <xf numFmtId="178" fontId="6" fillId="0" borderId="66" xfId="5" applyNumberFormat="1" applyFont="1" applyBorder="1" applyAlignment="1">
      <alignment vertical="center" shrinkToFit="1"/>
    </xf>
    <xf numFmtId="177" fontId="14" fillId="0" borderId="38" xfId="5" applyNumberFormat="1" applyFont="1" applyBorder="1" applyAlignment="1">
      <alignment vertical="center"/>
    </xf>
    <xf numFmtId="177" fontId="14" fillId="0" borderId="39" xfId="5" applyNumberFormat="1" applyFont="1" applyBorder="1" applyAlignment="1">
      <alignment vertical="center"/>
    </xf>
    <xf numFmtId="177" fontId="14" fillId="0" borderId="49" xfId="5" applyNumberFormat="1" applyFont="1" applyBorder="1" applyAlignment="1">
      <alignment vertical="center"/>
    </xf>
    <xf numFmtId="177" fontId="6" fillId="0" borderId="60" xfId="5" applyNumberFormat="1" applyFont="1" applyFill="1" applyBorder="1" applyAlignment="1">
      <alignment vertical="center"/>
    </xf>
    <xf numFmtId="178" fontId="6" fillId="0" borderId="66" xfId="5" applyNumberFormat="1" applyFont="1" applyFill="1" applyBorder="1" applyAlignment="1">
      <alignment vertical="center" shrinkToFit="1"/>
    </xf>
    <xf numFmtId="177" fontId="6" fillId="0" borderId="32" xfId="5" applyNumberFormat="1" applyFont="1" applyBorder="1" applyAlignment="1">
      <alignment vertical="center"/>
    </xf>
    <xf numFmtId="178" fontId="6" fillId="0" borderId="34" xfId="5" applyNumberFormat="1" applyFont="1" applyBorder="1" applyAlignment="1">
      <alignment vertical="center"/>
    </xf>
    <xf numFmtId="177" fontId="15" fillId="0" borderId="32" xfId="7" applyNumberFormat="1" applyFont="1" applyBorder="1" applyAlignment="1">
      <alignment vertical="center"/>
    </xf>
    <xf numFmtId="177" fontId="15" fillId="0" borderId="33" xfId="7" applyNumberFormat="1" applyFont="1" applyBorder="1" applyAlignment="1">
      <alignment vertical="center"/>
    </xf>
    <xf numFmtId="177" fontId="15" fillId="0" borderId="34" xfId="7" applyNumberFormat="1" applyFont="1" applyBorder="1" applyAlignment="1">
      <alignment vertical="center"/>
    </xf>
    <xf numFmtId="177" fontId="6" fillId="0" borderId="32" xfId="5" applyNumberFormat="1" applyFont="1" applyFill="1" applyBorder="1" applyAlignment="1">
      <alignment vertical="center"/>
    </xf>
    <xf numFmtId="178" fontId="6" fillId="0" borderId="34" xfId="5" applyNumberFormat="1" applyFont="1" applyFill="1" applyBorder="1" applyAlignment="1">
      <alignment vertical="center"/>
    </xf>
    <xf numFmtId="178" fontId="6" fillId="0" borderId="50" xfId="5" applyNumberFormat="1" applyFont="1" applyBorder="1" applyAlignment="1">
      <alignment vertical="center"/>
    </xf>
    <xf numFmtId="177" fontId="15" fillId="0" borderId="51" xfId="7" applyNumberFormat="1" applyFont="1" applyBorder="1" applyAlignment="1">
      <alignment vertical="center"/>
    </xf>
    <xf numFmtId="177" fontId="15" fillId="0" borderId="65" xfId="7" applyNumberFormat="1" applyFont="1" applyBorder="1" applyAlignment="1">
      <alignment vertical="center"/>
    </xf>
    <xf numFmtId="177" fontId="15" fillId="0" borderId="50" xfId="7" applyNumberFormat="1" applyFont="1" applyBorder="1" applyAlignment="1">
      <alignment vertical="center"/>
    </xf>
    <xf numFmtId="178" fontId="6" fillId="0" borderId="50" xfId="5" applyNumberFormat="1" applyFont="1" applyFill="1" applyBorder="1" applyAlignment="1">
      <alignment vertical="center"/>
    </xf>
    <xf numFmtId="0" fontId="14" fillId="0" borderId="16" xfId="4" applyFont="1" applyBorder="1"/>
    <xf numFmtId="0" fontId="6" fillId="0" borderId="18" xfId="5" applyFont="1" applyBorder="1" applyAlignment="1">
      <alignment horizontal="distributed" vertical="center"/>
    </xf>
    <xf numFmtId="177" fontId="6" fillId="0" borderId="52" xfId="5" applyNumberFormat="1" applyFont="1" applyBorder="1" applyAlignment="1">
      <alignment vertical="center"/>
    </xf>
    <xf numFmtId="178" fontId="6" fillId="0" borderId="53" xfId="5" applyNumberFormat="1" applyFont="1" applyBorder="1" applyAlignment="1">
      <alignment vertical="center"/>
    </xf>
    <xf numFmtId="177" fontId="15" fillId="0" borderId="52" xfId="7" applyNumberFormat="1" applyFont="1" applyBorder="1" applyAlignment="1">
      <alignment vertical="center"/>
    </xf>
    <xf numFmtId="177" fontId="15" fillId="0" borderId="67" xfId="7" applyNumberFormat="1" applyFont="1" applyBorder="1" applyAlignment="1">
      <alignment vertical="center"/>
    </xf>
    <xf numFmtId="177" fontId="15" fillId="0" borderId="53" xfId="7" applyNumberFormat="1" applyFont="1" applyBorder="1" applyAlignment="1">
      <alignment vertical="center"/>
    </xf>
    <xf numFmtId="177" fontId="6" fillId="0" borderId="52" xfId="5" applyNumberFormat="1" applyFont="1" applyFill="1" applyBorder="1" applyAlignment="1">
      <alignment vertical="center"/>
    </xf>
    <xf numFmtId="178" fontId="6" fillId="0" borderId="53" xfId="5" applyNumberFormat="1" applyFont="1" applyFill="1" applyBorder="1" applyAlignment="1">
      <alignment vertical="center"/>
    </xf>
    <xf numFmtId="178" fontId="6" fillId="0" borderId="53" xfId="5" applyNumberFormat="1" applyFont="1" applyFill="1" applyBorder="1" applyAlignment="1">
      <alignment vertical="center" shrinkToFit="1"/>
    </xf>
    <xf numFmtId="0" fontId="14" fillId="0" borderId="18" xfId="5" applyFont="1" applyBorder="1" applyAlignment="1">
      <alignment horizontal="distributed" vertical="center" wrapText="1"/>
    </xf>
    <xf numFmtId="0" fontId="13" fillId="0" borderId="18" xfId="5" applyFont="1" applyBorder="1" applyAlignment="1">
      <alignment horizontal="distributed" vertical="center" wrapText="1"/>
    </xf>
    <xf numFmtId="177" fontId="15" fillId="0" borderId="52" xfId="7" applyNumberFormat="1" applyFont="1" applyBorder="1" applyAlignment="1">
      <alignment horizontal="right" vertical="center"/>
    </xf>
    <xf numFmtId="177" fontId="15" fillId="0" borderId="67" xfId="7" applyNumberFormat="1" applyFont="1" applyBorder="1" applyAlignment="1">
      <alignment horizontal="right" vertical="center"/>
    </xf>
    <xf numFmtId="177" fontId="15" fillId="0" borderId="53" xfId="7" applyNumberFormat="1" applyFont="1" applyBorder="1" applyAlignment="1">
      <alignment horizontal="right" vertical="center"/>
    </xf>
    <xf numFmtId="0" fontId="14" fillId="0" borderId="16" xfId="4" applyFont="1" applyBorder="1" applyAlignment="1">
      <alignment horizontal="center" vertical="center"/>
    </xf>
    <xf numFmtId="177" fontId="6" fillId="0" borderId="38" xfId="5" applyNumberFormat="1" applyFont="1" applyBorder="1" applyAlignment="1">
      <alignment vertical="center"/>
    </xf>
    <xf numFmtId="178" fontId="6" fillId="0" borderId="49" xfId="5" applyNumberFormat="1" applyFont="1" applyBorder="1" applyAlignment="1">
      <alignment vertical="center"/>
    </xf>
    <xf numFmtId="177" fontId="15" fillId="0" borderId="38" xfId="7" applyNumberFormat="1" applyFont="1" applyBorder="1" applyAlignment="1">
      <alignment vertical="center"/>
    </xf>
    <xf numFmtId="177" fontId="15" fillId="0" borderId="39" xfId="7" applyNumberFormat="1" applyFont="1" applyBorder="1" applyAlignment="1">
      <alignment vertical="center"/>
    </xf>
    <xf numFmtId="177" fontId="15" fillId="0" borderId="49" xfId="7" applyNumberFormat="1" applyFont="1" applyBorder="1" applyAlignment="1">
      <alignment vertical="center"/>
    </xf>
    <xf numFmtId="177" fontId="6" fillId="0" borderId="38" xfId="5" applyNumberFormat="1" applyFont="1" applyFill="1" applyBorder="1" applyAlignment="1">
      <alignment vertical="center"/>
    </xf>
    <xf numFmtId="178" fontId="6" fillId="0" borderId="49" xfId="5" applyNumberFormat="1" applyFont="1" applyFill="1" applyBorder="1" applyAlignment="1">
      <alignment vertical="center"/>
    </xf>
    <xf numFmtId="178" fontId="6" fillId="0" borderId="49" xfId="5" applyNumberFormat="1" applyFont="1" applyFill="1" applyBorder="1" applyAlignment="1">
      <alignment vertical="center" shrinkToFit="1"/>
    </xf>
    <xf numFmtId="177" fontId="6" fillId="0" borderId="0" xfId="4" applyNumberFormat="1" applyFont="1"/>
    <xf numFmtId="180" fontId="6" fillId="0" borderId="0" xfId="4" applyNumberFormat="1" applyFont="1"/>
    <xf numFmtId="0" fontId="3" fillId="0" borderId="0" xfId="2" applyFont="1" applyFill="1" applyAlignment="1">
      <alignment vertical="center"/>
    </xf>
    <xf numFmtId="0" fontId="6" fillId="0" borderId="0" xfId="8" applyFont="1" applyFill="1" applyAlignment="1">
      <alignment horizontal="right" vertical="center"/>
    </xf>
    <xf numFmtId="0" fontId="6" fillId="0" borderId="0" xfId="8" applyFont="1" applyFill="1" applyAlignment="1">
      <alignment vertical="center"/>
    </xf>
    <xf numFmtId="0" fontId="6" fillId="0" borderId="0" xfId="2" applyFont="1" applyFill="1" applyAlignment="1">
      <alignment vertical="center"/>
    </xf>
    <xf numFmtId="0" fontId="5" fillId="0" borderId="0" xfId="2" applyFont="1" applyFill="1" applyAlignment="1">
      <alignment vertical="center"/>
    </xf>
    <xf numFmtId="0" fontId="5" fillId="0" borderId="0" xfId="8" applyFont="1" applyFill="1" applyAlignment="1">
      <alignment vertical="center"/>
    </xf>
    <xf numFmtId="0" fontId="6" fillId="0" borderId="0" xfId="8" applyFont="1" applyFill="1" applyAlignment="1">
      <alignment horizontal="right"/>
    </xf>
    <xf numFmtId="0" fontId="6" fillId="0" borderId="32" xfId="2" applyFont="1" applyFill="1" applyBorder="1" applyAlignment="1">
      <alignment horizontal="distributed" vertical="center" justifyLastLine="1"/>
    </xf>
    <xf numFmtId="0" fontId="6" fillId="0" borderId="34" xfId="2" applyFont="1" applyFill="1" applyBorder="1" applyAlignment="1">
      <alignment horizontal="distributed" vertical="center" justifyLastLine="1"/>
    </xf>
    <xf numFmtId="0" fontId="9" fillId="0" borderId="4" xfId="8" applyFont="1" applyFill="1" applyBorder="1" applyAlignment="1">
      <alignment horizontal="center" vertical="center"/>
    </xf>
    <xf numFmtId="177" fontId="9" fillId="0" borderId="35" xfId="8" applyNumberFormat="1" applyFont="1" applyFill="1" applyBorder="1" applyAlignment="1">
      <alignment vertical="center"/>
    </xf>
    <xf numFmtId="177" fontId="9" fillId="0" borderId="37" xfId="8" applyNumberFormat="1" applyFont="1" applyFill="1" applyBorder="1" applyAlignment="1">
      <alignment vertical="center"/>
    </xf>
    <xf numFmtId="0" fontId="6" fillId="0" borderId="7" xfId="8" applyFont="1" applyFill="1" applyBorder="1" applyAlignment="1">
      <alignment horizontal="right" vertical="center"/>
    </xf>
    <xf numFmtId="177" fontId="6" fillId="0" borderId="42" xfId="8" applyNumberFormat="1" applyFont="1" applyFill="1" applyBorder="1" applyAlignment="1">
      <alignment vertical="center"/>
    </xf>
    <xf numFmtId="177" fontId="6" fillId="0" borderId="44" xfId="8" applyNumberFormat="1" applyFont="1" applyFill="1" applyBorder="1" applyAlignment="1">
      <alignment vertical="center"/>
    </xf>
    <xf numFmtId="0" fontId="6" fillId="0" borderId="27" xfId="8" applyFont="1" applyFill="1" applyBorder="1" applyAlignment="1">
      <alignment horizontal="right" vertical="center"/>
    </xf>
    <xf numFmtId="177" fontId="6" fillId="0" borderId="45" xfId="8" applyNumberFormat="1" applyFont="1" applyFill="1" applyBorder="1" applyAlignment="1">
      <alignment vertical="center"/>
    </xf>
    <xf numFmtId="177" fontId="6" fillId="0" borderId="41" xfId="8" applyNumberFormat="1" applyFont="1" applyFill="1" applyBorder="1" applyAlignment="1">
      <alignment vertical="center"/>
    </xf>
    <xf numFmtId="0" fontId="9" fillId="0" borderId="10" xfId="8" applyFont="1" applyFill="1" applyBorder="1" applyAlignment="1">
      <alignment horizontal="center" vertical="center"/>
    </xf>
    <xf numFmtId="177" fontId="9" fillId="0" borderId="32" xfId="8" applyNumberFormat="1" applyFont="1" applyFill="1" applyBorder="1" applyAlignment="1">
      <alignment vertical="center"/>
    </xf>
    <xf numFmtId="177" fontId="9" fillId="0" borderId="34" xfId="8" applyNumberFormat="1" applyFont="1" applyFill="1" applyBorder="1" applyAlignment="1">
      <alignment vertical="center"/>
    </xf>
    <xf numFmtId="0" fontId="9" fillId="0" borderId="0" xfId="8" applyFont="1" applyFill="1" applyBorder="1" applyAlignment="1">
      <alignment horizontal="center" vertical="center"/>
    </xf>
    <xf numFmtId="177" fontId="9" fillId="0" borderId="0" xfId="8" applyNumberFormat="1" applyFont="1" applyFill="1" applyBorder="1" applyAlignment="1">
      <alignment vertical="center"/>
    </xf>
    <xf numFmtId="0" fontId="6" fillId="0" borderId="0" xfId="2" applyFont="1" applyFill="1" applyBorder="1" applyAlignment="1">
      <alignment horizontal="distributed" vertical="center" justifyLastLine="1"/>
    </xf>
    <xf numFmtId="177" fontId="9" fillId="0" borderId="32" xfId="8" applyNumberFormat="1" applyFont="1" applyFill="1" applyBorder="1" applyAlignment="1">
      <alignment horizontal="right" vertical="center"/>
    </xf>
    <xf numFmtId="177" fontId="9" fillId="0" borderId="34" xfId="8" applyNumberFormat="1" applyFont="1" applyFill="1" applyBorder="1" applyAlignment="1">
      <alignment horizontal="right" vertical="center"/>
    </xf>
    <xf numFmtId="0" fontId="6" fillId="0" borderId="0" xfId="8" applyFont="1" applyFill="1" applyAlignment="1">
      <alignment horizontal="left" vertical="center"/>
    </xf>
    <xf numFmtId="0" fontId="6" fillId="0" borderId="0" xfId="2" applyFont="1" applyFill="1" applyAlignment="1">
      <alignment horizontal="right" vertical="center"/>
    </xf>
    <xf numFmtId="0" fontId="6" fillId="0" borderId="9" xfId="2" applyFont="1" applyFill="1" applyBorder="1" applyAlignment="1">
      <alignment horizontal="distributed" vertical="center" justifyLastLine="1"/>
    </xf>
    <xf numFmtId="177" fontId="6" fillId="0" borderId="42" xfId="2" applyNumberFormat="1" applyFont="1" applyFill="1" applyBorder="1" applyAlignment="1">
      <alignment vertical="center"/>
    </xf>
    <xf numFmtId="177" fontId="6" fillId="0" borderId="44" xfId="2" applyNumberFormat="1" applyFont="1" applyFill="1" applyBorder="1" applyAlignment="1">
      <alignment vertical="center"/>
    </xf>
    <xf numFmtId="177" fontId="6" fillId="0" borderId="45" xfId="2" applyNumberFormat="1" applyFont="1" applyFill="1" applyBorder="1" applyAlignment="1">
      <alignment horizontal="right" vertical="center"/>
    </xf>
    <xf numFmtId="177" fontId="6" fillId="0" borderId="41" xfId="2" applyNumberFormat="1" applyFont="1" applyFill="1" applyBorder="1" applyAlignment="1">
      <alignment horizontal="right" vertical="center"/>
    </xf>
    <xf numFmtId="177" fontId="6" fillId="0" borderId="45" xfId="2" applyNumberFormat="1" applyFont="1" applyFill="1" applyBorder="1" applyAlignment="1">
      <alignment vertical="center"/>
    </xf>
    <xf numFmtId="177" fontId="6" fillId="0" borderId="41" xfId="2" applyNumberFormat="1" applyFont="1" applyFill="1" applyBorder="1" applyAlignment="1">
      <alignment vertical="center"/>
    </xf>
    <xf numFmtId="0" fontId="6" fillId="0" borderId="0" xfId="2" applyFont="1" applyFill="1" applyAlignment="1">
      <alignment vertical="top"/>
    </xf>
    <xf numFmtId="0" fontId="6" fillId="0" borderId="0" xfId="8" applyFont="1" applyFill="1" applyAlignment="1">
      <alignment horizontal="right" vertical="top"/>
    </xf>
    <xf numFmtId="0" fontId="9" fillId="0" borderId="4" xfId="8" applyFont="1" applyFill="1" applyBorder="1" applyAlignment="1">
      <alignment horizontal="center" vertical="center" shrinkToFit="1"/>
    </xf>
    <xf numFmtId="0" fontId="6" fillId="0" borderId="7" xfId="8" applyFont="1" applyFill="1" applyBorder="1" applyAlignment="1">
      <alignment horizontal="right" vertical="center" shrinkToFit="1"/>
    </xf>
    <xf numFmtId="0" fontId="6" fillId="0" borderId="27" xfId="8" applyFont="1" applyFill="1" applyBorder="1" applyAlignment="1">
      <alignment horizontal="right" vertical="center" shrinkToFit="1"/>
    </xf>
    <xf numFmtId="0" fontId="9" fillId="0" borderId="10" xfId="8" applyFont="1" applyFill="1" applyBorder="1" applyAlignment="1">
      <alignment horizontal="center" vertical="center" shrinkToFit="1"/>
    </xf>
    <xf numFmtId="177" fontId="6" fillId="0" borderId="42" xfId="2" applyNumberFormat="1" applyFont="1" applyFill="1" applyBorder="1" applyAlignment="1">
      <alignment horizontal="right" vertical="center"/>
    </xf>
    <xf numFmtId="177" fontId="6" fillId="0" borderId="44" xfId="2" applyNumberFormat="1" applyFont="1" applyFill="1" applyBorder="1" applyAlignment="1">
      <alignment horizontal="right" vertical="center"/>
    </xf>
    <xf numFmtId="0" fontId="6" fillId="0" borderId="5" xfId="9" applyFont="1" applyFill="1" applyBorder="1" applyAlignment="1">
      <alignment vertical="center" justifyLastLine="1"/>
    </xf>
    <xf numFmtId="0" fontId="6" fillId="0" borderId="0" xfId="9" applyFont="1" applyFill="1" applyBorder="1" applyAlignment="1">
      <alignment vertical="center" justifyLastLine="1"/>
    </xf>
    <xf numFmtId="0" fontId="6" fillId="0" borderId="5" xfId="2" applyFont="1" applyFill="1" applyBorder="1" applyAlignment="1">
      <alignment horizontal="distributed" vertical="center" justifyLastLine="1"/>
    </xf>
    <xf numFmtId="177" fontId="9" fillId="0" borderId="5" xfId="8" applyNumberFormat="1" applyFont="1" applyFill="1" applyBorder="1" applyAlignment="1">
      <alignment vertical="center"/>
    </xf>
    <xf numFmtId="177" fontId="6" fillId="0" borderId="5" xfId="2" applyNumberFormat="1" applyFont="1" applyFill="1" applyBorder="1" applyAlignment="1">
      <alignment vertical="center"/>
    </xf>
    <xf numFmtId="177" fontId="6" fillId="0" borderId="0" xfId="2" applyNumberFormat="1" applyFont="1" applyFill="1" applyBorder="1" applyAlignment="1">
      <alignment vertical="center"/>
    </xf>
    <xf numFmtId="177" fontId="6" fillId="0" borderId="0" xfId="8" applyNumberFormat="1" applyFont="1" applyFill="1" applyBorder="1" applyAlignment="1">
      <alignment horizontal="left" vertical="center"/>
    </xf>
    <xf numFmtId="0" fontId="6" fillId="0" borderId="0" xfId="8" applyFont="1" applyAlignment="1">
      <alignment horizontal="right" vertical="center"/>
    </xf>
    <xf numFmtId="0" fontId="6" fillId="0" borderId="0" xfId="8" applyFont="1" applyAlignment="1">
      <alignment vertical="center"/>
    </xf>
    <xf numFmtId="0" fontId="5" fillId="0" borderId="0" xfId="8" applyFont="1" applyAlignment="1">
      <alignment vertical="center"/>
    </xf>
    <xf numFmtId="0" fontId="6" fillId="0" borderId="0" xfId="8" applyFont="1" applyAlignment="1">
      <alignment horizontal="right"/>
    </xf>
    <xf numFmtId="0" fontId="6" fillId="0" borderId="32" xfId="2" applyFont="1" applyBorder="1" applyAlignment="1">
      <alignment horizontal="distributed" vertical="center" justifyLastLine="1"/>
    </xf>
    <xf numFmtId="0" fontId="6" fillId="0" borderId="34" xfId="2" applyFont="1" applyBorder="1" applyAlignment="1">
      <alignment horizontal="distributed" vertical="center" justifyLastLine="1"/>
    </xf>
    <xf numFmtId="0" fontId="9" fillId="0" borderId="4" xfId="8" applyFont="1" applyBorder="1" applyAlignment="1">
      <alignment horizontal="center" vertical="center"/>
    </xf>
    <xf numFmtId="177" fontId="9" fillId="0" borderId="35" xfId="8" applyNumberFormat="1" applyFont="1" applyBorder="1" applyAlignment="1">
      <alignment vertical="center"/>
    </xf>
    <xf numFmtId="177" fontId="9" fillId="0" borderId="37" xfId="8" applyNumberFormat="1" applyFont="1" applyBorder="1" applyAlignment="1">
      <alignment vertical="center"/>
    </xf>
    <xf numFmtId="0" fontId="6" fillId="0" borderId="7" xfId="8" applyFont="1" applyBorder="1" applyAlignment="1">
      <alignment horizontal="right" vertical="center"/>
    </xf>
    <xf numFmtId="177" fontId="6" fillId="0" borderId="42" xfId="8" applyNumberFormat="1" applyFont="1" applyBorder="1" applyAlignment="1">
      <alignment vertical="center"/>
    </xf>
    <xf numFmtId="177" fontId="6" fillId="0" borderId="44" xfId="8" applyNumberFormat="1" applyFont="1" applyBorder="1" applyAlignment="1">
      <alignment vertical="center"/>
    </xf>
    <xf numFmtId="0" fontId="6" fillId="0" borderId="27" xfId="8" applyFont="1" applyBorder="1" applyAlignment="1">
      <alignment horizontal="right" vertical="center"/>
    </xf>
    <xf numFmtId="177" fontId="6" fillId="0" borderId="45" xfId="8" applyNumberFormat="1" applyFont="1" applyBorder="1" applyAlignment="1">
      <alignment vertical="center"/>
    </xf>
    <xf numFmtId="177" fontId="6" fillId="0" borderId="41" xfId="8" applyNumberFormat="1" applyFont="1" applyBorder="1" applyAlignment="1">
      <alignment vertical="center"/>
    </xf>
    <xf numFmtId="0" fontId="9" fillId="0" borderId="10" xfId="8" applyFont="1" applyBorder="1" applyAlignment="1">
      <alignment horizontal="center" vertical="center"/>
    </xf>
    <xf numFmtId="177" fontId="9" fillId="0" borderId="32" xfId="8" applyNumberFormat="1" applyFont="1" applyBorder="1" applyAlignment="1">
      <alignment vertical="center"/>
    </xf>
    <xf numFmtId="177" fontId="9" fillId="0" borderId="34" xfId="8" applyNumberFormat="1" applyFont="1" applyBorder="1" applyAlignment="1">
      <alignment vertical="center"/>
    </xf>
    <xf numFmtId="0" fontId="6" fillId="0" borderId="0" xfId="2" applyFont="1" applyAlignment="1">
      <alignment horizontal="left" vertical="center"/>
    </xf>
    <xf numFmtId="38" fontId="18" fillId="0" borderId="0" xfId="3" applyFont="1" applyAlignment="1">
      <alignment vertical="center"/>
    </xf>
    <xf numFmtId="38" fontId="18" fillId="0" borderId="0" xfId="3" applyFont="1" applyAlignment="1">
      <alignment horizontal="right" vertical="center"/>
    </xf>
    <xf numFmtId="38" fontId="6" fillId="0" borderId="0" xfId="3" applyFont="1" applyAlignment="1">
      <alignment vertical="center"/>
    </xf>
    <xf numFmtId="0" fontId="18" fillId="0" borderId="0" xfId="2" applyFont="1" applyAlignment="1">
      <alignment vertical="center"/>
    </xf>
    <xf numFmtId="38" fontId="18" fillId="0" borderId="0" xfId="2" applyNumberFormat="1" applyFont="1" applyAlignment="1">
      <alignment vertical="center"/>
    </xf>
    <xf numFmtId="0" fontId="19" fillId="0" borderId="0" xfId="2" applyFont="1" applyAlignment="1">
      <alignment vertical="center"/>
    </xf>
    <xf numFmtId="177" fontId="19" fillId="0" borderId="0" xfId="2" applyNumberFormat="1" applyFont="1" applyAlignment="1">
      <alignment vertical="center"/>
    </xf>
    <xf numFmtId="0" fontId="6" fillId="0" borderId="47" xfId="8" applyFont="1" applyBorder="1" applyAlignment="1">
      <alignment horizontal="right"/>
    </xf>
    <xf numFmtId="0" fontId="6" fillId="0" borderId="35" xfId="8" applyFont="1" applyBorder="1" applyAlignment="1">
      <alignment horizontal="distributed" justifyLastLine="1"/>
    </xf>
    <xf numFmtId="0" fontId="6" fillId="0" borderId="36" xfId="8" applyFont="1" applyBorder="1" applyAlignment="1">
      <alignment horizontal="distributed" justifyLastLine="1"/>
    </xf>
    <xf numFmtId="0" fontId="6" fillId="0" borderId="45" xfId="8" applyFont="1" applyBorder="1" applyAlignment="1">
      <alignment horizontal="distributed" vertical="top" justifyLastLine="1"/>
    </xf>
    <xf numFmtId="0" fontId="6" fillId="0" borderId="40" xfId="8" applyFont="1" applyBorder="1" applyAlignment="1">
      <alignment horizontal="center" vertical="top" shrinkToFit="1"/>
    </xf>
    <xf numFmtId="0" fontId="6" fillId="0" borderId="40" xfId="8" applyFont="1" applyBorder="1" applyAlignment="1">
      <alignment horizontal="distributed" vertical="top"/>
    </xf>
    <xf numFmtId="0" fontId="6" fillId="0" borderId="40" xfId="8" applyFont="1" applyBorder="1" applyAlignment="1">
      <alignment horizontal="distributed" vertical="top" justifyLastLine="1"/>
    </xf>
    <xf numFmtId="177" fontId="9" fillId="0" borderId="4" xfId="8" applyNumberFormat="1" applyFont="1" applyBorder="1" applyAlignment="1">
      <alignment vertical="center"/>
    </xf>
    <xf numFmtId="177" fontId="9" fillId="0" borderId="36" xfId="8" applyNumberFormat="1" applyFont="1" applyBorder="1" applyAlignment="1">
      <alignment vertical="center"/>
    </xf>
    <xf numFmtId="0" fontId="6" fillId="0" borderId="7" xfId="2" applyFont="1" applyBorder="1" applyAlignment="1">
      <alignment horizontal="right" vertical="center"/>
    </xf>
    <xf numFmtId="177" fontId="9" fillId="0" borderId="7" xfId="2" applyNumberFormat="1" applyFont="1" applyBorder="1">
      <alignment vertical="center"/>
    </xf>
    <xf numFmtId="177" fontId="6" fillId="0" borderId="42" xfId="2" applyNumberFormat="1" applyFont="1" applyBorder="1">
      <alignment vertical="center"/>
    </xf>
    <xf numFmtId="177" fontId="6" fillId="0" borderId="43" xfId="2" applyNumberFormat="1" applyFont="1" applyBorder="1">
      <alignment vertical="center"/>
    </xf>
    <xf numFmtId="177" fontId="6" fillId="0" borderId="44" xfId="2" applyNumberFormat="1" applyFont="1" applyBorder="1">
      <alignment vertical="center"/>
    </xf>
    <xf numFmtId="0" fontId="6" fillId="0" borderId="27" xfId="2" applyFont="1" applyBorder="1" applyAlignment="1">
      <alignment horizontal="right" vertical="center"/>
    </xf>
    <xf numFmtId="177" fontId="6" fillId="0" borderId="45" xfId="2" applyNumberFormat="1" applyFont="1" applyBorder="1">
      <alignment vertical="center"/>
    </xf>
    <xf numFmtId="177" fontId="6" fillId="0" borderId="40" xfId="2" applyNumberFormat="1" applyFont="1" applyBorder="1">
      <alignment vertical="center"/>
    </xf>
    <xf numFmtId="177" fontId="6" fillId="0" borderId="41" xfId="2" applyNumberFormat="1" applyFont="1" applyBorder="1">
      <alignment vertical="center"/>
    </xf>
    <xf numFmtId="177" fontId="9" fillId="0" borderId="27" xfId="2" applyNumberFormat="1" applyFont="1" applyBorder="1">
      <alignment vertical="center"/>
    </xf>
    <xf numFmtId="177" fontId="9" fillId="0" borderId="7" xfId="8" applyNumberFormat="1" applyFont="1" applyBorder="1" applyAlignment="1">
      <alignment vertical="center"/>
    </xf>
    <xf numFmtId="177" fontId="6" fillId="0" borderId="43" xfId="8" applyNumberFormat="1" applyFont="1" applyBorder="1" applyAlignment="1">
      <alignment vertical="center"/>
    </xf>
    <xf numFmtId="177" fontId="9" fillId="0" borderId="27" xfId="8" applyNumberFormat="1" applyFont="1" applyBorder="1" applyAlignment="1">
      <alignment vertical="center"/>
    </xf>
    <xf numFmtId="177" fontId="6" fillId="0" borderId="40" xfId="8" applyNumberFormat="1" applyFont="1" applyBorder="1" applyAlignment="1">
      <alignment vertical="center"/>
    </xf>
    <xf numFmtId="177" fontId="9" fillId="0" borderId="10" xfId="8" applyNumberFormat="1" applyFont="1" applyBorder="1" applyAlignment="1">
      <alignment vertical="center"/>
    </xf>
    <xf numFmtId="177" fontId="9" fillId="0" borderId="33" xfId="8" applyNumberFormat="1" applyFont="1" applyBorder="1" applyAlignment="1">
      <alignment vertical="center"/>
    </xf>
    <xf numFmtId="0" fontId="3" fillId="0" borderId="0" xfId="10" applyFont="1" applyBorder="1" applyAlignment="1">
      <alignment vertical="center"/>
    </xf>
    <xf numFmtId="0" fontId="6" fillId="0" borderId="27" xfId="10" applyFont="1" applyBorder="1" applyAlignment="1">
      <alignment horizontal="distributed" vertical="center" justifyLastLine="1"/>
    </xf>
    <xf numFmtId="0" fontId="6" fillId="0" borderId="35" xfId="10" applyFont="1" applyBorder="1" applyAlignment="1">
      <alignment horizontal="distributed" vertical="center" wrapText="1" justifyLastLine="1"/>
    </xf>
    <xf numFmtId="0" fontId="6" fillId="0" borderId="36" xfId="10" applyFont="1" applyBorder="1" applyAlignment="1">
      <alignment horizontal="distributed" vertical="center" justifyLastLine="1"/>
    </xf>
    <xf numFmtId="0" fontId="6" fillId="0" borderId="36" xfId="10" applyFont="1" applyBorder="1" applyAlignment="1">
      <alignment horizontal="distributed" vertical="center" wrapText="1" justifyLastLine="1"/>
    </xf>
    <xf numFmtId="0" fontId="6" fillId="0" borderId="37" xfId="10" applyFont="1" applyBorder="1" applyAlignment="1">
      <alignment horizontal="distributed" vertical="center" wrapText="1" justifyLastLine="1"/>
    </xf>
    <xf numFmtId="0" fontId="9" fillId="0" borderId="4" xfId="10" applyFont="1" applyBorder="1" applyAlignment="1">
      <alignment horizontal="center" vertical="center"/>
    </xf>
    <xf numFmtId="0" fontId="9" fillId="0" borderId="4" xfId="10" applyFont="1" applyBorder="1" applyAlignment="1">
      <alignment vertical="center"/>
    </xf>
    <xf numFmtId="0" fontId="9" fillId="0" borderId="35" xfId="10" applyFont="1" applyBorder="1" applyAlignment="1">
      <alignment vertical="center"/>
    </xf>
    <xf numFmtId="0" fontId="9" fillId="0" borderId="36" xfId="10" applyFont="1" applyBorder="1" applyAlignment="1">
      <alignment vertical="center"/>
    </xf>
    <xf numFmtId="0" fontId="9" fillId="0" borderId="37" xfId="10" applyFont="1" applyBorder="1" applyAlignment="1">
      <alignment vertical="center"/>
    </xf>
    <xf numFmtId="0" fontId="6" fillId="0" borderId="7" xfId="2" applyFont="1" applyBorder="1" applyAlignment="1">
      <alignment vertical="center"/>
    </xf>
    <xf numFmtId="0" fontId="6" fillId="0" borderId="7" xfId="10" applyFont="1" applyBorder="1" applyAlignment="1">
      <alignment vertical="center"/>
    </xf>
    <xf numFmtId="0" fontId="6" fillId="0" borderId="42" xfId="2" applyFont="1" applyBorder="1" applyAlignment="1">
      <alignment vertical="center"/>
    </xf>
    <xf numFmtId="0" fontId="6" fillId="0" borderId="43" xfId="2" applyFont="1" applyBorder="1" applyAlignment="1">
      <alignment vertical="center"/>
    </xf>
    <xf numFmtId="0" fontId="6" fillId="0" borderId="44" xfId="2" applyFont="1" applyBorder="1" applyAlignment="1">
      <alignment vertical="center"/>
    </xf>
    <xf numFmtId="0" fontId="6" fillId="0" borderId="27" xfId="2" applyFont="1" applyBorder="1" applyAlignment="1">
      <alignment vertical="center"/>
    </xf>
    <xf numFmtId="0" fontId="6" fillId="0" borderId="27" xfId="10" applyFont="1" applyBorder="1" applyAlignment="1">
      <alignment vertical="center"/>
    </xf>
    <xf numFmtId="0" fontId="6" fillId="0" borderId="45" xfId="2" applyFont="1" applyBorder="1" applyAlignment="1">
      <alignment vertical="center"/>
    </xf>
    <xf numFmtId="0" fontId="6" fillId="0" borderId="40" xfId="2" applyFont="1" applyBorder="1" applyAlignment="1">
      <alignment vertical="center"/>
    </xf>
    <xf numFmtId="0" fontId="6" fillId="0" borderId="41" xfId="2" applyFont="1" applyBorder="1" applyAlignment="1">
      <alignment vertical="center"/>
    </xf>
    <xf numFmtId="0" fontId="6" fillId="0" borderId="42" xfId="10" applyFont="1" applyBorder="1" applyAlignment="1">
      <alignment vertical="center"/>
    </xf>
    <xf numFmtId="0" fontId="6" fillId="0" borderId="43" xfId="10" applyFont="1" applyBorder="1" applyAlignment="1">
      <alignment vertical="center"/>
    </xf>
    <xf numFmtId="0" fontId="6" fillId="0" borderId="44" xfId="10" applyFont="1" applyBorder="1" applyAlignment="1">
      <alignment vertical="center"/>
    </xf>
    <xf numFmtId="0" fontId="6" fillId="0" borderId="45" xfId="10" applyFont="1" applyBorder="1" applyAlignment="1">
      <alignment vertical="center"/>
    </xf>
    <xf numFmtId="0" fontId="6" fillId="0" borderId="40" xfId="10" applyFont="1" applyBorder="1" applyAlignment="1">
      <alignment vertical="center"/>
    </xf>
    <xf numFmtId="0" fontId="6" fillId="0" borderId="41" xfId="10" applyFont="1" applyBorder="1" applyAlignment="1">
      <alignment vertical="center"/>
    </xf>
    <xf numFmtId="0" fontId="6" fillId="0" borderId="7" xfId="2" applyFont="1" applyBorder="1">
      <alignment vertical="center"/>
    </xf>
    <xf numFmtId="0" fontId="6" fillId="0" borderId="42" xfId="2" applyFont="1" applyBorder="1">
      <alignment vertical="center"/>
    </xf>
    <xf numFmtId="0" fontId="6" fillId="0" borderId="43" xfId="2" applyFont="1" applyBorder="1">
      <alignment vertical="center"/>
    </xf>
    <xf numFmtId="0" fontId="6" fillId="0" borderId="44" xfId="2" applyFont="1" applyBorder="1">
      <alignment vertical="center"/>
    </xf>
    <xf numFmtId="0" fontId="6" fillId="0" borderId="27" xfId="2" applyFont="1" applyBorder="1">
      <alignment vertical="center"/>
    </xf>
    <xf numFmtId="0" fontId="6" fillId="0" borderId="45" xfId="2" applyFont="1" applyBorder="1">
      <alignment vertical="center"/>
    </xf>
    <xf numFmtId="0" fontId="6" fillId="0" borderId="40" xfId="2" applyFont="1" applyBorder="1">
      <alignment vertical="center"/>
    </xf>
    <xf numFmtId="0" fontId="6" fillId="0" borderId="41" xfId="2" applyFont="1" applyBorder="1">
      <alignment vertical="center"/>
    </xf>
    <xf numFmtId="0" fontId="9" fillId="0" borderId="10" xfId="10" applyFont="1" applyBorder="1" applyAlignment="1">
      <alignment horizontal="center" vertical="center"/>
    </xf>
    <xf numFmtId="0" fontId="9" fillId="0" borderId="10" xfId="2" applyFont="1" applyBorder="1">
      <alignment vertical="center"/>
    </xf>
    <xf numFmtId="0" fontId="9" fillId="0" borderId="10" xfId="10" applyFont="1" applyBorder="1" applyAlignment="1">
      <alignment vertical="center"/>
    </xf>
    <xf numFmtId="0" fontId="9" fillId="0" borderId="32" xfId="2" applyFont="1" applyBorder="1">
      <alignment vertical="center"/>
    </xf>
    <xf numFmtId="0" fontId="9" fillId="0" borderId="33" xfId="2" applyFont="1" applyBorder="1">
      <alignment vertical="center"/>
    </xf>
    <xf numFmtId="0" fontId="9" fillId="0" borderId="34" xfId="2" applyFont="1" applyBorder="1">
      <alignment vertical="center"/>
    </xf>
    <xf numFmtId="0" fontId="5" fillId="0" borderId="0" xfId="2" applyFont="1" applyAlignment="1">
      <alignment horizontal="right" vertical="center"/>
    </xf>
    <xf numFmtId="0" fontId="6" fillId="0" borderId="6" xfId="11" applyNumberFormat="1" applyFont="1" applyFill="1" applyBorder="1" applyAlignment="1" applyProtection="1">
      <alignment horizontal="center" vertical="center"/>
    </xf>
    <xf numFmtId="0" fontId="6" fillId="0" borderId="8" xfId="11" applyNumberFormat="1" applyFont="1" applyFill="1" applyBorder="1" applyAlignment="1" applyProtection="1">
      <alignment horizontal="center" vertical="center"/>
    </xf>
    <xf numFmtId="0" fontId="6" fillId="0" borderId="46" xfId="11" applyNumberFormat="1" applyFont="1" applyFill="1" applyBorder="1" applyAlignment="1" applyProtection="1">
      <alignment horizontal="centerContinuous" vertical="center"/>
    </xf>
    <xf numFmtId="0" fontId="6" fillId="0" borderId="9" xfId="11" applyNumberFormat="1" applyFont="1" applyFill="1" applyBorder="1" applyAlignment="1" applyProtection="1">
      <alignment horizontal="centerContinuous" vertical="center"/>
    </xf>
    <xf numFmtId="0" fontId="6" fillId="0" borderId="46" xfId="11" applyNumberFormat="1" applyFont="1" applyFill="1" applyBorder="1" applyAlignment="1" applyProtection="1">
      <alignment horizontal="center" vertical="center"/>
    </xf>
    <xf numFmtId="0" fontId="6" fillId="0" borderId="10" xfId="11" applyNumberFormat="1" applyFont="1" applyFill="1" applyBorder="1" applyAlignment="1" applyProtection="1">
      <alignment horizontal="center" vertical="center"/>
    </xf>
    <xf numFmtId="0" fontId="6" fillId="0" borderId="0" xfId="11" applyNumberFormat="1" applyFont="1" applyFill="1" applyAlignment="1" applyProtection="1">
      <alignment vertical="center"/>
    </xf>
    <xf numFmtId="0" fontId="6" fillId="0" borderId="0" xfId="2" applyNumberFormat="1" applyFont="1" applyFill="1" applyProtection="1">
      <alignment vertical="center"/>
    </xf>
    <xf numFmtId="0" fontId="6" fillId="0" borderId="6" xfId="11" applyNumberFormat="1" applyFont="1" applyFill="1" applyBorder="1" applyAlignment="1" applyProtection="1">
      <alignment horizontal="center"/>
    </xf>
    <xf numFmtId="0" fontId="6" fillId="0" borderId="1" xfId="11" applyNumberFormat="1" applyFont="1" applyFill="1" applyBorder="1" applyAlignment="1" applyProtection="1">
      <alignment horizontal="right"/>
    </xf>
    <xf numFmtId="0" fontId="6" fillId="0" borderId="2" xfId="11" applyNumberFormat="1" applyFont="1" applyFill="1" applyBorder="1" applyAlignment="1" applyProtection="1"/>
    <xf numFmtId="0" fontId="6" fillId="0" borderId="1" xfId="11" quotePrefix="1" applyNumberFormat="1" applyFont="1" applyFill="1" applyBorder="1" applyAlignment="1" applyProtection="1">
      <alignment horizontal="center"/>
    </xf>
    <xf numFmtId="0" fontId="6" fillId="0" borderId="4" xfId="11" applyNumberFormat="1" applyFont="1" applyFill="1" applyBorder="1" applyAlignment="1" applyProtection="1">
      <alignment horizontal="center" vertical="center"/>
    </xf>
    <xf numFmtId="0" fontId="6" fillId="0" borderId="21" xfId="2" applyFont="1" applyBorder="1" applyAlignment="1">
      <alignment horizontal="right" vertical="center" shrinkToFit="1"/>
    </xf>
    <xf numFmtId="0" fontId="6" fillId="0" borderId="47" xfId="11" applyNumberFormat="1" applyFont="1" applyFill="1" applyBorder="1" applyAlignment="1" applyProtection="1">
      <alignment horizontal="distributed"/>
    </xf>
    <xf numFmtId="0" fontId="6" fillId="0" borderId="21" xfId="11" applyNumberFormat="1" applyFont="1" applyFill="1" applyBorder="1" applyAlignment="1" applyProtection="1">
      <alignment horizontal="distributed"/>
    </xf>
    <xf numFmtId="0" fontId="6" fillId="0" borderId="47" xfId="11" applyNumberFormat="1" applyFont="1" applyFill="1" applyBorder="1" applyAlignment="1" applyProtection="1"/>
    <xf numFmtId="182" fontId="6" fillId="0" borderId="21" xfId="11" applyNumberFormat="1" applyFont="1" applyFill="1" applyBorder="1" applyAlignment="1" applyProtection="1">
      <alignment horizontal="right" vertical="top"/>
    </xf>
    <xf numFmtId="182" fontId="6" fillId="0" borderId="27" xfId="11" applyNumberFormat="1" applyFont="1" applyFill="1" applyBorder="1" applyAlignment="1" applyProtection="1">
      <alignment horizontal="right" vertical="top"/>
    </xf>
    <xf numFmtId="0" fontId="6" fillId="0" borderId="0" xfId="11" applyNumberFormat="1" applyFont="1" applyFill="1" applyBorder="1" applyAlignment="1" applyProtection="1">
      <alignment horizontal="center"/>
    </xf>
    <xf numFmtId="0" fontId="6" fillId="0" borderId="0" xfId="11" applyNumberFormat="1" applyFont="1" applyFill="1" applyBorder="1" applyAlignment="1" applyProtection="1">
      <alignment horizontal="center" vertical="center"/>
    </xf>
    <xf numFmtId="0" fontId="6" fillId="0" borderId="0" xfId="2" applyFont="1" applyBorder="1" applyAlignment="1">
      <alignment horizontal="right" vertical="center" shrinkToFit="1"/>
    </xf>
    <xf numFmtId="0" fontId="6" fillId="0" borderId="0" xfId="11" applyNumberFormat="1" applyFont="1" applyFill="1" applyBorder="1" applyAlignment="1" applyProtection="1">
      <alignment horizontal="distributed"/>
    </xf>
    <xf numFmtId="0" fontId="6" fillId="0" borderId="0" xfId="11" applyNumberFormat="1" applyFont="1" applyFill="1" applyBorder="1" applyAlignment="1" applyProtection="1"/>
    <xf numFmtId="182" fontId="6" fillId="0" borderId="0" xfId="11" applyNumberFormat="1" applyFont="1" applyFill="1" applyBorder="1" applyAlignment="1" applyProtection="1">
      <alignment horizontal="right" vertical="top"/>
    </xf>
    <xf numFmtId="182" fontId="6" fillId="0" borderId="0" xfId="11" applyNumberFormat="1" applyFont="1" applyFill="1" applyBorder="1" applyAlignment="1" applyProtection="1">
      <alignment horizontal="right" vertical="center"/>
    </xf>
    <xf numFmtId="0" fontId="6" fillId="0" borderId="4" xfId="11" quotePrefix="1" applyNumberFormat="1" applyFont="1" applyFill="1" applyBorder="1" applyAlignment="1" applyProtection="1">
      <alignment horizontal="center"/>
    </xf>
    <xf numFmtId="0" fontId="5" fillId="0" borderId="0" xfId="2" applyFont="1">
      <alignment vertical="center"/>
    </xf>
    <xf numFmtId="58" fontId="6" fillId="0" borderId="1" xfId="11" applyNumberFormat="1" applyFont="1" applyFill="1" applyBorder="1" applyAlignment="1" applyProtection="1">
      <alignment horizontal="center"/>
    </xf>
    <xf numFmtId="58" fontId="6" fillId="0" borderId="4" xfId="11" applyNumberFormat="1" applyFont="1" applyFill="1" applyBorder="1" applyAlignment="1" applyProtection="1">
      <alignment horizontal="center"/>
    </xf>
    <xf numFmtId="58" fontId="6" fillId="0" borderId="4" xfId="11" quotePrefix="1" applyNumberFormat="1" applyFont="1" applyFill="1" applyBorder="1" applyAlignment="1" applyProtection="1">
      <alignment horizontal="center"/>
    </xf>
    <xf numFmtId="0" fontId="6" fillId="0" borderId="0" xfId="2" applyFont="1" applyAlignment="1">
      <alignment horizontal="right" vertical="center" shrinkToFit="1"/>
    </xf>
    <xf numFmtId="49" fontId="6" fillId="0" borderId="0" xfId="2" applyNumberFormat="1" applyFont="1" applyAlignment="1">
      <alignment vertical="center"/>
    </xf>
    <xf numFmtId="0" fontId="6" fillId="0" borderId="0" xfId="2" applyFont="1" applyAlignment="1">
      <alignment horizontal="center" vertical="center" shrinkToFit="1"/>
    </xf>
    <xf numFmtId="0" fontId="6" fillId="0" borderId="0" xfId="2" applyFont="1" applyAlignment="1">
      <alignment vertical="center" shrinkToFit="1"/>
    </xf>
    <xf numFmtId="0" fontId="5" fillId="0" borderId="0" xfId="2" applyAlignment="1">
      <alignment vertical="center"/>
    </xf>
    <xf numFmtId="0" fontId="5" fillId="0" borderId="0" xfId="2" applyFont="1" applyAlignment="1">
      <alignment horizontal="right" vertical="center" shrinkToFit="1"/>
    </xf>
    <xf numFmtId="0" fontId="5" fillId="0" borderId="0" xfId="2">
      <alignment vertical="center"/>
    </xf>
    <xf numFmtId="49" fontId="6" fillId="0" borderId="68" xfId="2" applyNumberFormat="1" applyFont="1" applyBorder="1" applyAlignment="1">
      <alignment horizontal="distributed" vertical="center" wrapText="1" justifyLastLine="1"/>
    </xf>
    <xf numFmtId="0" fontId="6" fillId="0" borderId="37" xfId="2" applyFont="1" applyBorder="1" applyAlignment="1">
      <alignment horizontal="distributed" vertical="center" justifyLastLine="1" shrinkToFit="1"/>
    </xf>
    <xf numFmtId="0" fontId="6" fillId="0" borderId="69" xfId="2" applyFont="1" applyBorder="1" applyAlignment="1">
      <alignment horizontal="distributed" vertical="center" wrapText="1" justifyLastLine="1"/>
    </xf>
    <xf numFmtId="0" fontId="6" fillId="0" borderId="34" xfId="2" applyFont="1" applyBorder="1" applyAlignment="1">
      <alignment horizontal="distributed" vertical="center" justifyLastLine="1" shrinkToFit="1"/>
    </xf>
    <xf numFmtId="0" fontId="6" fillId="0" borderId="1" xfId="2" applyFont="1" applyBorder="1" applyAlignment="1">
      <alignment horizontal="center" vertical="center" shrinkToFit="1"/>
    </xf>
    <xf numFmtId="0" fontId="6" fillId="0" borderId="2" xfId="2" applyFont="1" applyBorder="1" applyAlignment="1">
      <alignment vertical="center"/>
    </xf>
    <xf numFmtId="0" fontId="6" fillId="0" borderId="3" xfId="2" applyFont="1" applyBorder="1" applyAlignment="1">
      <alignment vertical="center" shrinkToFit="1"/>
    </xf>
    <xf numFmtId="0" fontId="6" fillId="0" borderId="1" xfId="2" applyFont="1" applyBorder="1" applyAlignment="1">
      <alignment vertical="center" shrinkToFit="1"/>
    </xf>
    <xf numFmtId="0" fontId="6" fillId="0" borderId="46" xfId="2" applyFont="1" applyBorder="1" applyAlignment="1">
      <alignment vertical="center" shrinkToFit="1"/>
    </xf>
    <xf numFmtId="0" fontId="6" fillId="0" borderId="8" xfId="2" applyFont="1" applyBorder="1" applyAlignment="1">
      <alignment vertical="center"/>
    </xf>
    <xf numFmtId="0" fontId="6" fillId="0" borderId="9" xfId="2" applyFont="1" applyBorder="1" applyAlignment="1">
      <alignment vertical="center" shrinkToFit="1"/>
    </xf>
    <xf numFmtId="0" fontId="6" fillId="0" borderId="21" xfId="2" applyFont="1" applyBorder="1" applyAlignment="1">
      <alignment horizontal="center" vertical="center" shrinkToFit="1"/>
    </xf>
    <xf numFmtId="0" fontId="6" fillId="0" borderId="47" xfId="2" applyFont="1" applyBorder="1" applyAlignment="1">
      <alignment vertical="center"/>
    </xf>
    <xf numFmtId="0" fontId="6" fillId="0" borderId="64" xfId="2" applyFont="1" applyBorder="1" applyAlignment="1">
      <alignment vertical="center" shrinkToFit="1"/>
    </xf>
    <xf numFmtId="0" fontId="6" fillId="0" borderId="21" xfId="2" applyFont="1" applyBorder="1" applyAlignment="1">
      <alignment vertical="center" shrinkToFit="1"/>
    </xf>
    <xf numFmtId="49" fontId="6" fillId="0" borderId="56" xfId="2" applyNumberFormat="1" applyFont="1" applyBorder="1" applyAlignment="1">
      <alignment vertical="center"/>
    </xf>
    <xf numFmtId="0" fontId="6" fillId="0" borderId="35" xfId="2" applyFont="1" applyBorder="1" applyAlignment="1">
      <alignment vertical="center" shrinkToFit="1"/>
    </xf>
    <xf numFmtId="0" fontId="6" fillId="0" borderId="37" xfId="2" applyFont="1" applyBorder="1" applyAlignment="1">
      <alignment vertical="center" shrinkToFit="1"/>
    </xf>
    <xf numFmtId="0" fontId="6" fillId="0" borderId="42" xfId="2" applyFont="1" applyBorder="1" applyAlignment="1">
      <alignment vertical="center" shrinkToFit="1"/>
    </xf>
    <xf numFmtId="0" fontId="6" fillId="0" borderId="44" xfId="2" applyFont="1" applyBorder="1" applyAlignment="1">
      <alignment vertical="center" shrinkToFit="1"/>
    </xf>
    <xf numFmtId="0" fontId="6" fillId="0" borderId="42" xfId="2" applyFont="1" applyBorder="1" applyAlignment="1">
      <alignment horizontal="center" vertical="center" shrinkToFit="1"/>
    </xf>
    <xf numFmtId="0" fontId="6" fillId="0" borderId="45" xfId="2" applyFont="1" applyBorder="1" applyAlignment="1">
      <alignment vertical="center" shrinkToFit="1"/>
    </xf>
    <xf numFmtId="0" fontId="6" fillId="0" borderId="41" xfId="2" applyFont="1" applyBorder="1" applyAlignment="1">
      <alignment vertical="center" shrinkToFit="1"/>
    </xf>
    <xf numFmtId="0" fontId="6" fillId="0" borderId="56" xfId="2" applyFont="1" applyBorder="1" applyAlignment="1">
      <alignment vertical="center"/>
    </xf>
    <xf numFmtId="0" fontId="6" fillId="0" borderId="45" xfId="2" applyFont="1" applyBorder="1" applyAlignment="1">
      <alignment horizontal="center" vertical="center" shrinkToFit="1"/>
    </xf>
    <xf numFmtId="0" fontId="6" fillId="0" borderId="44" xfId="2" applyFont="1" applyBorder="1" applyAlignment="1">
      <alignment horizontal="center" vertical="center" shrinkToFit="1"/>
    </xf>
    <xf numFmtId="49" fontId="6" fillId="0" borderId="43" xfId="2" applyNumberFormat="1" applyFont="1" applyBorder="1" applyAlignment="1">
      <alignment vertical="center"/>
    </xf>
    <xf numFmtId="0" fontId="6" fillId="0" borderId="41" xfId="2" applyFont="1" applyBorder="1" applyAlignment="1">
      <alignment horizontal="center" vertical="center" shrinkToFit="1"/>
    </xf>
    <xf numFmtId="0" fontId="21" fillId="0" borderId="0" xfId="2" applyFont="1">
      <alignment vertical="center"/>
    </xf>
    <xf numFmtId="0" fontId="21" fillId="0" borderId="0" xfId="2" applyFont="1" applyBorder="1">
      <alignment vertical="center"/>
    </xf>
    <xf numFmtId="0" fontId="6" fillId="0" borderId="35" xfId="2" applyFont="1" applyBorder="1" applyAlignment="1">
      <alignment horizontal="center" vertical="center" shrinkToFit="1"/>
    </xf>
    <xf numFmtId="0" fontId="6" fillId="0" borderId="43" xfId="2" quotePrefix="1" applyFont="1" applyBorder="1" applyAlignment="1">
      <alignment vertical="center"/>
    </xf>
    <xf numFmtId="0" fontId="5" fillId="0" borderId="42" xfId="2" applyBorder="1" applyAlignment="1">
      <alignment vertical="center"/>
    </xf>
    <xf numFmtId="49" fontId="21" fillId="0" borderId="0" xfId="2" applyNumberFormat="1" applyFont="1" applyBorder="1" applyAlignment="1">
      <alignment horizontal="center"/>
    </xf>
    <xf numFmtId="0" fontId="21" fillId="0" borderId="0" xfId="2" applyFont="1" applyBorder="1" applyAlignment="1">
      <alignment horizontal="right"/>
    </xf>
    <xf numFmtId="3" fontId="6" fillId="0" borderId="35" xfId="1" applyNumberFormat="1" applyFont="1" applyFill="1" applyBorder="1" applyAlignment="1">
      <alignment vertical="center" shrinkToFit="1"/>
    </xf>
    <xf numFmtId="3" fontId="6" fillId="0" borderId="45" xfId="1" applyNumberFormat="1" applyFont="1" applyFill="1" applyBorder="1" applyAlignment="1">
      <alignment vertical="center" shrinkToFit="1"/>
    </xf>
    <xf numFmtId="57" fontId="6" fillId="0" borderId="56" xfId="2" applyNumberFormat="1" applyFont="1" applyBorder="1" applyAlignment="1">
      <alignment vertical="center"/>
    </xf>
    <xf numFmtId="0" fontId="6" fillId="0" borderId="56" xfId="2" applyFont="1" applyBorder="1" applyAlignment="1">
      <alignment vertical="center" shrinkToFit="1"/>
    </xf>
    <xf numFmtId="49" fontId="6" fillId="0" borderId="0" xfId="2" applyNumberFormat="1" applyFont="1">
      <alignment vertical="center"/>
    </xf>
    <xf numFmtId="0" fontId="6" fillId="0" borderId="32" xfId="2" applyFont="1" applyBorder="1" applyAlignment="1">
      <alignment horizontal="distributed" vertical="center" wrapText="1" justifyLastLine="1"/>
    </xf>
    <xf numFmtId="0" fontId="6" fillId="0" borderId="34" xfId="2" applyFont="1" applyBorder="1" applyAlignment="1">
      <alignment horizontal="distributed" vertical="center" wrapText="1" justifyLastLine="1" shrinkToFit="1"/>
    </xf>
    <xf numFmtId="0" fontId="6" fillId="0" borderId="4" xfId="2" applyFont="1" applyBorder="1" applyAlignment="1">
      <alignment horizontal="right" vertical="center" shrinkToFit="1"/>
    </xf>
    <xf numFmtId="0" fontId="6" fillId="0" borderId="35" xfId="2" applyFont="1" applyBorder="1" applyAlignment="1">
      <alignment vertical="center" wrapText="1"/>
    </xf>
    <xf numFmtId="0" fontId="6" fillId="0" borderId="37" xfId="2" applyFont="1" applyBorder="1" applyAlignment="1">
      <alignment horizontal="center" vertical="center" wrapText="1" shrinkToFit="1"/>
    </xf>
    <xf numFmtId="0" fontId="6" fillId="0" borderId="35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right" vertical="center" shrinkToFit="1"/>
    </xf>
    <xf numFmtId="0" fontId="6" fillId="0" borderId="42" xfId="2" applyFont="1" applyBorder="1" applyAlignment="1">
      <alignment horizontal="right" vertical="center" wrapText="1"/>
    </xf>
    <xf numFmtId="0" fontId="6" fillId="0" borderId="44" xfId="2" applyFont="1" applyBorder="1" applyAlignment="1">
      <alignment horizontal="center" vertical="center" wrapText="1" shrinkToFit="1"/>
    </xf>
    <xf numFmtId="0" fontId="6" fillId="0" borderId="42" xfId="2" applyFont="1" applyBorder="1" applyAlignment="1">
      <alignment horizontal="center" vertical="center" wrapText="1"/>
    </xf>
    <xf numFmtId="0" fontId="6" fillId="0" borderId="45" xfId="2" applyFont="1" applyBorder="1" applyAlignment="1">
      <alignment horizontal="right" vertical="center" wrapText="1"/>
    </xf>
    <xf numFmtId="0" fontId="6" fillId="0" borderId="41" xfId="2" applyFont="1" applyBorder="1" applyAlignment="1">
      <alignment horizontal="center" vertical="center" wrapText="1" shrinkToFit="1"/>
    </xf>
    <xf numFmtId="0" fontId="6" fillId="0" borderId="42" xfId="2" applyFont="1" applyBorder="1" applyAlignment="1">
      <alignment vertical="center" wrapText="1"/>
    </xf>
    <xf numFmtId="0" fontId="6" fillId="0" borderId="42" xfId="2" applyFont="1" applyBorder="1" applyAlignment="1">
      <alignment horizontal="left" vertical="center" wrapText="1"/>
    </xf>
    <xf numFmtId="0" fontId="6" fillId="0" borderId="62" xfId="2" applyFont="1" applyBorder="1" applyAlignment="1">
      <alignment horizontal="right" vertical="center" shrinkToFit="1"/>
    </xf>
    <xf numFmtId="0" fontId="6" fillId="0" borderId="71" xfId="2" applyFont="1" applyBorder="1" applyAlignment="1">
      <alignment horizontal="center" vertical="center" wrapText="1"/>
    </xf>
    <xf numFmtId="0" fontId="6" fillId="0" borderId="72" xfId="2" applyFont="1" applyBorder="1" applyAlignment="1">
      <alignment horizontal="center" vertical="center" wrapText="1" shrinkToFit="1"/>
    </xf>
    <xf numFmtId="0" fontId="6" fillId="0" borderId="45" xfId="2" applyFont="1" applyBorder="1" applyAlignment="1">
      <alignment horizontal="center" vertical="center" wrapText="1"/>
    </xf>
    <xf numFmtId="3" fontId="6" fillId="0" borderId="7" xfId="1" applyNumberFormat="1" applyFont="1" applyFill="1" applyBorder="1" applyAlignment="1">
      <alignment horizontal="right" vertical="center" shrinkToFit="1"/>
    </xf>
    <xf numFmtId="0" fontId="6" fillId="0" borderId="38" xfId="2" applyFont="1" applyBorder="1" applyAlignment="1">
      <alignment horizontal="right" vertical="center" wrapText="1"/>
    </xf>
    <xf numFmtId="0" fontId="6" fillId="0" borderId="49" xfId="2" applyFont="1" applyBorder="1" applyAlignment="1">
      <alignment horizontal="center" vertical="center" wrapText="1" shrinkToFit="1"/>
    </xf>
    <xf numFmtId="0" fontId="6" fillId="0" borderId="32" xfId="2" applyFont="1" applyBorder="1" applyAlignment="1">
      <alignment horizontal="center" vertical="center" wrapText="1"/>
    </xf>
    <xf numFmtId="0" fontId="6" fillId="0" borderId="34" xfId="2" applyFont="1" applyBorder="1" applyAlignment="1">
      <alignment horizontal="center" vertical="center" wrapText="1" shrinkToFit="1"/>
    </xf>
    <xf numFmtId="3" fontId="6" fillId="0" borderId="62" xfId="1" applyNumberFormat="1" applyFont="1" applyFill="1" applyBorder="1" applyAlignment="1">
      <alignment horizontal="right" vertical="center" shrinkToFit="1"/>
    </xf>
    <xf numFmtId="0" fontId="7" fillId="0" borderId="41" xfId="2" applyFont="1" applyBorder="1" applyAlignment="1">
      <alignment horizontal="center" vertical="center" wrapText="1" shrinkToFit="1"/>
    </xf>
    <xf numFmtId="0" fontId="7" fillId="0" borderId="72" xfId="2" applyFont="1" applyBorder="1" applyAlignment="1">
      <alignment horizontal="center" vertical="center" wrapText="1" shrinkToFit="1"/>
    </xf>
    <xf numFmtId="0" fontId="7" fillId="0" borderId="44" xfId="2" applyFont="1" applyBorder="1" applyAlignment="1">
      <alignment horizontal="center" vertical="center" wrapText="1" shrinkToFit="1"/>
    </xf>
    <xf numFmtId="0" fontId="6" fillId="0" borderId="42" xfId="2" applyFont="1" applyBorder="1" applyAlignment="1">
      <alignment horizontal="right" vertical="center"/>
    </xf>
    <xf numFmtId="0" fontId="6" fillId="0" borderId="71" xfId="2" applyFont="1" applyBorder="1" applyAlignment="1">
      <alignment vertical="center"/>
    </xf>
    <xf numFmtId="0" fontId="6" fillId="0" borderId="72" xfId="2" applyFont="1" applyBorder="1" applyAlignment="1">
      <alignment vertical="center"/>
    </xf>
    <xf numFmtId="0" fontId="6" fillId="0" borderId="44" xfId="2" applyFont="1" applyBorder="1" applyAlignment="1">
      <alignment horizontal="center" vertical="center"/>
    </xf>
    <xf numFmtId="0" fontId="6" fillId="0" borderId="45" xfId="2" applyFont="1" applyBorder="1" applyAlignment="1">
      <alignment horizontal="right" vertical="center"/>
    </xf>
    <xf numFmtId="0" fontId="6" fillId="0" borderId="32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/>
    </xf>
    <xf numFmtId="0" fontId="6" fillId="0" borderId="35" xfId="2" applyFont="1" applyBorder="1" applyAlignment="1">
      <alignment vertical="center"/>
    </xf>
    <xf numFmtId="0" fontId="6" fillId="0" borderId="37" xfId="2" applyFont="1" applyBorder="1" applyAlignment="1">
      <alignment vertical="center"/>
    </xf>
    <xf numFmtId="0" fontId="6" fillId="0" borderId="35" xfId="2" quotePrefix="1" applyFont="1" applyBorder="1" applyAlignment="1">
      <alignment vertical="center"/>
    </xf>
    <xf numFmtId="49" fontId="13" fillId="0" borderId="32" xfId="2" applyNumberFormat="1" applyFont="1" applyBorder="1" applyAlignment="1">
      <alignment vertical="center" shrinkToFit="1"/>
    </xf>
    <xf numFmtId="0" fontId="6" fillId="0" borderId="6" xfId="2" applyFont="1" applyBorder="1">
      <alignment vertical="center"/>
    </xf>
    <xf numFmtId="0" fontId="6" fillId="0" borderId="44" xfId="2" applyFont="1" applyBorder="1" applyAlignment="1">
      <alignment vertical="center" wrapText="1" shrinkToFit="1"/>
    </xf>
    <xf numFmtId="57" fontId="6" fillId="0" borderId="45" xfId="2" applyNumberFormat="1" applyFont="1" applyBorder="1" applyAlignment="1">
      <alignment vertical="center"/>
    </xf>
    <xf numFmtId="57" fontId="6" fillId="0" borderId="42" xfId="2" applyNumberFormat="1" applyFont="1" applyBorder="1" applyAlignment="1">
      <alignment vertical="center"/>
    </xf>
    <xf numFmtId="0" fontId="6" fillId="0" borderId="41" xfId="2" applyFont="1" applyBorder="1" applyAlignment="1">
      <alignment vertical="center" wrapText="1" shrinkToFit="1"/>
    </xf>
    <xf numFmtId="0" fontId="5" fillId="0" borderId="44" xfId="2" applyBorder="1" applyAlignment="1">
      <alignment vertical="center"/>
    </xf>
    <xf numFmtId="0" fontId="6" fillId="0" borderId="45" xfId="2" quotePrefix="1" applyFont="1" applyBorder="1" applyAlignment="1">
      <alignment horizontal="right" vertical="center"/>
    </xf>
    <xf numFmtId="57" fontId="6" fillId="0" borderId="45" xfId="2" applyNumberFormat="1" applyFont="1" applyBorder="1" applyAlignment="1">
      <alignment horizontal="right" vertical="center" wrapText="1"/>
    </xf>
    <xf numFmtId="0" fontId="5" fillId="0" borderId="37" xfId="2" applyBorder="1" applyAlignment="1">
      <alignment vertical="center"/>
    </xf>
    <xf numFmtId="0" fontId="6" fillId="0" borderId="42" xfId="2" quotePrefix="1" applyFont="1" applyBorder="1" applyAlignment="1">
      <alignment horizontal="right" vertical="center"/>
    </xf>
    <xf numFmtId="0" fontId="6" fillId="0" borderId="42" xfId="2" quotePrefix="1" applyFont="1" applyBorder="1" applyAlignment="1">
      <alignment vertical="center"/>
    </xf>
    <xf numFmtId="0" fontId="6" fillId="0" borderId="64" xfId="2" applyFont="1" applyBorder="1" applyAlignment="1">
      <alignment vertical="center"/>
    </xf>
    <xf numFmtId="0" fontId="6" fillId="0" borderId="0" xfId="2" applyFont="1" applyBorder="1" applyAlignment="1">
      <alignment vertical="center" wrapText="1"/>
    </xf>
    <xf numFmtId="57" fontId="6" fillId="0" borderId="42" xfId="2" quotePrefix="1" applyNumberFormat="1" applyFont="1" applyBorder="1" applyAlignment="1">
      <alignment vertical="center"/>
    </xf>
    <xf numFmtId="57" fontId="6" fillId="0" borderId="42" xfId="2" applyNumberFormat="1" applyFont="1" applyBorder="1" applyAlignment="1">
      <alignment horizontal="right" vertical="center" wrapText="1"/>
    </xf>
    <xf numFmtId="177" fontId="6" fillId="0" borderId="44" xfId="2" applyNumberFormat="1" applyFont="1" applyBorder="1" applyAlignment="1">
      <alignment horizontal="center" vertical="center"/>
    </xf>
    <xf numFmtId="177" fontId="6" fillId="0" borderId="44" xfId="2" applyNumberFormat="1" applyFont="1" applyBorder="1" applyAlignment="1">
      <alignment vertical="center"/>
    </xf>
    <xf numFmtId="3" fontId="6" fillId="0" borderId="27" xfId="1" applyNumberFormat="1" applyFont="1" applyFill="1" applyBorder="1" applyAlignment="1">
      <alignment horizontal="right" vertical="center" shrinkToFit="1"/>
    </xf>
    <xf numFmtId="0" fontId="6" fillId="0" borderId="73" xfId="2" quotePrefix="1" applyFont="1" applyBorder="1" applyAlignment="1">
      <alignment horizontal="right" vertical="center"/>
    </xf>
    <xf numFmtId="0" fontId="6" fillId="0" borderId="41" xfId="2" quotePrefix="1" applyFont="1" applyBorder="1" applyAlignment="1">
      <alignment vertical="center"/>
    </xf>
    <xf numFmtId="0" fontId="6" fillId="0" borderId="45" xfId="2" quotePrefix="1" applyFont="1" applyBorder="1" applyAlignment="1">
      <alignment horizontal="right" vertical="center" shrinkToFit="1"/>
    </xf>
    <xf numFmtId="57" fontId="6" fillId="0" borderId="45" xfId="2" applyNumberFormat="1" applyFont="1" applyBorder="1" applyAlignment="1">
      <alignment horizontal="right" vertical="center" shrinkToFit="1"/>
    </xf>
    <xf numFmtId="177" fontId="6" fillId="0" borderId="41" xfId="2" applyNumberFormat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6" fillId="0" borderId="27" xfId="1" applyFont="1" applyBorder="1" applyAlignment="1">
      <alignment horizontal="distributed" vertical="center"/>
    </xf>
    <xf numFmtId="0" fontId="6" fillId="0" borderId="32" xfId="1" applyFont="1" applyBorder="1" applyAlignment="1">
      <alignment horizontal="distributed" vertical="center"/>
    </xf>
    <xf numFmtId="0" fontId="6" fillId="0" borderId="9" xfId="1" applyFont="1" applyBorder="1" applyAlignment="1">
      <alignment horizontal="distributed" vertical="center"/>
    </xf>
    <xf numFmtId="177" fontId="9" fillId="0" borderId="4" xfId="1" applyNumberFormat="1" applyFont="1" applyBorder="1" applyAlignment="1">
      <alignment vertical="center"/>
    </xf>
    <xf numFmtId="177" fontId="9" fillId="0" borderId="35" xfId="1" applyNumberFormat="1" applyFont="1" applyBorder="1" applyAlignment="1">
      <alignment vertical="center"/>
    </xf>
    <xf numFmtId="177" fontId="9" fillId="0" borderId="3" xfId="1" applyNumberFormat="1" applyFont="1" applyBorder="1" applyAlignment="1">
      <alignment vertical="center"/>
    </xf>
    <xf numFmtId="0" fontId="6" fillId="0" borderId="6" xfId="1" applyFont="1" applyBorder="1" applyAlignment="1">
      <alignment horizontal="right" vertical="center"/>
    </xf>
    <xf numFmtId="177" fontId="6" fillId="0" borderId="7" xfId="1" applyNumberFormat="1" applyFont="1" applyBorder="1" applyAlignment="1">
      <alignment vertical="center"/>
    </xf>
    <xf numFmtId="177" fontId="6" fillId="0" borderId="42" xfId="1" applyNumberFormat="1" applyFont="1" applyBorder="1" applyAlignment="1">
      <alignment vertical="center"/>
    </xf>
    <xf numFmtId="177" fontId="6" fillId="0" borderId="6" xfId="1" applyNumberFormat="1" applyFont="1" applyBorder="1" applyAlignment="1">
      <alignment vertical="center"/>
    </xf>
    <xf numFmtId="0" fontId="6" fillId="0" borderId="64" xfId="1" applyFont="1" applyBorder="1" applyAlignment="1">
      <alignment horizontal="right" vertical="center"/>
    </xf>
    <xf numFmtId="0" fontId="6" fillId="0" borderId="6" xfId="1" applyFont="1" applyBorder="1" applyAlignment="1">
      <alignment horizontal="distributed" vertical="center" justifyLastLine="1"/>
    </xf>
    <xf numFmtId="0" fontId="6" fillId="0" borderId="64" xfId="1" applyFont="1" applyBorder="1" applyAlignment="1">
      <alignment horizontal="distributed" vertical="center" justifyLastLine="1"/>
    </xf>
    <xf numFmtId="177" fontId="6" fillId="0" borderId="27" xfId="1" applyNumberFormat="1" applyFont="1" applyBorder="1" applyAlignment="1">
      <alignment vertical="center"/>
    </xf>
    <xf numFmtId="177" fontId="6" fillId="0" borderId="45" xfId="1" applyNumberFormat="1" applyFont="1" applyBorder="1" applyAlignment="1">
      <alignment vertical="center"/>
    </xf>
    <xf numFmtId="177" fontId="6" fillId="0" borderId="64" xfId="1" applyNumberFormat="1" applyFont="1" applyBorder="1" applyAlignment="1">
      <alignment vertical="center"/>
    </xf>
    <xf numFmtId="177" fontId="9" fillId="0" borderId="10" xfId="1" applyNumberFormat="1" applyFont="1" applyBorder="1" applyAlignment="1">
      <alignment vertical="center"/>
    </xf>
    <xf numFmtId="177" fontId="9" fillId="0" borderId="32" xfId="1" applyNumberFormat="1" applyFont="1" applyBorder="1" applyAlignment="1">
      <alignment vertical="center"/>
    </xf>
    <xf numFmtId="177" fontId="9" fillId="0" borderId="9" xfId="1" applyNumberFormat="1" applyFont="1" applyBorder="1" applyAlignment="1">
      <alignment vertical="center"/>
    </xf>
    <xf numFmtId="177" fontId="9" fillId="0" borderId="69" xfId="1" applyNumberFormat="1" applyFont="1" applyBorder="1" applyAlignment="1">
      <alignment vertical="center"/>
    </xf>
    <xf numFmtId="177" fontId="9" fillId="0" borderId="34" xfId="1" applyNumberFormat="1" applyFont="1" applyBorder="1" applyAlignment="1">
      <alignment vertical="center"/>
    </xf>
    <xf numFmtId="3" fontId="9" fillId="0" borderId="30" xfId="2" applyNumberFormat="1" applyFont="1" applyFill="1" applyBorder="1" applyAlignment="1">
      <alignment horizontal="right" vertical="center" wrapText="1"/>
    </xf>
    <xf numFmtId="3" fontId="9" fillId="0" borderId="77" xfId="2" applyNumberFormat="1" applyFont="1" applyFill="1" applyBorder="1" applyAlignment="1">
      <alignment horizontal="right" vertical="center" wrapText="1"/>
    </xf>
    <xf numFmtId="3" fontId="9" fillId="0" borderId="78" xfId="2" applyNumberFormat="1" applyFont="1" applyFill="1" applyBorder="1" applyAlignment="1">
      <alignment horizontal="right" vertical="center" wrapText="1"/>
    </xf>
    <xf numFmtId="3" fontId="9" fillId="0" borderId="79" xfId="2" applyNumberFormat="1" applyFont="1" applyFill="1" applyBorder="1" applyAlignment="1">
      <alignment horizontal="right" vertical="center" wrapText="1"/>
    </xf>
    <xf numFmtId="3" fontId="9" fillId="0" borderId="70" xfId="2" applyNumberFormat="1" applyFont="1" applyFill="1" applyBorder="1" applyAlignment="1">
      <alignment horizontal="right" vertical="center" wrapText="1"/>
    </xf>
    <xf numFmtId="3" fontId="9" fillId="0" borderId="80" xfId="2" applyNumberFormat="1" applyFont="1" applyFill="1" applyBorder="1" applyAlignment="1">
      <alignment horizontal="right" vertical="center" wrapText="1"/>
    </xf>
    <xf numFmtId="3" fontId="9" fillId="0" borderId="34" xfId="2" applyNumberFormat="1" applyFont="1" applyFill="1" applyBorder="1" applyAlignment="1">
      <alignment horizontal="right" vertical="center" wrapText="1"/>
    </xf>
    <xf numFmtId="3" fontId="9" fillId="0" borderId="0" xfId="2" applyNumberFormat="1" applyFont="1" applyFill="1" applyBorder="1" applyAlignment="1">
      <alignment horizontal="right" vertical="center" wrapText="1"/>
    </xf>
    <xf numFmtId="0" fontId="6" fillId="0" borderId="81" xfId="2" applyFont="1" applyFill="1" applyBorder="1" applyAlignment="1">
      <alignment horizontal="center" vertical="center" shrinkToFit="1"/>
    </xf>
    <xf numFmtId="0" fontId="6" fillId="0" borderId="82" xfId="1" applyFont="1" applyBorder="1" applyAlignment="1">
      <alignment horizontal="distributed" vertical="center" justifyLastLine="1"/>
    </xf>
    <xf numFmtId="0" fontId="6" fillId="0" borderId="10" xfId="1" applyFont="1" applyBorder="1" applyAlignment="1">
      <alignment horizontal="distributed" vertical="center"/>
    </xf>
    <xf numFmtId="0" fontId="6" fillId="0" borderId="83" xfId="2" applyFont="1" applyBorder="1" applyAlignment="1">
      <alignment horizontal="center" vertical="center"/>
    </xf>
    <xf numFmtId="0" fontId="6" fillId="0" borderId="84" xfId="2" applyFont="1" applyBorder="1" applyAlignment="1">
      <alignment vertical="center" shrinkToFit="1"/>
    </xf>
    <xf numFmtId="38" fontId="6" fillId="0" borderId="85" xfId="3" applyFont="1" applyBorder="1" applyAlignment="1">
      <alignment horizontal="right" vertical="center" wrapText="1"/>
    </xf>
    <xf numFmtId="38" fontId="6" fillId="0" borderId="86" xfId="3" applyFont="1" applyBorder="1" applyAlignment="1">
      <alignment horizontal="right" vertical="center" wrapText="1"/>
    </xf>
    <xf numFmtId="38" fontId="6" fillId="0" borderId="87" xfId="3" applyFont="1" applyBorder="1" applyAlignment="1">
      <alignment horizontal="right" vertical="center" wrapText="1"/>
    </xf>
    <xf numFmtId="0" fontId="6" fillId="0" borderId="88" xfId="2" applyFont="1" applyBorder="1" applyAlignment="1">
      <alignment horizontal="center" vertical="center"/>
    </xf>
    <xf numFmtId="0" fontId="6" fillId="0" borderId="89" xfId="2" applyFont="1" applyBorder="1" applyAlignment="1">
      <alignment vertical="center" shrinkToFit="1"/>
    </xf>
    <xf numFmtId="38" fontId="6" fillId="0" borderId="90" xfId="3" applyFont="1" applyBorder="1" applyAlignment="1">
      <alignment horizontal="right" vertical="center" wrapText="1"/>
    </xf>
    <xf numFmtId="38" fontId="6" fillId="0" borderId="91" xfId="3" applyFont="1" applyBorder="1" applyAlignment="1">
      <alignment horizontal="right" vertical="center" wrapText="1"/>
    </xf>
    <xf numFmtId="38" fontId="6" fillId="0" borderId="92" xfId="3" applyFont="1" applyBorder="1" applyAlignment="1">
      <alignment horizontal="right" vertical="center" wrapText="1"/>
    </xf>
    <xf numFmtId="0" fontId="6" fillId="0" borderId="93" xfId="2" applyFont="1" applyBorder="1" applyAlignment="1">
      <alignment horizontal="center" vertical="center"/>
    </xf>
    <xf numFmtId="0" fontId="6" fillId="0" borderId="94" xfId="2" applyFont="1" applyBorder="1" applyAlignment="1">
      <alignment horizontal="center" vertical="center"/>
    </xf>
    <xf numFmtId="0" fontId="6" fillId="0" borderId="95" xfId="2" applyFont="1" applyBorder="1" applyAlignment="1">
      <alignment horizontal="center" vertical="center"/>
    </xf>
    <xf numFmtId="0" fontId="6" fillId="0" borderId="96" xfId="2" applyFont="1" applyBorder="1" applyAlignment="1">
      <alignment vertical="center" shrinkToFit="1"/>
    </xf>
    <xf numFmtId="38" fontId="6" fillId="0" borderId="97" xfId="3" applyFont="1" applyBorder="1" applyAlignment="1">
      <alignment horizontal="right" vertical="center" wrapText="1"/>
    </xf>
    <xf numFmtId="38" fontId="6" fillId="0" borderId="98" xfId="3" applyFont="1" applyBorder="1" applyAlignment="1">
      <alignment horizontal="right" vertical="center" wrapText="1"/>
    </xf>
    <xf numFmtId="38" fontId="6" fillId="0" borderId="99" xfId="3" applyFont="1" applyBorder="1" applyAlignment="1">
      <alignment horizontal="right" vertical="center" wrapText="1"/>
    </xf>
    <xf numFmtId="176" fontId="6" fillId="0" borderId="0" xfId="1" applyNumberFormat="1" applyFont="1"/>
    <xf numFmtId="0" fontId="5" fillId="0" borderId="47" xfId="1" applyFont="1" applyBorder="1" applyAlignment="1">
      <alignment vertical="center"/>
    </xf>
    <xf numFmtId="176" fontId="5" fillId="0" borderId="0" xfId="1" applyNumberFormat="1" applyFont="1" applyAlignment="1">
      <alignment horizontal="right" vertical="center"/>
    </xf>
    <xf numFmtId="0" fontId="6" fillId="0" borderId="1" xfId="1" applyFont="1" applyBorder="1" applyAlignment="1">
      <alignment horizontal="distributed" vertical="center" justifyLastLine="1"/>
    </xf>
    <xf numFmtId="0" fontId="6" fillId="0" borderId="37" xfId="1" applyFont="1" applyBorder="1" applyAlignment="1">
      <alignment horizontal="distributed" vertical="center" justifyLastLine="1"/>
    </xf>
    <xf numFmtId="0" fontId="6" fillId="0" borderId="27" xfId="1" applyFont="1" applyBorder="1" applyAlignment="1">
      <alignment horizontal="right" vertical="center"/>
    </xf>
    <xf numFmtId="0" fontId="6" fillId="0" borderId="21" xfId="1" applyFont="1" applyBorder="1" applyAlignment="1">
      <alignment horizontal="right" vertical="center"/>
    </xf>
    <xf numFmtId="0" fontId="6" fillId="0" borderId="41" xfId="1" applyFont="1" applyBorder="1" applyAlignment="1">
      <alignment horizontal="right" vertical="center"/>
    </xf>
    <xf numFmtId="176" fontId="6" fillId="0" borderId="27" xfId="1" applyNumberFormat="1" applyFont="1" applyBorder="1" applyAlignment="1">
      <alignment horizontal="right" vertical="center"/>
    </xf>
    <xf numFmtId="176" fontId="6" fillId="0" borderId="21" xfId="1" applyNumberFormat="1" applyFont="1" applyBorder="1" applyAlignment="1">
      <alignment horizontal="right" vertical="center"/>
    </xf>
    <xf numFmtId="176" fontId="6" fillId="0" borderId="41" xfId="1" applyNumberFormat="1" applyFont="1" applyBorder="1" applyAlignment="1">
      <alignment horizontal="right" vertical="center"/>
    </xf>
    <xf numFmtId="58" fontId="6" fillId="0" borderId="10" xfId="1" quotePrefix="1" applyNumberFormat="1" applyFont="1" applyBorder="1" applyAlignment="1">
      <alignment horizontal="center" vertical="center"/>
    </xf>
    <xf numFmtId="38" fontId="6" fillId="0" borderId="10" xfId="2" applyNumberFormat="1" applyFont="1" applyBorder="1" applyAlignment="1">
      <alignment vertical="center"/>
    </xf>
    <xf numFmtId="38" fontId="6" fillId="0" borderId="46" xfId="2" applyNumberFormat="1" applyFont="1" applyBorder="1" applyAlignment="1">
      <alignment vertical="center"/>
    </xf>
    <xf numFmtId="38" fontId="6" fillId="0" borderId="34" xfId="2" applyNumberFormat="1" applyFont="1" applyBorder="1" applyAlignment="1">
      <alignment vertical="center"/>
    </xf>
    <xf numFmtId="176" fontId="6" fillId="0" borderId="10" xfId="2" applyNumberFormat="1" applyFont="1" applyBorder="1" applyAlignment="1">
      <alignment vertical="center"/>
    </xf>
    <xf numFmtId="176" fontId="6" fillId="0" borderId="46" xfId="2" applyNumberFormat="1" applyFont="1" applyBorder="1" applyAlignment="1">
      <alignment vertical="center"/>
    </xf>
    <xf numFmtId="176" fontId="6" fillId="0" borderId="34" xfId="2" applyNumberFormat="1" applyFont="1" applyBorder="1" applyAlignment="1">
      <alignment vertical="center"/>
    </xf>
    <xf numFmtId="38" fontId="6" fillId="0" borderId="10" xfId="2" applyNumberFormat="1" applyFont="1" applyBorder="1" applyAlignment="1">
      <alignment horizontal="center" vertical="center"/>
    </xf>
    <xf numFmtId="38" fontId="6" fillId="0" borderId="46" xfId="2" applyNumberFormat="1" applyFont="1" applyBorder="1" applyAlignment="1">
      <alignment horizontal="center" vertical="center"/>
    </xf>
    <xf numFmtId="38" fontId="6" fillId="0" borderId="34" xfId="2" applyNumberFormat="1" applyFont="1" applyBorder="1" applyAlignment="1">
      <alignment horizontal="center" vertical="center"/>
    </xf>
    <xf numFmtId="176" fontId="6" fillId="0" borderId="10" xfId="2" applyNumberFormat="1" applyFont="1" applyBorder="1" applyAlignment="1">
      <alignment horizontal="center" vertical="center"/>
    </xf>
    <xf numFmtId="176" fontId="6" fillId="0" borderId="46" xfId="2" applyNumberFormat="1" applyFont="1" applyBorder="1" applyAlignment="1">
      <alignment horizontal="center" vertical="center"/>
    </xf>
    <xf numFmtId="176" fontId="6" fillId="0" borderId="34" xfId="2" applyNumberFormat="1" applyFont="1" applyBorder="1" applyAlignment="1">
      <alignment horizontal="center" vertical="center"/>
    </xf>
    <xf numFmtId="58" fontId="6" fillId="0" borderId="0" xfId="1" quotePrefix="1" applyNumberFormat="1" applyFont="1" applyBorder="1" applyAlignment="1">
      <alignment horizontal="center" vertical="center"/>
    </xf>
    <xf numFmtId="38" fontId="9" fillId="0" borderId="0" xfId="2" applyNumberFormat="1" applyFont="1" applyBorder="1" applyAlignment="1">
      <alignment vertical="center"/>
    </xf>
    <xf numFmtId="176" fontId="9" fillId="0" borderId="0" xfId="2" applyNumberFormat="1" applyFont="1" applyBorder="1" applyAlignment="1">
      <alignment vertical="center"/>
    </xf>
    <xf numFmtId="176" fontId="6" fillId="0" borderId="0" xfId="2" applyNumberFormat="1" applyFont="1" applyAlignment="1">
      <alignment vertical="center"/>
    </xf>
    <xf numFmtId="176" fontId="5" fillId="0" borderId="0" xfId="2" applyNumberFormat="1" applyFont="1" applyAlignment="1">
      <alignment vertical="center"/>
    </xf>
    <xf numFmtId="177" fontId="6" fillId="0" borderId="0" xfId="1" applyNumberFormat="1" applyFont="1" applyAlignment="1">
      <alignment vertical="center"/>
    </xf>
    <xf numFmtId="183" fontId="6" fillId="0" borderId="0" xfId="1" applyNumberFormat="1" applyFont="1" applyAlignment="1">
      <alignment vertical="center"/>
    </xf>
    <xf numFmtId="177" fontId="6" fillId="0" borderId="0" xfId="1" applyNumberFormat="1" applyFont="1" applyBorder="1" applyAlignment="1">
      <alignment vertical="center"/>
    </xf>
    <xf numFmtId="0" fontId="6" fillId="0" borderId="0" xfId="2" applyFont="1" applyAlignment="1">
      <alignment horizontal="distributed" vertical="center" justifyLastLine="1"/>
    </xf>
    <xf numFmtId="0" fontId="6" fillId="0" borderId="4" xfId="2" applyFont="1" applyBorder="1" applyAlignment="1">
      <alignment horizontal="distributed" vertical="center" justifyLastLine="1"/>
    </xf>
    <xf numFmtId="0" fontId="6" fillId="0" borderId="7" xfId="1" applyFont="1" applyBorder="1" applyAlignment="1">
      <alignment horizontal="distributed" vertical="center" justifyLastLine="1"/>
    </xf>
    <xf numFmtId="177" fontId="6" fillId="0" borderId="4" xfId="1" applyNumberFormat="1" applyFont="1" applyBorder="1" applyAlignment="1">
      <alignment horizontal="distributed" vertical="center" justifyLastLine="1"/>
    </xf>
    <xf numFmtId="177" fontId="6" fillId="0" borderId="1" xfId="1" applyNumberFormat="1" applyFont="1" applyBorder="1" applyAlignment="1">
      <alignment horizontal="distributed" vertical="center" justifyLastLine="1"/>
    </xf>
    <xf numFmtId="177" fontId="6" fillId="0" borderId="37" xfId="1" applyNumberFormat="1" applyFont="1" applyBorder="1" applyAlignment="1">
      <alignment horizontal="distributed" vertical="center" justifyLastLine="1"/>
    </xf>
    <xf numFmtId="177" fontId="6" fillId="0" borderId="35" xfId="1" applyNumberFormat="1" applyFont="1" applyBorder="1" applyAlignment="1">
      <alignment horizontal="distributed" vertical="center" justifyLastLine="1"/>
    </xf>
    <xf numFmtId="177" fontId="6" fillId="0" borderId="3" xfId="1" applyNumberFormat="1" applyFont="1" applyBorder="1" applyAlignment="1">
      <alignment horizontal="distributed" vertical="center" justifyLastLine="1"/>
    </xf>
    <xf numFmtId="177" fontId="6" fillId="0" borderId="27" xfId="1" applyNumberFormat="1" applyFont="1" applyBorder="1" applyAlignment="1">
      <alignment horizontal="right" vertical="center"/>
    </xf>
    <xf numFmtId="177" fontId="6" fillId="0" borderId="21" xfId="1" applyNumberFormat="1" applyFont="1" applyBorder="1" applyAlignment="1">
      <alignment horizontal="right" vertical="center"/>
    </xf>
    <xf numFmtId="177" fontId="6" fillId="0" borderId="41" xfId="1" applyNumberFormat="1" applyFont="1" applyBorder="1" applyAlignment="1">
      <alignment horizontal="right" vertical="center"/>
    </xf>
    <xf numFmtId="177" fontId="6" fillId="0" borderId="45" xfId="1" applyNumberFormat="1" applyFont="1" applyBorder="1" applyAlignment="1">
      <alignment horizontal="right" vertical="center"/>
    </xf>
    <xf numFmtId="177" fontId="6" fillId="0" borderId="64" xfId="1" applyNumberFormat="1" applyFont="1" applyBorder="1" applyAlignment="1">
      <alignment horizontal="right" vertical="center"/>
    </xf>
    <xf numFmtId="0" fontId="9" fillId="0" borderId="4" xfId="2" quotePrefix="1" applyFont="1" applyBorder="1" applyAlignment="1">
      <alignment horizontal="center" vertical="center"/>
    </xf>
    <xf numFmtId="177" fontId="9" fillId="0" borderId="4" xfId="2" applyNumberFormat="1" applyFont="1" applyBorder="1" applyAlignment="1">
      <alignment vertical="center"/>
    </xf>
    <xf numFmtId="177" fontId="9" fillId="0" borderId="1" xfId="2" applyNumberFormat="1" applyFont="1" applyBorder="1" applyAlignment="1">
      <alignment vertical="center"/>
    </xf>
    <xf numFmtId="177" fontId="9" fillId="0" borderId="37" xfId="2" applyNumberFormat="1" applyFont="1" applyBorder="1" applyAlignment="1">
      <alignment vertical="center"/>
    </xf>
    <xf numFmtId="177" fontId="9" fillId="0" borderId="35" xfId="2" applyNumberFormat="1" applyFont="1" applyBorder="1" applyAlignment="1">
      <alignment vertical="center"/>
    </xf>
    <xf numFmtId="177" fontId="9" fillId="0" borderId="3" xfId="2" applyNumberFormat="1" applyFont="1" applyBorder="1" applyAlignment="1">
      <alignment vertical="center"/>
    </xf>
    <xf numFmtId="183" fontId="9" fillId="0" borderId="4" xfId="3" applyNumberFormat="1" applyFont="1" applyBorder="1" applyAlignment="1">
      <alignment vertical="center"/>
    </xf>
    <xf numFmtId="183" fontId="9" fillId="0" borderId="1" xfId="3" applyNumberFormat="1" applyFont="1" applyBorder="1" applyAlignment="1">
      <alignment vertical="center"/>
    </xf>
    <xf numFmtId="183" fontId="9" fillId="0" borderId="37" xfId="3" applyNumberFormat="1" applyFont="1" applyBorder="1" applyAlignment="1">
      <alignment vertical="center"/>
    </xf>
    <xf numFmtId="0" fontId="9" fillId="0" borderId="10" xfId="2" quotePrefix="1" applyFont="1" applyBorder="1" applyAlignment="1">
      <alignment horizontal="center" vertical="center"/>
    </xf>
    <xf numFmtId="177" fontId="9" fillId="0" borderId="10" xfId="3" applyNumberFormat="1" applyFont="1" applyBorder="1" applyAlignment="1">
      <alignment vertical="center"/>
    </xf>
    <xf numFmtId="177" fontId="9" fillId="0" borderId="46" xfId="3" applyNumberFormat="1" applyFont="1" applyBorder="1" applyAlignment="1">
      <alignment vertical="center"/>
    </xf>
    <xf numFmtId="177" fontId="9" fillId="0" borderId="34" xfId="3" applyNumberFormat="1" applyFont="1" applyBorder="1" applyAlignment="1">
      <alignment vertical="center"/>
    </xf>
    <xf numFmtId="177" fontId="9" fillId="0" borderId="32" xfId="3" applyNumberFormat="1" applyFont="1" applyBorder="1" applyAlignment="1">
      <alignment vertical="center"/>
    </xf>
    <xf numFmtId="177" fontId="9" fillId="0" borderId="9" xfId="3" applyNumberFormat="1" applyFont="1" applyBorder="1" applyAlignment="1">
      <alignment vertical="center"/>
    </xf>
    <xf numFmtId="183" fontId="9" fillId="0" borderId="10" xfId="3" applyNumberFormat="1" applyFont="1" applyBorder="1" applyAlignment="1">
      <alignment vertical="center"/>
    </xf>
    <xf numFmtId="183" fontId="9" fillId="0" borderId="46" xfId="3" applyNumberFormat="1" applyFont="1" applyBorder="1" applyAlignment="1">
      <alignment vertical="center"/>
    </xf>
    <xf numFmtId="183" fontId="9" fillId="0" borderId="34" xfId="3" applyNumberFormat="1" applyFont="1" applyBorder="1" applyAlignment="1">
      <alignment vertical="center"/>
    </xf>
    <xf numFmtId="0" fontId="6" fillId="0" borderId="0" xfId="2" applyFont="1" applyBorder="1" applyAlignment="1">
      <alignment horizontal="right" vertical="center"/>
    </xf>
    <xf numFmtId="177" fontId="6" fillId="0" borderId="0" xfId="3" applyNumberFormat="1" applyFont="1" applyBorder="1" applyAlignment="1">
      <alignment vertical="center"/>
    </xf>
    <xf numFmtId="183" fontId="6" fillId="0" borderId="0" xfId="3" applyNumberFormat="1" applyFont="1" applyBorder="1" applyAlignment="1">
      <alignment vertical="center"/>
    </xf>
    <xf numFmtId="177" fontId="6" fillId="0" borderId="0" xfId="2" applyNumberFormat="1" applyFont="1" applyAlignment="1">
      <alignment vertical="center"/>
    </xf>
    <xf numFmtId="183" fontId="6" fillId="0" borderId="0" xfId="2" applyNumberFormat="1" applyFont="1" applyAlignment="1">
      <alignment vertical="center"/>
    </xf>
    <xf numFmtId="177" fontId="6" fillId="0" borderId="10" xfId="3" applyNumberFormat="1" applyFont="1" applyBorder="1" applyAlignment="1">
      <alignment horizontal="center" vertical="center"/>
    </xf>
    <xf numFmtId="177" fontId="6" fillId="0" borderId="46" xfId="3" applyNumberFormat="1" applyFont="1" applyBorder="1" applyAlignment="1">
      <alignment horizontal="center" vertical="center"/>
    </xf>
    <xf numFmtId="177" fontId="6" fillId="0" borderId="34" xfId="3" applyNumberFormat="1" applyFont="1" applyBorder="1" applyAlignment="1">
      <alignment horizontal="center" vertical="center"/>
    </xf>
    <xf numFmtId="177" fontId="6" fillId="0" borderId="32" xfId="3" applyNumberFormat="1" applyFont="1" applyBorder="1" applyAlignment="1">
      <alignment horizontal="center" vertical="center"/>
    </xf>
    <xf numFmtId="177" fontId="6" fillId="0" borderId="9" xfId="3" applyNumberFormat="1" applyFont="1" applyBorder="1" applyAlignment="1">
      <alignment horizontal="center" vertical="center"/>
    </xf>
    <xf numFmtId="183" fontId="6" fillId="0" borderId="10" xfId="3" applyNumberFormat="1" applyFont="1" applyBorder="1" applyAlignment="1">
      <alignment horizontal="center" vertical="center"/>
    </xf>
    <xf numFmtId="183" fontId="6" fillId="0" borderId="46" xfId="3" applyNumberFormat="1" applyFont="1" applyBorder="1" applyAlignment="1">
      <alignment horizontal="center" vertical="center"/>
    </xf>
    <xf numFmtId="183" fontId="6" fillId="0" borderId="34" xfId="3" applyNumberFormat="1" applyFont="1" applyBorder="1" applyAlignment="1">
      <alignment horizontal="center" vertical="center"/>
    </xf>
    <xf numFmtId="0" fontId="6" fillId="0" borderId="0" xfId="1" applyFont="1" applyAlignment="1">
      <alignment horizontal="center" vertical="center" shrinkToFit="1"/>
    </xf>
    <xf numFmtId="0" fontId="5" fillId="0" borderId="0" xfId="1" applyFont="1" applyBorder="1" applyAlignment="1">
      <alignment horizontal="center" vertical="center" shrinkToFit="1"/>
    </xf>
    <xf numFmtId="176" fontId="6" fillId="0" borderId="7" xfId="1" applyNumberFormat="1" applyFont="1" applyBorder="1" applyAlignment="1">
      <alignment horizontal="distributed" vertical="center" justifyLastLine="1"/>
    </xf>
    <xf numFmtId="0" fontId="6" fillId="0" borderId="15" xfId="1" applyFont="1" applyBorder="1" applyAlignment="1">
      <alignment horizontal="center" vertical="center" shrinkToFit="1"/>
    </xf>
    <xf numFmtId="38" fontId="9" fillId="0" borderId="15" xfId="2" applyNumberFormat="1" applyFont="1" applyBorder="1" applyAlignment="1">
      <alignment vertical="center"/>
    </xf>
    <xf numFmtId="176" fontId="9" fillId="0" borderId="15" xfId="2" applyNumberFormat="1" applyFont="1" applyBorder="1" applyAlignment="1">
      <alignment vertical="center"/>
    </xf>
    <xf numFmtId="0" fontId="6" fillId="0" borderId="26" xfId="1" applyFont="1" applyBorder="1" applyAlignment="1">
      <alignment horizontal="center" vertical="center" shrinkToFit="1"/>
    </xf>
    <xf numFmtId="38" fontId="9" fillId="0" borderId="26" xfId="2" applyNumberFormat="1" applyFont="1" applyBorder="1" applyAlignment="1">
      <alignment vertical="center"/>
    </xf>
    <xf numFmtId="176" fontId="9" fillId="0" borderId="26" xfId="2" applyNumberFormat="1" applyFont="1" applyBorder="1" applyAlignment="1">
      <alignment vertical="center"/>
    </xf>
    <xf numFmtId="177" fontId="9" fillId="0" borderId="15" xfId="2" applyNumberFormat="1" applyFont="1" applyBorder="1" applyAlignment="1">
      <alignment vertical="center"/>
    </xf>
    <xf numFmtId="176" fontId="9" fillId="0" borderId="15" xfId="3" applyNumberFormat="1" applyFont="1" applyBorder="1" applyAlignment="1">
      <alignment vertical="center"/>
    </xf>
    <xf numFmtId="177" fontId="9" fillId="0" borderId="26" xfId="2" applyNumberFormat="1" applyFont="1" applyBorder="1" applyAlignment="1">
      <alignment vertical="center"/>
    </xf>
    <xf numFmtId="176" fontId="9" fillId="0" borderId="26" xfId="3" applyNumberFormat="1" applyFont="1" applyBorder="1" applyAlignment="1">
      <alignment vertical="center"/>
    </xf>
    <xf numFmtId="176" fontId="6" fillId="0" borderId="0" xfId="2" applyNumberFormat="1" applyFont="1" applyAlignment="1">
      <alignment horizontal="right" vertical="center"/>
    </xf>
    <xf numFmtId="177" fontId="5" fillId="0" borderId="0" xfId="1" applyNumberFormat="1" applyFont="1" applyBorder="1" applyAlignment="1">
      <alignment vertical="center"/>
    </xf>
    <xf numFmtId="177" fontId="5" fillId="0" borderId="0" xfId="1" applyNumberFormat="1" applyFont="1" applyAlignment="1">
      <alignment vertical="center"/>
    </xf>
    <xf numFmtId="0" fontId="6" fillId="0" borderId="4" xfId="2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 wrapText="1" justifyLastLine="1" shrinkToFit="1"/>
    </xf>
    <xf numFmtId="58" fontId="9" fillId="0" borderId="1" xfId="1" quotePrefix="1" applyNumberFormat="1" applyFont="1" applyBorder="1" applyAlignment="1">
      <alignment horizontal="center" vertical="center" shrinkToFit="1"/>
    </xf>
    <xf numFmtId="58" fontId="9" fillId="0" borderId="3" xfId="1" quotePrefix="1" applyNumberFormat="1" applyFont="1" applyBorder="1" applyAlignment="1">
      <alignment horizontal="center" vertical="center" shrinkToFit="1"/>
    </xf>
    <xf numFmtId="58" fontId="9" fillId="0" borderId="21" xfId="1" quotePrefix="1" applyNumberFormat="1" applyFont="1" applyBorder="1" applyAlignment="1">
      <alignment horizontal="center" vertical="center" shrinkToFit="1"/>
    </xf>
    <xf numFmtId="58" fontId="9" fillId="0" borderId="64" xfId="1" quotePrefix="1" applyNumberFormat="1" applyFont="1" applyBorder="1" applyAlignment="1">
      <alignment horizontal="center" vertical="center" shrinkToFit="1"/>
    </xf>
    <xf numFmtId="177" fontId="6" fillId="0" borderId="10" xfId="1" applyNumberFormat="1" applyFont="1" applyBorder="1" applyAlignment="1">
      <alignment horizontal="distributed" vertical="center" justifyLastLine="1"/>
    </xf>
    <xf numFmtId="176" fontId="6" fillId="0" borderId="46" xfId="1" applyNumberFormat="1" applyFont="1" applyBorder="1" applyAlignment="1">
      <alignment horizontal="distributed" vertical="center" justifyLastLine="1"/>
    </xf>
    <xf numFmtId="176" fontId="6" fillId="0" borderId="8" xfId="1" applyNumberFormat="1" applyFont="1" applyBorder="1" applyAlignment="1">
      <alignment horizontal="distributed" vertical="center" justifyLastLine="1"/>
    </xf>
    <xf numFmtId="176" fontId="6" fillId="0" borderId="9" xfId="1" applyNumberFormat="1" applyFont="1" applyBorder="1" applyAlignment="1">
      <alignment horizontal="distributed" vertical="center" justifyLastLine="1"/>
    </xf>
    <xf numFmtId="58" fontId="9" fillId="0" borderId="5" xfId="1" quotePrefix="1" applyNumberFormat="1" applyFont="1" applyBorder="1" applyAlignment="1">
      <alignment horizontal="center" vertical="center" shrinkToFit="1"/>
    </xf>
    <xf numFmtId="58" fontId="9" fillId="0" borderId="6" xfId="1" quotePrefix="1" applyNumberFormat="1" applyFont="1" applyBorder="1" applyAlignment="1">
      <alignment horizontal="center" vertical="center" shrinkToFit="1"/>
    </xf>
    <xf numFmtId="0" fontId="6" fillId="0" borderId="1" xfId="1" applyFont="1" applyBorder="1" applyAlignment="1">
      <alignment horizontal="distributed" vertical="center" justifyLastLine="1"/>
    </xf>
    <xf numFmtId="0" fontId="6" fillId="0" borderId="3" xfId="1" applyFont="1" applyBorder="1" applyAlignment="1">
      <alignment horizontal="distributed" vertical="center" justifyLastLine="1"/>
    </xf>
    <xf numFmtId="0" fontId="6" fillId="0" borderId="5" xfId="1" applyFont="1" applyBorder="1" applyAlignment="1">
      <alignment horizontal="distributed" vertical="center" justifyLastLine="1"/>
    </xf>
    <xf numFmtId="0" fontId="6" fillId="0" borderId="6" xfId="1" applyFont="1" applyBorder="1" applyAlignment="1">
      <alignment horizontal="distributed" vertical="center" justifyLastLine="1"/>
    </xf>
    <xf numFmtId="0" fontId="6" fillId="0" borderId="21" xfId="1" applyFont="1" applyBorder="1" applyAlignment="1">
      <alignment horizontal="distributed" vertical="center" justifyLastLine="1"/>
    </xf>
    <xf numFmtId="0" fontId="6" fillId="0" borderId="64" xfId="1" applyFont="1" applyBorder="1" applyAlignment="1">
      <alignment horizontal="distributed" vertical="center" justifyLastLine="1"/>
    </xf>
    <xf numFmtId="0" fontId="6" fillId="0" borderId="4" xfId="1" applyFont="1" applyBorder="1" applyAlignment="1">
      <alignment horizontal="distributed" vertical="center" wrapText="1" justifyLastLine="1" shrinkToFit="1"/>
    </xf>
    <xf numFmtId="0" fontId="6" fillId="0" borderId="7" xfId="1" applyFont="1" applyBorder="1" applyAlignment="1">
      <alignment horizontal="distributed" vertical="center" wrapText="1" justifyLastLine="1" shrinkToFit="1"/>
    </xf>
    <xf numFmtId="0" fontId="6" fillId="0" borderId="27" xfId="1" applyFont="1" applyBorder="1" applyAlignment="1">
      <alignment horizontal="distributed" vertical="center" wrapText="1" justifyLastLine="1" shrinkToFit="1"/>
    </xf>
    <xf numFmtId="0" fontId="6" fillId="0" borderId="7" xfId="1" applyFont="1" applyBorder="1" applyAlignment="1">
      <alignment horizontal="distributed" vertical="center" justifyLastLine="1" shrinkToFit="1"/>
    </xf>
    <xf numFmtId="0" fontId="6" fillId="0" borderId="27" xfId="1" applyFont="1" applyBorder="1" applyAlignment="1">
      <alignment horizontal="distributed" vertical="center" justifyLastLine="1" shrinkToFit="1"/>
    </xf>
    <xf numFmtId="0" fontId="6" fillId="0" borderId="10" xfId="1" applyFont="1" applyBorder="1" applyAlignment="1">
      <alignment horizontal="distributed" vertical="center" justifyLastLine="1"/>
    </xf>
    <xf numFmtId="184" fontId="9" fillId="0" borderId="1" xfId="12" quotePrefix="1" applyNumberFormat="1" applyFont="1" applyFill="1" applyBorder="1" applyAlignment="1" applyProtection="1">
      <alignment horizontal="center" vertical="center"/>
      <protection locked="0"/>
    </xf>
    <xf numFmtId="184" fontId="9" fillId="0" borderId="3" xfId="12" quotePrefix="1" applyNumberFormat="1" applyFont="1" applyFill="1" applyBorder="1" applyAlignment="1" applyProtection="1">
      <alignment horizontal="center" vertical="center"/>
      <protection locked="0"/>
    </xf>
    <xf numFmtId="184" fontId="9" fillId="0" borderId="5" xfId="12" quotePrefix="1" applyNumberFormat="1" applyFont="1" applyFill="1" applyBorder="1" applyAlignment="1" applyProtection="1">
      <alignment horizontal="center" vertical="center"/>
      <protection locked="0"/>
    </xf>
    <xf numFmtId="184" fontId="9" fillId="0" borderId="6" xfId="12" quotePrefix="1" applyNumberFormat="1" applyFont="1" applyFill="1" applyBorder="1" applyAlignment="1" applyProtection="1">
      <alignment horizontal="center" vertical="center"/>
      <protection locked="0"/>
    </xf>
    <xf numFmtId="177" fontId="6" fillId="0" borderId="46" xfId="1" applyNumberFormat="1" applyFont="1" applyBorder="1" applyAlignment="1">
      <alignment horizontal="distributed" vertical="center" justifyLastLine="1"/>
    </xf>
    <xf numFmtId="177" fontId="6" fillId="0" borderId="8" xfId="1" applyNumberFormat="1" applyFont="1" applyBorder="1" applyAlignment="1">
      <alignment horizontal="distributed" vertical="center" justifyLastLine="1"/>
    </xf>
    <xf numFmtId="177" fontId="6" fillId="0" borderId="9" xfId="1" applyNumberFormat="1" applyFont="1" applyBorder="1" applyAlignment="1">
      <alignment horizontal="distributed" vertical="center" justifyLastLine="1"/>
    </xf>
    <xf numFmtId="183" fontId="6" fillId="0" borderId="46" xfId="1" applyNumberFormat="1" applyFont="1" applyBorder="1" applyAlignment="1">
      <alignment horizontal="distributed" vertical="center" justifyLastLine="1"/>
    </xf>
    <xf numFmtId="183" fontId="6" fillId="0" borderId="8" xfId="1" applyNumberFormat="1" applyFont="1" applyBorder="1" applyAlignment="1">
      <alignment horizontal="distributed" vertical="center" justifyLastLine="1"/>
    </xf>
    <xf numFmtId="183" fontId="6" fillId="0" borderId="9" xfId="1" applyNumberFormat="1" applyFont="1" applyBorder="1" applyAlignment="1">
      <alignment horizontal="distributed" vertical="center" justifyLastLine="1"/>
    </xf>
    <xf numFmtId="0" fontId="6" fillId="0" borderId="4" xfId="1" applyFont="1" applyBorder="1" applyAlignment="1">
      <alignment horizontal="distributed" vertical="center" justifyLastLine="1"/>
    </xf>
    <xf numFmtId="0" fontId="6" fillId="0" borderId="7" xfId="1" applyFont="1" applyBorder="1" applyAlignment="1">
      <alignment horizontal="distributed" vertical="center" justifyLastLine="1"/>
    </xf>
    <xf numFmtId="0" fontId="6" fillId="0" borderId="27" xfId="1" applyFont="1" applyBorder="1" applyAlignment="1">
      <alignment horizontal="distributed" vertical="center" justifyLastLine="1"/>
    </xf>
    <xf numFmtId="176" fontId="6" fillId="0" borderId="46" xfId="1" applyNumberFormat="1" applyFont="1" applyBorder="1" applyAlignment="1">
      <alignment horizontal="center" vertical="center" justifyLastLine="1"/>
    </xf>
    <xf numFmtId="176" fontId="6" fillId="0" borderId="8" xfId="1" applyNumberFormat="1" applyFont="1" applyBorder="1" applyAlignment="1">
      <alignment horizontal="center" vertical="center" justifyLastLine="1"/>
    </xf>
    <xf numFmtId="176" fontId="6" fillId="0" borderId="9" xfId="1" applyNumberFormat="1" applyFont="1" applyBorder="1" applyAlignment="1">
      <alignment horizontal="center" vertical="center" justifyLastLine="1"/>
    </xf>
    <xf numFmtId="0" fontId="9" fillId="0" borderId="74" xfId="2" applyFont="1" applyBorder="1" applyAlignment="1">
      <alignment horizontal="center" vertical="center"/>
    </xf>
    <xf numFmtId="0" fontId="9" fillId="0" borderId="76" xfId="2" applyFont="1" applyBorder="1" applyAlignment="1">
      <alignment horizontal="center" vertical="center"/>
    </xf>
    <xf numFmtId="0" fontId="9" fillId="0" borderId="1" xfId="2" quotePrefix="1" applyFont="1" applyBorder="1" applyAlignment="1">
      <alignment horizontal="center" vertical="center"/>
    </xf>
    <xf numFmtId="0" fontId="9" fillId="0" borderId="3" xfId="2" quotePrefix="1" applyFont="1" applyBorder="1" applyAlignment="1">
      <alignment horizontal="center" vertical="center"/>
    </xf>
    <xf numFmtId="0" fontId="9" fillId="0" borderId="75" xfId="2" applyFont="1" applyBorder="1" applyAlignment="1">
      <alignment horizontal="center" vertical="center"/>
    </xf>
    <xf numFmtId="0" fontId="6" fillId="0" borderId="2" xfId="1" applyFont="1" applyBorder="1" applyAlignment="1">
      <alignment horizontal="distributed" vertical="center" justifyLastLine="1"/>
    </xf>
    <xf numFmtId="0" fontId="6" fillId="0" borderId="37" xfId="2" applyFont="1" applyBorder="1" applyAlignment="1">
      <alignment horizontal="center" vertical="center"/>
    </xf>
    <xf numFmtId="0" fontId="6" fillId="0" borderId="41" xfId="2" applyFont="1" applyBorder="1" applyAlignment="1">
      <alignment horizontal="center" vertical="center"/>
    </xf>
    <xf numFmtId="57" fontId="6" fillId="0" borderId="42" xfId="2" quotePrefix="1" applyNumberFormat="1" applyFont="1" applyBorder="1" applyAlignment="1">
      <alignment horizontal="right"/>
    </xf>
    <xf numFmtId="57" fontId="6" fillId="0" borderId="45" xfId="2" quotePrefix="1" applyNumberFormat="1" applyFont="1" applyBorder="1" applyAlignment="1">
      <alignment horizontal="right"/>
    </xf>
    <xf numFmtId="0" fontId="6" fillId="0" borderId="42" xfId="2" quotePrefix="1" applyFont="1" applyBorder="1" applyAlignment="1">
      <alignment horizontal="right"/>
    </xf>
    <xf numFmtId="0" fontId="6" fillId="0" borderId="45" xfId="2" quotePrefix="1" applyFont="1" applyBorder="1" applyAlignment="1">
      <alignment horizontal="right"/>
    </xf>
    <xf numFmtId="3" fontId="6" fillId="0" borderId="7" xfId="1" applyNumberFormat="1" applyFont="1" applyFill="1" applyBorder="1" applyAlignment="1">
      <alignment horizontal="right" vertical="center" shrinkToFit="1"/>
    </xf>
    <xf numFmtId="57" fontId="6" fillId="0" borderId="35" xfId="2" quotePrefix="1" applyNumberFormat="1" applyFont="1" applyBorder="1" applyAlignment="1">
      <alignment horizontal="left" vertical="center"/>
    </xf>
    <xf numFmtId="57" fontId="6" fillId="0" borderId="42" xfId="2" quotePrefix="1" applyNumberFormat="1" applyFont="1" applyBorder="1" applyAlignment="1">
      <alignment horizontal="left" vertical="center"/>
    </xf>
    <xf numFmtId="0" fontId="6" fillId="0" borderId="42" xfId="2" quotePrefix="1" applyFont="1" applyBorder="1" applyAlignment="1">
      <alignment horizontal="right" vertical="center"/>
    </xf>
    <xf numFmtId="0" fontId="6" fillId="0" borderId="45" xfId="2" quotePrefix="1" applyFont="1" applyBorder="1" applyAlignment="1">
      <alignment horizontal="right" vertical="center"/>
    </xf>
    <xf numFmtId="57" fontId="6" fillId="0" borderId="35" xfId="2" applyNumberFormat="1" applyFont="1" applyBorder="1" applyAlignment="1">
      <alignment horizontal="left" vertical="top"/>
    </xf>
    <xf numFmtId="57" fontId="6" fillId="0" borderId="42" xfId="2" applyNumberFormat="1" applyFont="1" applyBorder="1" applyAlignment="1">
      <alignment horizontal="left" vertical="top"/>
    </xf>
    <xf numFmtId="0" fontId="6" fillId="0" borderId="35" xfId="2" quotePrefix="1" applyFont="1" applyBorder="1" applyAlignment="1">
      <alignment vertical="center"/>
    </xf>
    <xf numFmtId="0" fontId="6" fillId="0" borderId="42" xfId="2" applyFont="1" applyBorder="1" applyAlignment="1">
      <alignment vertical="center"/>
    </xf>
    <xf numFmtId="57" fontId="6" fillId="0" borderId="42" xfId="2" applyNumberFormat="1" applyFont="1" applyBorder="1" applyAlignment="1">
      <alignment horizontal="right" wrapText="1"/>
    </xf>
    <xf numFmtId="0" fontId="6" fillId="0" borderId="45" xfId="2" applyFont="1" applyBorder="1" applyAlignment="1">
      <alignment horizontal="right" wrapText="1"/>
    </xf>
    <xf numFmtId="0" fontId="6" fillId="0" borderId="35" xfId="2" quotePrefix="1" applyFont="1" applyBorder="1" applyAlignment="1">
      <alignment horizontal="left" vertical="top"/>
    </xf>
    <xf numFmtId="0" fontId="6" fillId="0" borderId="42" xfId="2" applyFont="1" applyBorder="1" applyAlignment="1">
      <alignment horizontal="left" vertical="top"/>
    </xf>
    <xf numFmtId="0" fontId="6" fillId="0" borderId="35" xfId="2" applyFont="1" applyBorder="1" applyAlignment="1">
      <alignment horizontal="left" vertical="top" wrapText="1"/>
    </xf>
    <xf numFmtId="0" fontId="6" fillId="0" borderId="42" xfId="2" applyFont="1" applyBorder="1" applyAlignment="1">
      <alignment horizontal="left" vertical="top" wrapText="1"/>
    </xf>
    <xf numFmtId="57" fontId="6" fillId="0" borderId="45" xfId="2" applyNumberFormat="1" applyFont="1" applyBorder="1" applyAlignment="1">
      <alignment horizontal="right"/>
    </xf>
    <xf numFmtId="0" fontId="6" fillId="0" borderId="35" xfId="2" applyFont="1" applyBorder="1" applyAlignment="1">
      <alignment vertical="center"/>
    </xf>
    <xf numFmtId="0" fontId="6" fillId="0" borderId="35" xfId="2" quotePrefix="1" applyFont="1" applyBorder="1" applyAlignment="1">
      <alignment horizontal="left" vertical="center"/>
    </xf>
    <xf numFmtId="0" fontId="6" fillId="0" borderId="42" xfId="2" applyFont="1" applyBorder="1" applyAlignment="1">
      <alignment horizontal="left" vertical="center"/>
    </xf>
    <xf numFmtId="0" fontId="6" fillId="0" borderId="4" xfId="2" applyFont="1" applyBorder="1" applyAlignment="1">
      <alignment horizontal="distributed" vertical="center" justifyLastLine="1" shrinkToFit="1"/>
    </xf>
    <xf numFmtId="0" fontId="6" fillId="0" borderId="27" xfId="2" applyFont="1" applyBorder="1" applyAlignment="1">
      <alignment horizontal="distributed" vertical="center" justifyLastLine="1" shrinkToFit="1"/>
    </xf>
    <xf numFmtId="0" fontId="6" fillId="0" borderId="10" xfId="2" applyFont="1" applyBorder="1" applyAlignment="1">
      <alignment horizontal="distributed" vertical="center" justifyLastLine="1"/>
    </xf>
    <xf numFmtId="0" fontId="6" fillId="0" borderId="9" xfId="2" applyFont="1" applyBorder="1" applyAlignment="1">
      <alignment horizontal="distributed" vertical="center" justifyLastLine="1"/>
    </xf>
    <xf numFmtId="0" fontId="6" fillId="0" borderId="37" xfId="2" applyFont="1" applyBorder="1" applyAlignment="1">
      <alignment horizontal="center" vertical="center" shrinkToFit="1"/>
    </xf>
    <xf numFmtId="0" fontId="6" fillId="0" borderId="44" xfId="2" applyFont="1" applyBorder="1" applyAlignment="1">
      <alignment horizontal="center" vertical="center" shrinkToFit="1"/>
    </xf>
    <xf numFmtId="0" fontId="6" fillId="0" borderId="41" xfId="2" applyFont="1" applyBorder="1" applyAlignment="1">
      <alignment horizontal="center" vertical="center" shrinkToFit="1"/>
    </xf>
    <xf numFmtId="0" fontId="6" fillId="0" borderId="35" xfId="2" applyFont="1" applyBorder="1" applyAlignment="1">
      <alignment horizontal="center" vertical="center" shrinkToFit="1"/>
    </xf>
    <xf numFmtId="0" fontId="6" fillId="0" borderId="42" xfId="2" applyFont="1" applyBorder="1" applyAlignment="1">
      <alignment horizontal="center" vertical="center" shrinkToFit="1"/>
    </xf>
    <xf numFmtId="0" fontId="6" fillId="0" borderId="45" xfId="2" applyFont="1" applyBorder="1" applyAlignment="1">
      <alignment horizontal="center" vertical="center" shrinkToFit="1"/>
    </xf>
    <xf numFmtId="0" fontId="6" fillId="0" borderId="68" xfId="2" quotePrefix="1" applyFont="1" applyBorder="1" applyAlignment="1">
      <alignment horizontal="center" vertical="center" shrinkToFit="1"/>
    </xf>
    <xf numFmtId="0" fontId="6" fillId="0" borderId="56" xfId="2" applyFont="1" applyBorder="1" applyAlignment="1">
      <alignment horizontal="center" vertical="center" shrinkToFit="1"/>
    </xf>
    <xf numFmtId="0" fontId="6" fillId="0" borderId="70" xfId="2" applyFont="1" applyBorder="1" applyAlignment="1">
      <alignment horizontal="center" vertical="center" shrinkToFit="1"/>
    </xf>
    <xf numFmtId="3" fontId="6" fillId="0" borderId="27" xfId="1" applyNumberFormat="1" applyFont="1" applyFill="1" applyBorder="1" applyAlignment="1">
      <alignment horizontal="right" vertical="center" shrinkToFit="1"/>
    </xf>
    <xf numFmtId="57" fontId="6" fillId="0" borderId="43" xfId="2" applyNumberFormat="1" applyFont="1" applyBorder="1" applyAlignment="1">
      <alignment horizontal="right" vertical="center" shrinkToFit="1"/>
    </xf>
    <xf numFmtId="0" fontId="6" fillId="0" borderId="40" xfId="2" applyFont="1" applyBorder="1" applyAlignment="1">
      <alignment horizontal="right" vertical="center" shrinkToFit="1"/>
    </xf>
    <xf numFmtId="0" fontId="6" fillId="0" borderId="68" xfId="2" applyFont="1" applyBorder="1" applyAlignment="1">
      <alignment horizontal="center" vertical="center" shrinkToFit="1"/>
    </xf>
    <xf numFmtId="3" fontId="6" fillId="0" borderId="35" xfId="1" applyNumberFormat="1" applyFont="1" applyFill="1" applyBorder="1" applyAlignment="1">
      <alignment horizontal="center" vertical="center" shrinkToFit="1"/>
    </xf>
    <xf numFmtId="3" fontId="6" fillId="0" borderId="42" xfId="1" applyNumberFormat="1" applyFont="1" applyFill="1" applyBorder="1" applyAlignment="1">
      <alignment horizontal="center" vertical="center" shrinkToFit="1"/>
    </xf>
    <xf numFmtId="3" fontId="6" fillId="0" borderId="45" xfId="1" applyNumberFormat="1" applyFont="1" applyFill="1" applyBorder="1" applyAlignment="1">
      <alignment horizontal="center" vertical="center" shrinkToFit="1"/>
    </xf>
    <xf numFmtId="49" fontId="6" fillId="0" borderId="68" xfId="2" applyNumberFormat="1" applyFont="1" applyBorder="1" applyAlignment="1">
      <alignment horizontal="center" vertical="center" shrinkToFit="1"/>
    </xf>
    <xf numFmtId="49" fontId="6" fillId="0" borderId="56" xfId="2" applyNumberFormat="1" applyFont="1" applyBorder="1" applyAlignment="1">
      <alignment horizontal="center" vertical="center" shrinkToFit="1"/>
    </xf>
    <xf numFmtId="49" fontId="6" fillId="0" borderId="70" xfId="2" applyNumberFormat="1" applyFont="1" applyBorder="1" applyAlignment="1">
      <alignment horizontal="center" vertical="center" shrinkToFit="1"/>
    </xf>
    <xf numFmtId="49" fontId="6" fillId="0" borderId="68" xfId="2" applyNumberFormat="1" applyFont="1" applyBorder="1" applyAlignment="1">
      <alignment horizontal="left" vertical="center"/>
    </xf>
    <xf numFmtId="49" fontId="6" fillId="0" borderId="56" xfId="2" applyNumberFormat="1" applyFont="1" applyBorder="1" applyAlignment="1">
      <alignment horizontal="left" vertical="center"/>
    </xf>
    <xf numFmtId="0" fontId="6" fillId="0" borderId="56" xfId="2" quotePrefix="1" applyFont="1" applyBorder="1" applyAlignment="1">
      <alignment horizontal="right" vertical="center"/>
    </xf>
    <xf numFmtId="0" fontId="6" fillId="0" borderId="70" xfId="2" applyFont="1" applyBorder="1" applyAlignment="1">
      <alignment horizontal="right" vertical="center"/>
    </xf>
    <xf numFmtId="0" fontId="6" fillId="0" borderId="36" xfId="2" quotePrefix="1" applyFont="1" applyBorder="1" applyAlignment="1">
      <alignment vertical="center"/>
    </xf>
    <xf numFmtId="0" fontId="6" fillId="0" borderId="43" xfId="2" applyFont="1" applyBorder="1" applyAlignment="1">
      <alignment vertical="center"/>
    </xf>
    <xf numFmtId="49" fontId="6" fillId="0" borderId="56" xfId="2" applyNumberFormat="1" applyFont="1" applyBorder="1" applyAlignment="1">
      <alignment horizontal="right" vertical="center"/>
    </xf>
    <xf numFmtId="49" fontId="6" fillId="0" borderId="70" xfId="2" applyNumberFormat="1" applyFont="1" applyBorder="1" applyAlignment="1">
      <alignment horizontal="right" vertical="center"/>
    </xf>
    <xf numFmtId="0" fontId="6" fillId="0" borderId="68" xfId="2" quotePrefix="1" applyFont="1" applyBorder="1" applyAlignment="1">
      <alignment vertical="center"/>
    </xf>
    <xf numFmtId="0" fontId="6" fillId="0" borderId="56" xfId="2" applyFont="1" applyBorder="1" applyAlignment="1">
      <alignment vertical="center"/>
    </xf>
    <xf numFmtId="0" fontId="6" fillId="0" borderId="43" xfId="2" quotePrefix="1" applyFont="1" applyBorder="1" applyAlignment="1">
      <alignment horizontal="right" vertical="center"/>
    </xf>
    <xf numFmtId="0" fontId="6" fillId="0" borderId="40" xfId="2" applyFont="1" applyBorder="1" applyAlignment="1">
      <alignment horizontal="right" vertical="center"/>
    </xf>
    <xf numFmtId="57" fontId="6" fillId="0" borderId="68" xfId="2" applyNumberFormat="1" applyFont="1" applyBorder="1" applyAlignment="1">
      <alignment vertical="center"/>
    </xf>
    <xf numFmtId="57" fontId="6" fillId="0" borderId="56" xfId="2" quotePrefix="1" applyNumberFormat="1" applyFont="1" applyBorder="1" applyAlignment="1">
      <alignment horizontal="right" vertical="center"/>
    </xf>
    <xf numFmtId="0" fontId="6" fillId="0" borderId="68" xfId="2" applyFont="1" applyBorder="1" applyAlignment="1">
      <alignment vertical="center"/>
    </xf>
    <xf numFmtId="0" fontId="6" fillId="0" borderId="36" xfId="2" quotePrefix="1" applyFont="1" applyBorder="1" applyAlignment="1">
      <alignment horizontal="center" vertical="center" shrinkToFit="1"/>
    </xf>
    <xf numFmtId="0" fontId="6" fillId="0" borderId="40" xfId="2" applyFont="1" applyBorder="1" applyAlignment="1">
      <alignment horizontal="center" vertical="center" shrinkToFit="1"/>
    </xf>
    <xf numFmtId="49" fontId="6" fillId="0" borderId="43" xfId="2" applyNumberFormat="1" applyFont="1" applyBorder="1" applyAlignment="1">
      <alignment horizontal="right" vertical="center"/>
    </xf>
    <xf numFmtId="49" fontId="6" fillId="0" borderId="40" xfId="2" applyNumberFormat="1" applyFont="1" applyBorder="1" applyAlignment="1">
      <alignment horizontal="right" vertical="center"/>
    </xf>
    <xf numFmtId="57" fontId="6" fillId="0" borderId="56" xfId="2" applyNumberFormat="1" applyFont="1" applyBorder="1" applyAlignment="1">
      <alignment vertical="center"/>
    </xf>
    <xf numFmtId="0" fontId="6" fillId="0" borderId="70" xfId="2" applyFont="1" applyBorder="1" applyAlignment="1">
      <alignment vertical="center"/>
    </xf>
    <xf numFmtId="0" fontId="6" fillId="0" borderId="36" xfId="2" quotePrefix="1" applyFont="1" applyBorder="1" applyAlignment="1">
      <alignment vertical="center" shrinkToFit="1"/>
    </xf>
    <xf numFmtId="0" fontId="6" fillId="0" borderId="43" xfId="2" applyFont="1" applyBorder="1" applyAlignment="1">
      <alignment vertical="center" shrinkToFit="1"/>
    </xf>
    <xf numFmtId="49" fontId="6" fillId="0" borderId="68" xfId="2" applyNumberFormat="1" applyFont="1" applyBorder="1" applyAlignment="1">
      <alignment vertical="center"/>
    </xf>
    <xf numFmtId="49" fontId="6" fillId="0" borderId="56" xfId="2" applyNumberFormat="1" applyFont="1" applyBorder="1" applyAlignment="1">
      <alignment vertical="center"/>
    </xf>
    <xf numFmtId="57" fontId="6" fillId="0" borderId="56" xfId="2" applyNumberFormat="1" applyFont="1" applyBorder="1" applyAlignment="1">
      <alignment horizontal="right" vertical="center"/>
    </xf>
    <xf numFmtId="0" fontId="6" fillId="0" borderId="36" xfId="2" applyFont="1" applyBorder="1" applyAlignment="1">
      <alignment vertical="center"/>
    </xf>
    <xf numFmtId="0" fontId="6" fillId="0" borderId="68" xfId="2" applyFont="1" applyBorder="1" applyAlignment="1">
      <alignment horizontal="left" vertical="center"/>
    </xf>
    <xf numFmtId="0" fontId="6" fillId="0" borderId="56" xfId="2" applyFont="1" applyBorder="1" applyAlignment="1">
      <alignment horizontal="left" vertical="center"/>
    </xf>
    <xf numFmtId="57" fontId="6" fillId="0" borderId="43" xfId="2" quotePrefix="1" applyNumberFormat="1" applyFont="1" applyBorder="1" applyAlignment="1">
      <alignment vertical="center"/>
    </xf>
    <xf numFmtId="49" fontId="6" fillId="0" borderId="68" xfId="2" applyNumberFormat="1" applyFont="1" applyBorder="1" applyAlignment="1">
      <alignment horizontal="center" vertical="center"/>
    </xf>
    <xf numFmtId="49" fontId="6" fillId="0" borderId="56" xfId="2" applyNumberFormat="1" applyFont="1" applyBorder="1" applyAlignment="1">
      <alignment horizontal="center" vertical="center"/>
    </xf>
    <xf numFmtId="0" fontId="6" fillId="0" borderId="43" xfId="2" quotePrefix="1" applyFont="1" applyBorder="1" applyAlignment="1">
      <alignment horizontal="right" vertical="center" shrinkToFit="1"/>
    </xf>
    <xf numFmtId="0" fontId="6" fillId="0" borderId="68" xfId="2" quotePrefix="1" applyFont="1" applyBorder="1" applyAlignment="1">
      <alignment horizontal="left" vertical="center"/>
    </xf>
    <xf numFmtId="0" fontId="6" fillId="0" borderId="36" xfId="2" applyFont="1" applyBorder="1" applyAlignment="1">
      <alignment vertical="center" shrinkToFit="1"/>
    </xf>
    <xf numFmtId="0" fontId="6" fillId="0" borderId="40" xfId="2" applyFont="1" applyBorder="1" applyAlignment="1">
      <alignment vertical="center" shrinkToFit="1"/>
    </xf>
    <xf numFmtId="57" fontId="6" fillId="0" borderId="43" xfId="2" applyNumberFormat="1" applyFont="1" applyBorder="1" applyAlignment="1">
      <alignment horizontal="right" vertical="center"/>
    </xf>
    <xf numFmtId="0" fontId="6" fillId="0" borderId="68" xfId="2" applyFont="1" applyBorder="1" applyAlignment="1">
      <alignment horizontal="left" vertical="center" shrinkToFit="1"/>
    </xf>
    <xf numFmtId="0" fontId="6" fillId="0" borderId="56" xfId="2" applyFont="1" applyBorder="1" applyAlignment="1">
      <alignment horizontal="left" vertical="center" shrinkToFit="1"/>
    </xf>
    <xf numFmtId="0" fontId="6" fillId="0" borderId="35" xfId="2" applyFont="1" applyBorder="1" applyAlignment="1">
      <alignment horizontal="center" vertical="center" textRotation="255" shrinkToFit="1"/>
    </xf>
    <xf numFmtId="0" fontId="6" fillId="0" borderId="45" xfId="2" applyFont="1" applyBorder="1" applyAlignment="1">
      <alignment horizontal="center" vertical="center" textRotation="255" shrinkToFit="1"/>
    </xf>
    <xf numFmtId="3" fontId="6" fillId="0" borderId="4" xfId="1" applyNumberFormat="1" applyFont="1" applyFill="1" applyBorder="1" applyAlignment="1">
      <alignment horizontal="right" vertical="center" shrinkToFit="1"/>
    </xf>
    <xf numFmtId="3" fontId="6" fillId="0" borderId="35" xfId="1" applyNumberFormat="1" applyFont="1" applyFill="1" applyBorder="1" applyAlignment="1">
      <alignment horizontal="center" vertical="center" textRotation="255" shrinkToFit="1"/>
    </xf>
    <xf numFmtId="3" fontId="6" fillId="0" borderId="42" xfId="1" applyNumberFormat="1" applyFont="1" applyFill="1" applyBorder="1" applyAlignment="1">
      <alignment horizontal="center" vertical="center" textRotation="255" shrinkToFit="1"/>
    </xf>
    <xf numFmtId="0" fontId="5" fillId="0" borderId="42" xfId="2" applyBorder="1" applyAlignment="1">
      <alignment horizontal="center" vertical="center" textRotation="255" shrinkToFit="1"/>
    </xf>
    <xf numFmtId="0" fontId="5" fillId="0" borderId="45" xfId="2" applyBorder="1" applyAlignment="1">
      <alignment horizontal="center" vertical="center" textRotation="255" shrinkToFit="1"/>
    </xf>
    <xf numFmtId="0" fontId="6" fillId="0" borderId="4" xfId="11" applyNumberFormat="1" applyFont="1" applyFill="1" applyBorder="1" applyAlignment="1" applyProtection="1">
      <alignment horizontal="center" vertical="center"/>
    </xf>
    <xf numFmtId="0" fontId="6" fillId="0" borderId="27" xfId="11" applyNumberFormat="1" applyFont="1" applyFill="1" applyBorder="1" applyAlignment="1" applyProtection="1">
      <alignment horizontal="center" vertical="center"/>
    </xf>
    <xf numFmtId="0" fontId="6" fillId="0" borderId="1" xfId="11" applyNumberFormat="1" applyFont="1" applyFill="1" applyBorder="1" applyAlignment="1" applyProtection="1">
      <alignment horizontal="center"/>
    </xf>
    <xf numFmtId="0" fontId="6" fillId="0" borderId="2" xfId="11" applyNumberFormat="1" applyFont="1" applyFill="1" applyBorder="1" applyAlignment="1" applyProtection="1">
      <alignment horizontal="center"/>
    </xf>
    <xf numFmtId="0" fontId="6" fillId="0" borderId="3" xfId="11" applyNumberFormat="1" applyFont="1" applyFill="1" applyBorder="1" applyAlignment="1" applyProtection="1">
      <alignment horizontal="center"/>
    </xf>
    <xf numFmtId="0" fontId="6" fillId="0" borderId="46" xfId="11" applyNumberFormat="1" applyFont="1" applyFill="1" applyBorder="1" applyAlignment="1" applyProtection="1">
      <alignment horizontal="center" vertical="center"/>
    </xf>
    <xf numFmtId="0" fontId="6" fillId="0" borderId="8" xfId="11" applyNumberFormat="1" applyFont="1" applyFill="1" applyBorder="1" applyAlignment="1" applyProtection="1">
      <alignment horizontal="center" vertical="center"/>
    </xf>
    <xf numFmtId="0" fontId="6" fillId="0" borderId="9" xfId="11" applyNumberFormat="1" applyFont="1" applyFill="1" applyBorder="1" applyAlignment="1" applyProtection="1">
      <alignment horizontal="center" vertical="center"/>
    </xf>
    <xf numFmtId="0" fontId="6" fillId="0" borderId="4" xfId="10" applyFont="1" applyBorder="1" applyAlignment="1">
      <alignment horizontal="distributed" vertical="center" justifyLastLine="1"/>
    </xf>
    <xf numFmtId="0" fontId="6" fillId="0" borderId="7" xfId="10" applyFont="1" applyBorder="1" applyAlignment="1">
      <alignment horizontal="distributed" vertical="center" justifyLastLine="1"/>
    </xf>
    <xf numFmtId="0" fontId="6" fillId="0" borderId="27" xfId="10" applyFont="1" applyBorder="1" applyAlignment="1">
      <alignment horizontal="distributed" vertical="center" justifyLastLine="1"/>
    </xf>
    <xf numFmtId="0" fontId="6" fillId="0" borderId="4" xfId="10" applyFont="1" applyBorder="1" applyAlignment="1">
      <alignment horizontal="distributed" vertical="center" wrapText="1" justifyLastLine="1"/>
    </xf>
    <xf numFmtId="0" fontId="6" fillId="0" borderId="1" xfId="10" applyFont="1" applyBorder="1" applyAlignment="1">
      <alignment horizontal="distributed" vertical="center" justifyLastLine="1"/>
    </xf>
    <xf numFmtId="0" fontId="6" fillId="0" borderId="8" xfId="10" applyFont="1" applyBorder="1" applyAlignment="1">
      <alignment horizontal="distributed" vertical="center" justifyLastLine="1"/>
    </xf>
    <xf numFmtId="0" fontId="6" fillId="0" borderId="9" xfId="10" applyFont="1" applyBorder="1" applyAlignment="1">
      <alignment horizontal="distributed" vertical="center" justifyLastLine="1"/>
    </xf>
    <xf numFmtId="0" fontId="6" fillId="0" borderId="37" xfId="8" applyFont="1" applyBorder="1" applyAlignment="1">
      <alignment horizontal="distributed" vertical="center" justifyLastLine="1"/>
    </xf>
    <xf numFmtId="0" fontId="6" fillId="0" borderId="41" xfId="8" applyFont="1" applyBorder="1" applyAlignment="1">
      <alignment horizontal="distributed" vertical="center" justifyLastLine="1"/>
    </xf>
    <xf numFmtId="0" fontId="6" fillId="0" borderId="4" xfId="8" applyFont="1" applyBorder="1" applyAlignment="1">
      <alignment horizontal="distributed" vertical="center" justifyLastLine="1"/>
    </xf>
    <xf numFmtId="0" fontId="6" fillId="0" borderId="27" xfId="8" applyFont="1" applyBorder="1" applyAlignment="1">
      <alignment horizontal="distributed" vertical="center" justifyLastLine="1"/>
    </xf>
    <xf numFmtId="0" fontId="9" fillId="0" borderId="4" xfId="8" applyFont="1" applyBorder="1" applyAlignment="1">
      <alignment horizontal="distributed" vertical="center" justifyLastLine="1"/>
    </xf>
    <xf numFmtId="0" fontId="9" fillId="0" borderId="27" xfId="8" applyFont="1" applyBorder="1" applyAlignment="1">
      <alignment horizontal="distributed" vertical="center" justifyLastLine="1"/>
    </xf>
    <xf numFmtId="0" fontId="6" fillId="0" borderId="36" xfId="8" applyFont="1" applyBorder="1" applyAlignment="1">
      <alignment horizontal="distributed" vertical="center" justifyLastLine="1"/>
    </xf>
    <xf numFmtId="0" fontId="6" fillId="0" borderId="40" xfId="8" applyFont="1" applyBorder="1" applyAlignment="1">
      <alignment horizontal="distributed" vertical="center" justifyLastLine="1"/>
    </xf>
    <xf numFmtId="0" fontId="6" fillId="0" borderId="46" xfId="2" applyFont="1" applyBorder="1" applyAlignment="1">
      <alignment horizontal="distributed" vertical="center" justifyLastLine="1"/>
    </xf>
    <xf numFmtId="0" fontId="6" fillId="0" borderId="32" xfId="2" applyFont="1" applyBorder="1" applyAlignment="1">
      <alignment horizontal="distributed" vertical="center" justifyLastLine="1"/>
    </xf>
    <xf numFmtId="0" fontId="6" fillId="0" borderId="34" xfId="2" applyFont="1" applyBorder="1" applyAlignment="1">
      <alignment horizontal="distributed" vertical="center" justifyLastLine="1"/>
    </xf>
    <xf numFmtId="0" fontId="6" fillId="0" borderId="4" xfId="8" applyFont="1" applyFill="1" applyBorder="1" applyAlignment="1">
      <alignment horizontal="distributed" vertical="center" justifyLastLine="1"/>
    </xf>
    <xf numFmtId="0" fontId="6" fillId="0" borderId="27" xfId="8" applyFont="1" applyFill="1" applyBorder="1" applyAlignment="1">
      <alignment horizontal="distributed" vertical="center" justifyLastLine="1"/>
    </xf>
    <xf numFmtId="0" fontId="6" fillId="0" borderId="10" xfId="9" applyFont="1" applyFill="1" applyBorder="1" applyAlignment="1">
      <alignment horizontal="center" vertical="center"/>
    </xf>
    <xf numFmtId="0" fontId="6" fillId="0" borderId="32" xfId="9" applyFont="1" applyFill="1" applyBorder="1" applyAlignment="1">
      <alignment horizontal="distributed" vertical="center" justifyLastLine="1"/>
    </xf>
    <xf numFmtId="0" fontId="6" fillId="0" borderId="34" xfId="9" applyFont="1" applyFill="1" applyBorder="1" applyAlignment="1">
      <alignment horizontal="distributed" vertical="center" justifyLastLine="1"/>
    </xf>
    <xf numFmtId="0" fontId="6" fillId="0" borderId="46" xfId="2" applyFont="1" applyFill="1" applyBorder="1" applyAlignment="1">
      <alignment horizontal="distributed" vertical="center" justifyLastLine="1"/>
    </xf>
    <xf numFmtId="0" fontId="6" fillId="0" borderId="9" xfId="2" applyFont="1" applyFill="1" applyBorder="1" applyAlignment="1">
      <alignment horizontal="distributed" vertical="center" justifyLastLine="1"/>
    </xf>
    <xf numFmtId="0" fontId="6" fillId="0" borderId="32" xfId="2" applyFont="1" applyFill="1" applyBorder="1" applyAlignment="1">
      <alignment horizontal="distributed" vertical="center" justifyLastLine="1"/>
    </xf>
    <xf numFmtId="0" fontId="6" fillId="0" borderId="34" xfId="2" applyFont="1" applyFill="1" applyBorder="1" applyAlignment="1">
      <alignment horizontal="distributed" vertical="center" justifyLastLine="1"/>
    </xf>
    <xf numFmtId="0" fontId="6" fillId="0" borderId="0" xfId="2" applyFont="1" applyFill="1" applyBorder="1" applyAlignment="1">
      <alignment horizontal="distributed" vertical="center" justifyLastLine="1"/>
    </xf>
    <xf numFmtId="0" fontId="6" fillId="0" borderId="46" xfId="4" applyFont="1" applyFill="1" applyBorder="1" applyAlignment="1">
      <alignment horizontal="center" vertical="center"/>
    </xf>
    <xf numFmtId="0" fontId="6" fillId="0" borderId="9" xfId="4" applyFont="1" applyFill="1" applyBorder="1" applyAlignment="1">
      <alignment horizontal="center" vertical="center"/>
    </xf>
    <xf numFmtId="0" fontId="6" fillId="0" borderId="46" xfId="5" applyFont="1" applyBorder="1" applyAlignment="1">
      <alignment horizontal="distributed" vertical="center" justifyLastLine="1"/>
    </xf>
    <xf numFmtId="0" fontId="6" fillId="0" borderId="9" xfId="5" applyFont="1" applyBorder="1" applyAlignment="1">
      <alignment horizontal="distributed" vertical="center" justifyLastLine="1"/>
    </xf>
    <xf numFmtId="0" fontId="6" fillId="0" borderId="1" xfId="4" applyFont="1" applyBorder="1" applyAlignment="1">
      <alignment horizontal="distributed" vertical="center" justifyLastLine="1"/>
    </xf>
    <xf numFmtId="0" fontId="6" fillId="0" borderId="3" xfId="4" applyFont="1" applyBorder="1" applyAlignment="1">
      <alignment horizontal="distributed" vertical="center" justifyLastLine="1"/>
    </xf>
    <xf numFmtId="0" fontId="6" fillId="0" borderId="21" xfId="4" applyFont="1" applyBorder="1" applyAlignment="1">
      <alignment horizontal="distributed" vertical="center" justifyLastLine="1"/>
    </xf>
    <xf numFmtId="0" fontId="6" fillId="0" borderId="64" xfId="4" applyFont="1" applyBorder="1" applyAlignment="1">
      <alignment horizontal="distributed" vertical="center" justifyLastLine="1"/>
    </xf>
    <xf numFmtId="0" fontId="6" fillId="0" borderId="46" xfId="4" applyFont="1" applyBorder="1" applyAlignment="1">
      <alignment horizontal="center" vertical="center" justifyLastLine="1"/>
    </xf>
    <xf numFmtId="0" fontId="6" fillId="0" borderId="8" xfId="4" applyFont="1" applyBorder="1" applyAlignment="1">
      <alignment horizontal="center" vertical="center" justifyLastLine="1"/>
    </xf>
    <xf numFmtId="0" fontId="6" fillId="0" borderId="9" xfId="4" applyFont="1" applyBorder="1" applyAlignment="1">
      <alignment horizontal="center" vertical="center" justifyLastLine="1"/>
    </xf>
    <xf numFmtId="0" fontId="6" fillId="0" borderId="46" xfId="4" applyFont="1" applyBorder="1" applyAlignment="1">
      <alignment horizontal="center" vertical="center"/>
    </xf>
    <xf numFmtId="0" fontId="6" fillId="0" borderId="9" xfId="4" applyFont="1" applyBorder="1" applyAlignment="1">
      <alignment horizontal="center" vertical="center"/>
    </xf>
    <xf numFmtId="0" fontId="6" fillId="0" borderId="1" xfId="4" applyFont="1" applyFill="1" applyBorder="1" applyAlignment="1">
      <alignment horizontal="center" vertical="center" shrinkToFit="1"/>
    </xf>
    <xf numFmtId="0" fontId="6" fillId="0" borderId="3" xfId="4" applyFont="1" applyFill="1" applyBorder="1" applyAlignment="1">
      <alignment horizontal="center" vertical="center" shrinkToFit="1"/>
    </xf>
    <xf numFmtId="0" fontId="6" fillId="0" borderId="1" xfId="4" applyFont="1" applyBorder="1" applyAlignment="1">
      <alignment horizontal="center" vertical="center" shrinkToFit="1"/>
    </xf>
    <xf numFmtId="0" fontId="6" fillId="0" borderId="3" xfId="4" applyFont="1" applyBorder="1" applyAlignment="1">
      <alignment horizontal="center" vertical="center" shrinkToFit="1"/>
    </xf>
    <xf numFmtId="0" fontId="6" fillId="0" borderId="46" xfId="4" applyFont="1" applyBorder="1" applyAlignment="1">
      <alignment horizontal="distributed" vertical="center" justifyLastLine="1"/>
    </xf>
    <xf numFmtId="0" fontId="6" fillId="0" borderId="9" xfId="4" applyFont="1" applyBorder="1" applyAlignment="1">
      <alignment horizontal="distributed" vertical="center" justifyLastLine="1"/>
    </xf>
    <xf numFmtId="0" fontId="6" fillId="0" borderId="55" xfId="6" applyFont="1" applyBorder="1" applyAlignment="1">
      <alignment horizontal="distributed" vertical="center" wrapText="1"/>
    </xf>
    <xf numFmtId="0" fontId="5" fillId="0" borderId="55" xfId="4" applyBorder="1" applyAlignment="1">
      <alignment horizontal="distributed" wrapText="1"/>
    </xf>
    <xf numFmtId="0" fontId="6" fillId="0" borderId="2" xfId="4" applyFont="1" applyBorder="1" applyAlignment="1">
      <alignment horizontal="distributed" vertical="center"/>
    </xf>
    <xf numFmtId="0" fontId="6" fillId="0" borderId="12" xfId="4" applyFont="1" applyBorder="1" applyAlignment="1">
      <alignment horizontal="distributed" vertical="center"/>
    </xf>
    <xf numFmtId="0" fontId="6" fillId="0" borderId="17" xfId="6" applyFont="1" applyBorder="1" applyAlignment="1">
      <alignment horizontal="distributed" vertical="center"/>
    </xf>
    <xf numFmtId="0" fontId="5" fillId="0" borderId="17" xfId="4" applyBorder="1" applyAlignment="1">
      <alignment horizontal="distributed"/>
    </xf>
    <xf numFmtId="0" fontId="6" fillId="0" borderId="17" xfId="6" applyFont="1" applyBorder="1" applyAlignment="1">
      <alignment horizontal="distributed" vertical="center" wrapText="1"/>
    </xf>
    <xf numFmtId="0" fontId="5" fillId="0" borderId="17" xfId="4" applyBorder="1" applyAlignment="1">
      <alignment horizontal="distributed" wrapText="1"/>
    </xf>
    <xf numFmtId="0" fontId="6" fillId="0" borderId="1" xfId="6" applyFont="1" applyBorder="1" applyAlignment="1">
      <alignment horizontal="distributed" vertical="center" justifyLastLine="1"/>
    </xf>
    <xf numFmtId="0" fontId="6" fillId="0" borderId="2" xfId="6" applyFont="1" applyBorder="1" applyAlignment="1">
      <alignment horizontal="distributed" vertical="center" justifyLastLine="1"/>
    </xf>
    <xf numFmtId="0" fontId="6" fillId="0" borderId="23" xfId="6" applyFont="1" applyBorder="1" applyAlignment="1">
      <alignment horizontal="distributed" vertical="center" justifyLastLine="1"/>
    </xf>
    <xf numFmtId="0" fontId="6" fillId="0" borderId="8" xfId="6" applyFont="1" applyBorder="1" applyAlignment="1">
      <alignment horizontal="center" vertical="center"/>
    </xf>
    <xf numFmtId="0" fontId="6" fillId="0" borderId="12" xfId="6" applyFont="1" applyBorder="1" applyAlignment="1">
      <alignment horizontal="distributed" vertical="center"/>
    </xf>
    <xf numFmtId="0" fontId="6" fillId="0" borderId="2" xfId="4" applyFont="1" applyBorder="1" applyAlignment="1">
      <alignment horizontal="distributed" vertical="center" justifyLastLine="1"/>
    </xf>
    <xf numFmtId="0" fontId="6" fillId="0" borderId="47" xfId="4" applyFont="1" applyBorder="1" applyAlignment="1">
      <alignment horizontal="distributed" vertical="center" justifyLastLine="1"/>
    </xf>
    <xf numFmtId="0" fontId="6" fillId="0" borderId="32" xfId="1" applyFont="1" applyBorder="1" applyAlignment="1">
      <alignment horizontal="distributed" vertical="center" justifyLastLine="1"/>
    </xf>
    <xf numFmtId="0" fontId="6" fillId="0" borderId="33" xfId="1" applyFont="1" applyBorder="1" applyAlignment="1">
      <alignment horizontal="distributed" vertical="center" justifyLastLine="1"/>
    </xf>
    <xf numFmtId="0" fontId="6" fillId="0" borderId="34" xfId="1" applyFont="1" applyBorder="1" applyAlignment="1">
      <alignment horizontal="distributed" vertical="center" justifyLastLine="1"/>
    </xf>
    <xf numFmtId="0" fontId="6" fillId="0" borderId="10" xfId="1" applyFont="1" applyBorder="1" applyAlignment="1">
      <alignment horizontal="distributed" vertical="center" wrapText="1" justifyLastLine="1"/>
    </xf>
    <xf numFmtId="0" fontId="6" fillId="0" borderId="35" xfId="1" applyFont="1" applyBorder="1" applyAlignment="1">
      <alignment horizontal="distributed" vertical="center" justifyLastLine="1"/>
    </xf>
    <xf numFmtId="0" fontId="6" fillId="0" borderId="36" xfId="1" applyFont="1" applyBorder="1" applyAlignment="1">
      <alignment horizontal="distributed" vertical="center" justifyLastLine="1"/>
    </xf>
    <xf numFmtId="0" fontId="6" fillId="0" borderId="36" xfId="1" applyFont="1" applyBorder="1" applyAlignment="1">
      <alignment horizontal="center" vertical="center" shrinkToFit="1"/>
    </xf>
    <xf numFmtId="0" fontId="6" fillId="0" borderId="40" xfId="1" applyFont="1" applyBorder="1" applyAlignment="1">
      <alignment horizontal="center" vertical="center" shrinkToFit="1"/>
    </xf>
    <xf numFmtId="0" fontId="6" fillId="0" borderId="40" xfId="1" applyFont="1" applyBorder="1" applyAlignment="1">
      <alignment horizontal="distributed" vertical="center" justifyLastLine="1"/>
    </xf>
    <xf numFmtId="0" fontId="9" fillId="0" borderId="1" xfId="2" applyFont="1" applyFill="1" applyBorder="1" applyAlignment="1">
      <alignment horizontal="center" vertical="center"/>
    </xf>
    <xf numFmtId="0" fontId="9" fillId="0" borderId="2" xfId="2" applyFont="1" applyFill="1" applyBorder="1" applyAlignment="1">
      <alignment horizontal="center" vertical="center"/>
    </xf>
    <xf numFmtId="0" fontId="9" fillId="0" borderId="8" xfId="2" applyFont="1" applyFill="1" applyBorder="1" applyAlignment="1">
      <alignment horizontal="center" vertical="center"/>
    </xf>
    <xf numFmtId="0" fontId="9" fillId="0" borderId="9" xfId="2" applyFont="1" applyFill="1" applyBorder="1" applyAlignment="1">
      <alignment horizontal="center" vertical="center"/>
    </xf>
    <xf numFmtId="0" fontId="6" fillId="0" borderId="1" xfId="2" applyFont="1" applyBorder="1" applyAlignment="1">
      <alignment horizontal="distributed" vertical="center" justifyLastLine="1"/>
    </xf>
    <xf numFmtId="0" fontId="6" fillId="0" borderId="2" xfId="2" applyFont="1" applyBorder="1" applyAlignment="1">
      <alignment horizontal="distributed" vertical="center" justifyLastLine="1"/>
    </xf>
    <xf numFmtId="0" fontId="6" fillId="0" borderId="3" xfId="2" applyFont="1" applyBorder="1" applyAlignment="1">
      <alignment horizontal="distributed" vertical="center" justifyLastLine="1"/>
    </xf>
    <xf numFmtId="0" fontId="6" fillId="0" borderId="5" xfId="2" applyFont="1" applyBorder="1" applyAlignment="1">
      <alignment horizontal="distributed" vertical="center" justifyLastLine="1"/>
    </xf>
    <xf numFmtId="0" fontId="6" fillId="0" borderId="0" xfId="2" applyFont="1" applyBorder="1" applyAlignment="1">
      <alignment horizontal="distributed" vertical="center" justifyLastLine="1"/>
    </xf>
    <xf numFmtId="0" fontId="6" fillId="0" borderId="6" xfId="2" applyFont="1" applyBorder="1" applyAlignment="1">
      <alignment horizontal="distributed" vertical="center" justifyLastLine="1"/>
    </xf>
    <xf numFmtId="177" fontId="6" fillId="0" borderId="14" xfId="2" applyNumberFormat="1" applyFont="1" applyFill="1" applyBorder="1" applyAlignment="1">
      <alignment horizontal="center" vertical="center"/>
    </xf>
    <xf numFmtId="177" fontId="6" fillId="0" borderId="19" xfId="2" applyNumberFormat="1" applyFont="1" applyFill="1" applyBorder="1" applyAlignment="1">
      <alignment horizontal="center" vertical="center"/>
    </xf>
    <xf numFmtId="177" fontId="6" fillId="0" borderId="25" xfId="2" applyNumberFormat="1" applyFont="1" applyFill="1" applyBorder="1" applyAlignment="1">
      <alignment horizontal="center" vertical="center"/>
    </xf>
  </cellXfs>
  <cellStyles count="13">
    <cellStyle name="桁区切り 2" xfId="3"/>
    <cellStyle name="桁区切り 3" xfId="7"/>
    <cellStyle name="標準" xfId="0" builtinId="0"/>
    <cellStyle name="標準 2" xfId="2"/>
    <cellStyle name="標準 3" xfId="4"/>
    <cellStyle name="標準_12　市町村別決算(1)歳入" xfId="5"/>
    <cellStyle name="標準_12　市町村別決算(2)歳出" xfId="6"/>
    <cellStyle name="標準_214／215.XLS" xfId="11"/>
    <cellStyle name="標準_220／221.XLS" xfId="12"/>
    <cellStyle name="標準_Ｎ　行政・財政" xfId="9"/>
    <cellStyle name="標準_Sheet1" xfId="1"/>
    <cellStyle name="標準_Sheet1 2" xfId="8"/>
    <cellStyle name="標準_ん７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showGridLines="0" tabSelected="1" zoomScaleNormal="100" workbookViewId="0">
      <selection activeCell="D30" sqref="D30"/>
    </sheetView>
  </sheetViews>
  <sheetFormatPr defaultRowHeight="11.25"/>
  <cols>
    <col min="1" max="1" width="3.625" style="12" customWidth="1"/>
    <col min="2" max="2" width="7.625" style="12" customWidth="1"/>
    <col min="3" max="3" width="6.625" style="12" customWidth="1"/>
    <col min="4" max="4" width="7.125" style="475" customWidth="1"/>
    <col min="5" max="5" width="7.875" style="12" customWidth="1"/>
    <col min="6" max="7" width="7.625" style="12" customWidth="1"/>
    <col min="8" max="8" width="8.125" style="12" customWidth="1"/>
    <col min="9" max="10" width="7.625" style="12" customWidth="1"/>
    <col min="11" max="11" width="6.875" style="41" customWidth="1"/>
    <col min="12" max="13" width="6.625" style="41" customWidth="1"/>
    <col min="14" max="256" width="9" style="12"/>
    <col min="257" max="257" width="3.625" style="12" customWidth="1"/>
    <col min="258" max="258" width="7.625" style="12" customWidth="1"/>
    <col min="259" max="259" width="6.625" style="12" customWidth="1"/>
    <col min="260" max="260" width="7.125" style="12" customWidth="1"/>
    <col min="261" max="261" width="7.875" style="12" customWidth="1"/>
    <col min="262" max="263" width="7.625" style="12" customWidth="1"/>
    <col min="264" max="264" width="8.125" style="12" customWidth="1"/>
    <col min="265" max="266" width="7.625" style="12" customWidth="1"/>
    <col min="267" max="267" width="6.875" style="12" customWidth="1"/>
    <col min="268" max="269" width="6.625" style="12" customWidth="1"/>
    <col min="270" max="512" width="9" style="12"/>
    <col min="513" max="513" width="3.625" style="12" customWidth="1"/>
    <col min="514" max="514" width="7.625" style="12" customWidth="1"/>
    <col min="515" max="515" width="6.625" style="12" customWidth="1"/>
    <col min="516" max="516" width="7.125" style="12" customWidth="1"/>
    <col min="517" max="517" width="7.875" style="12" customWidth="1"/>
    <col min="518" max="519" width="7.625" style="12" customWidth="1"/>
    <col min="520" max="520" width="8.125" style="12" customWidth="1"/>
    <col min="521" max="522" width="7.625" style="12" customWidth="1"/>
    <col min="523" max="523" width="6.875" style="12" customWidth="1"/>
    <col min="524" max="525" width="6.625" style="12" customWidth="1"/>
    <col min="526" max="768" width="9" style="12"/>
    <col min="769" max="769" width="3.625" style="12" customWidth="1"/>
    <col min="770" max="770" width="7.625" style="12" customWidth="1"/>
    <col min="771" max="771" width="6.625" style="12" customWidth="1"/>
    <col min="772" max="772" width="7.125" style="12" customWidth="1"/>
    <col min="773" max="773" width="7.875" style="12" customWidth="1"/>
    <col min="774" max="775" width="7.625" style="12" customWidth="1"/>
    <col min="776" max="776" width="8.125" style="12" customWidth="1"/>
    <col min="777" max="778" width="7.625" style="12" customWidth="1"/>
    <col min="779" max="779" width="6.875" style="12" customWidth="1"/>
    <col min="780" max="781" width="6.625" style="12" customWidth="1"/>
    <col min="782" max="1024" width="9" style="12"/>
    <col min="1025" max="1025" width="3.625" style="12" customWidth="1"/>
    <col min="1026" max="1026" width="7.625" style="12" customWidth="1"/>
    <col min="1027" max="1027" width="6.625" style="12" customWidth="1"/>
    <col min="1028" max="1028" width="7.125" style="12" customWidth="1"/>
    <col min="1029" max="1029" width="7.875" style="12" customWidth="1"/>
    <col min="1030" max="1031" width="7.625" style="12" customWidth="1"/>
    <col min="1032" max="1032" width="8.125" style="12" customWidth="1"/>
    <col min="1033" max="1034" width="7.625" style="12" customWidth="1"/>
    <col min="1035" max="1035" width="6.875" style="12" customWidth="1"/>
    <col min="1036" max="1037" width="6.625" style="12" customWidth="1"/>
    <col min="1038" max="1280" width="9" style="12"/>
    <col min="1281" max="1281" width="3.625" style="12" customWidth="1"/>
    <col min="1282" max="1282" width="7.625" style="12" customWidth="1"/>
    <col min="1283" max="1283" width="6.625" style="12" customWidth="1"/>
    <col min="1284" max="1284" width="7.125" style="12" customWidth="1"/>
    <col min="1285" max="1285" width="7.875" style="12" customWidth="1"/>
    <col min="1286" max="1287" width="7.625" style="12" customWidth="1"/>
    <col min="1288" max="1288" width="8.125" style="12" customWidth="1"/>
    <col min="1289" max="1290" width="7.625" style="12" customWidth="1"/>
    <col min="1291" max="1291" width="6.875" style="12" customWidth="1"/>
    <col min="1292" max="1293" width="6.625" style="12" customWidth="1"/>
    <col min="1294" max="1536" width="9" style="12"/>
    <col min="1537" max="1537" width="3.625" style="12" customWidth="1"/>
    <col min="1538" max="1538" width="7.625" style="12" customWidth="1"/>
    <col min="1539" max="1539" width="6.625" style="12" customWidth="1"/>
    <col min="1540" max="1540" width="7.125" style="12" customWidth="1"/>
    <col min="1541" max="1541" width="7.875" style="12" customWidth="1"/>
    <col min="1542" max="1543" width="7.625" style="12" customWidth="1"/>
    <col min="1544" max="1544" width="8.125" style="12" customWidth="1"/>
    <col min="1545" max="1546" width="7.625" style="12" customWidth="1"/>
    <col min="1547" max="1547" width="6.875" style="12" customWidth="1"/>
    <col min="1548" max="1549" width="6.625" style="12" customWidth="1"/>
    <col min="1550" max="1792" width="9" style="12"/>
    <col min="1793" max="1793" width="3.625" style="12" customWidth="1"/>
    <col min="1794" max="1794" width="7.625" style="12" customWidth="1"/>
    <col min="1795" max="1795" width="6.625" style="12" customWidth="1"/>
    <col min="1796" max="1796" width="7.125" style="12" customWidth="1"/>
    <col min="1797" max="1797" width="7.875" style="12" customWidth="1"/>
    <col min="1798" max="1799" width="7.625" style="12" customWidth="1"/>
    <col min="1800" max="1800" width="8.125" style="12" customWidth="1"/>
    <col min="1801" max="1802" width="7.625" style="12" customWidth="1"/>
    <col min="1803" max="1803" width="6.875" style="12" customWidth="1"/>
    <col min="1804" max="1805" width="6.625" style="12" customWidth="1"/>
    <col min="1806" max="2048" width="9" style="12"/>
    <col min="2049" max="2049" width="3.625" style="12" customWidth="1"/>
    <col min="2050" max="2050" width="7.625" style="12" customWidth="1"/>
    <col min="2051" max="2051" width="6.625" style="12" customWidth="1"/>
    <col min="2052" max="2052" width="7.125" style="12" customWidth="1"/>
    <col min="2053" max="2053" width="7.875" style="12" customWidth="1"/>
    <col min="2054" max="2055" width="7.625" style="12" customWidth="1"/>
    <col min="2056" max="2056" width="8.125" style="12" customWidth="1"/>
    <col min="2057" max="2058" width="7.625" style="12" customWidth="1"/>
    <col min="2059" max="2059" width="6.875" style="12" customWidth="1"/>
    <col min="2060" max="2061" width="6.625" style="12" customWidth="1"/>
    <col min="2062" max="2304" width="9" style="12"/>
    <col min="2305" max="2305" width="3.625" style="12" customWidth="1"/>
    <col min="2306" max="2306" width="7.625" style="12" customWidth="1"/>
    <col min="2307" max="2307" width="6.625" style="12" customWidth="1"/>
    <col min="2308" max="2308" width="7.125" style="12" customWidth="1"/>
    <col min="2309" max="2309" width="7.875" style="12" customWidth="1"/>
    <col min="2310" max="2311" width="7.625" style="12" customWidth="1"/>
    <col min="2312" max="2312" width="8.125" style="12" customWidth="1"/>
    <col min="2313" max="2314" width="7.625" style="12" customWidth="1"/>
    <col min="2315" max="2315" width="6.875" style="12" customWidth="1"/>
    <col min="2316" max="2317" width="6.625" style="12" customWidth="1"/>
    <col min="2318" max="2560" width="9" style="12"/>
    <col min="2561" max="2561" width="3.625" style="12" customWidth="1"/>
    <col min="2562" max="2562" width="7.625" style="12" customWidth="1"/>
    <col min="2563" max="2563" width="6.625" style="12" customWidth="1"/>
    <col min="2564" max="2564" width="7.125" style="12" customWidth="1"/>
    <col min="2565" max="2565" width="7.875" style="12" customWidth="1"/>
    <col min="2566" max="2567" width="7.625" style="12" customWidth="1"/>
    <col min="2568" max="2568" width="8.125" style="12" customWidth="1"/>
    <col min="2569" max="2570" width="7.625" style="12" customWidth="1"/>
    <col min="2571" max="2571" width="6.875" style="12" customWidth="1"/>
    <col min="2572" max="2573" width="6.625" style="12" customWidth="1"/>
    <col min="2574" max="2816" width="9" style="12"/>
    <col min="2817" max="2817" width="3.625" style="12" customWidth="1"/>
    <col min="2818" max="2818" width="7.625" style="12" customWidth="1"/>
    <col min="2819" max="2819" width="6.625" style="12" customWidth="1"/>
    <col min="2820" max="2820" width="7.125" style="12" customWidth="1"/>
    <col min="2821" max="2821" width="7.875" style="12" customWidth="1"/>
    <col min="2822" max="2823" width="7.625" style="12" customWidth="1"/>
    <col min="2824" max="2824" width="8.125" style="12" customWidth="1"/>
    <col min="2825" max="2826" width="7.625" style="12" customWidth="1"/>
    <col min="2827" max="2827" width="6.875" style="12" customWidth="1"/>
    <col min="2828" max="2829" width="6.625" style="12" customWidth="1"/>
    <col min="2830" max="3072" width="9" style="12"/>
    <col min="3073" max="3073" width="3.625" style="12" customWidth="1"/>
    <col min="3074" max="3074" width="7.625" style="12" customWidth="1"/>
    <col min="3075" max="3075" width="6.625" style="12" customWidth="1"/>
    <col min="3076" max="3076" width="7.125" style="12" customWidth="1"/>
    <col min="3077" max="3077" width="7.875" style="12" customWidth="1"/>
    <col min="3078" max="3079" width="7.625" style="12" customWidth="1"/>
    <col min="3080" max="3080" width="8.125" style="12" customWidth="1"/>
    <col min="3081" max="3082" width="7.625" style="12" customWidth="1"/>
    <col min="3083" max="3083" width="6.875" style="12" customWidth="1"/>
    <col min="3084" max="3085" width="6.625" style="12" customWidth="1"/>
    <col min="3086" max="3328" width="9" style="12"/>
    <col min="3329" max="3329" width="3.625" style="12" customWidth="1"/>
    <col min="3330" max="3330" width="7.625" style="12" customWidth="1"/>
    <col min="3331" max="3331" width="6.625" style="12" customWidth="1"/>
    <col min="3332" max="3332" width="7.125" style="12" customWidth="1"/>
    <col min="3333" max="3333" width="7.875" style="12" customWidth="1"/>
    <col min="3334" max="3335" width="7.625" style="12" customWidth="1"/>
    <col min="3336" max="3336" width="8.125" style="12" customWidth="1"/>
    <col min="3337" max="3338" width="7.625" style="12" customWidth="1"/>
    <col min="3339" max="3339" width="6.875" style="12" customWidth="1"/>
    <col min="3340" max="3341" width="6.625" style="12" customWidth="1"/>
    <col min="3342" max="3584" width="9" style="12"/>
    <col min="3585" max="3585" width="3.625" style="12" customWidth="1"/>
    <col min="3586" max="3586" width="7.625" style="12" customWidth="1"/>
    <col min="3587" max="3587" width="6.625" style="12" customWidth="1"/>
    <col min="3588" max="3588" width="7.125" style="12" customWidth="1"/>
    <col min="3589" max="3589" width="7.875" style="12" customWidth="1"/>
    <col min="3590" max="3591" width="7.625" style="12" customWidth="1"/>
    <col min="3592" max="3592" width="8.125" style="12" customWidth="1"/>
    <col min="3593" max="3594" width="7.625" style="12" customWidth="1"/>
    <col min="3595" max="3595" width="6.875" style="12" customWidth="1"/>
    <col min="3596" max="3597" width="6.625" style="12" customWidth="1"/>
    <col min="3598" max="3840" width="9" style="12"/>
    <col min="3841" max="3841" width="3.625" style="12" customWidth="1"/>
    <col min="3842" max="3842" width="7.625" style="12" customWidth="1"/>
    <col min="3843" max="3843" width="6.625" style="12" customWidth="1"/>
    <col min="3844" max="3844" width="7.125" style="12" customWidth="1"/>
    <col min="3845" max="3845" width="7.875" style="12" customWidth="1"/>
    <col min="3846" max="3847" width="7.625" style="12" customWidth="1"/>
    <col min="3848" max="3848" width="8.125" style="12" customWidth="1"/>
    <col min="3849" max="3850" width="7.625" style="12" customWidth="1"/>
    <col min="3851" max="3851" width="6.875" style="12" customWidth="1"/>
    <col min="3852" max="3853" width="6.625" style="12" customWidth="1"/>
    <col min="3854" max="4096" width="9" style="12"/>
    <col min="4097" max="4097" width="3.625" style="12" customWidth="1"/>
    <col min="4098" max="4098" width="7.625" style="12" customWidth="1"/>
    <col min="4099" max="4099" width="6.625" style="12" customWidth="1"/>
    <col min="4100" max="4100" width="7.125" style="12" customWidth="1"/>
    <col min="4101" max="4101" width="7.875" style="12" customWidth="1"/>
    <col min="4102" max="4103" width="7.625" style="12" customWidth="1"/>
    <col min="4104" max="4104" width="8.125" style="12" customWidth="1"/>
    <col min="4105" max="4106" width="7.625" style="12" customWidth="1"/>
    <col min="4107" max="4107" width="6.875" style="12" customWidth="1"/>
    <col min="4108" max="4109" width="6.625" style="12" customWidth="1"/>
    <col min="4110" max="4352" width="9" style="12"/>
    <col min="4353" max="4353" width="3.625" style="12" customWidth="1"/>
    <col min="4354" max="4354" width="7.625" style="12" customWidth="1"/>
    <col min="4355" max="4355" width="6.625" style="12" customWidth="1"/>
    <col min="4356" max="4356" width="7.125" style="12" customWidth="1"/>
    <col min="4357" max="4357" width="7.875" style="12" customWidth="1"/>
    <col min="4358" max="4359" width="7.625" style="12" customWidth="1"/>
    <col min="4360" max="4360" width="8.125" style="12" customWidth="1"/>
    <col min="4361" max="4362" width="7.625" style="12" customWidth="1"/>
    <col min="4363" max="4363" width="6.875" style="12" customWidth="1"/>
    <col min="4364" max="4365" width="6.625" style="12" customWidth="1"/>
    <col min="4366" max="4608" width="9" style="12"/>
    <col min="4609" max="4609" width="3.625" style="12" customWidth="1"/>
    <col min="4610" max="4610" width="7.625" style="12" customWidth="1"/>
    <col min="4611" max="4611" width="6.625" style="12" customWidth="1"/>
    <col min="4612" max="4612" width="7.125" style="12" customWidth="1"/>
    <col min="4613" max="4613" width="7.875" style="12" customWidth="1"/>
    <col min="4614" max="4615" width="7.625" style="12" customWidth="1"/>
    <col min="4616" max="4616" width="8.125" style="12" customWidth="1"/>
    <col min="4617" max="4618" width="7.625" style="12" customWidth="1"/>
    <col min="4619" max="4619" width="6.875" style="12" customWidth="1"/>
    <col min="4620" max="4621" width="6.625" style="12" customWidth="1"/>
    <col min="4622" max="4864" width="9" style="12"/>
    <col min="4865" max="4865" width="3.625" style="12" customWidth="1"/>
    <col min="4866" max="4866" width="7.625" style="12" customWidth="1"/>
    <col min="4867" max="4867" width="6.625" style="12" customWidth="1"/>
    <col min="4868" max="4868" width="7.125" style="12" customWidth="1"/>
    <col min="4869" max="4869" width="7.875" style="12" customWidth="1"/>
    <col min="4870" max="4871" width="7.625" style="12" customWidth="1"/>
    <col min="4872" max="4872" width="8.125" style="12" customWidth="1"/>
    <col min="4873" max="4874" width="7.625" style="12" customWidth="1"/>
    <col min="4875" max="4875" width="6.875" style="12" customWidth="1"/>
    <col min="4876" max="4877" width="6.625" style="12" customWidth="1"/>
    <col min="4878" max="5120" width="9" style="12"/>
    <col min="5121" max="5121" width="3.625" style="12" customWidth="1"/>
    <col min="5122" max="5122" width="7.625" style="12" customWidth="1"/>
    <col min="5123" max="5123" width="6.625" style="12" customWidth="1"/>
    <col min="5124" max="5124" width="7.125" style="12" customWidth="1"/>
    <col min="5125" max="5125" width="7.875" style="12" customWidth="1"/>
    <col min="5126" max="5127" width="7.625" style="12" customWidth="1"/>
    <col min="5128" max="5128" width="8.125" style="12" customWidth="1"/>
    <col min="5129" max="5130" width="7.625" style="12" customWidth="1"/>
    <col min="5131" max="5131" width="6.875" style="12" customWidth="1"/>
    <col min="5132" max="5133" width="6.625" style="12" customWidth="1"/>
    <col min="5134" max="5376" width="9" style="12"/>
    <col min="5377" max="5377" width="3.625" style="12" customWidth="1"/>
    <col min="5378" max="5378" width="7.625" style="12" customWidth="1"/>
    <col min="5379" max="5379" width="6.625" style="12" customWidth="1"/>
    <col min="5380" max="5380" width="7.125" style="12" customWidth="1"/>
    <col min="5381" max="5381" width="7.875" style="12" customWidth="1"/>
    <col min="5382" max="5383" width="7.625" style="12" customWidth="1"/>
    <col min="5384" max="5384" width="8.125" style="12" customWidth="1"/>
    <col min="5385" max="5386" width="7.625" style="12" customWidth="1"/>
    <col min="5387" max="5387" width="6.875" style="12" customWidth="1"/>
    <col min="5388" max="5389" width="6.625" style="12" customWidth="1"/>
    <col min="5390" max="5632" width="9" style="12"/>
    <col min="5633" max="5633" width="3.625" style="12" customWidth="1"/>
    <col min="5634" max="5634" width="7.625" style="12" customWidth="1"/>
    <col min="5635" max="5635" width="6.625" style="12" customWidth="1"/>
    <col min="5636" max="5636" width="7.125" style="12" customWidth="1"/>
    <col min="5637" max="5637" width="7.875" style="12" customWidth="1"/>
    <col min="5638" max="5639" width="7.625" style="12" customWidth="1"/>
    <col min="5640" max="5640" width="8.125" style="12" customWidth="1"/>
    <col min="5641" max="5642" width="7.625" style="12" customWidth="1"/>
    <col min="5643" max="5643" width="6.875" style="12" customWidth="1"/>
    <col min="5644" max="5645" width="6.625" style="12" customWidth="1"/>
    <col min="5646" max="5888" width="9" style="12"/>
    <col min="5889" max="5889" width="3.625" style="12" customWidth="1"/>
    <col min="5890" max="5890" width="7.625" style="12" customWidth="1"/>
    <col min="5891" max="5891" width="6.625" style="12" customWidth="1"/>
    <col min="5892" max="5892" width="7.125" style="12" customWidth="1"/>
    <col min="5893" max="5893" width="7.875" style="12" customWidth="1"/>
    <col min="5894" max="5895" width="7.625" style="12" customWidth="1"/>
    <col min="5896" max="5896" width="8.125" style="12" customWidth="1"/>
    <col min="5897" max="5898" width="7.625" style="12" customWidth="1"/>
    <col min="5899" max="5899" width="6.875" style="12" customWidth="1"/>
    <col min="5900" max="5901" width="6.625" style="12" customWidth="1"/>
    <col min="5902" max="6144" width="9" style="12"/>
    <col min="6145" max="6145" width="3.625" style="12" customWidth="1"/>
    <col min="6146" max="6146" width="7.625" style="12" customWidth="1"/>
    <col min="6147" max="6147" width="6.625" style="12" customWidth="1"/>
    <col min="6148" max="6148" width="7.125" style="12" customWidth="1"/>
    <col min="6149" max="6149" width="7.875" style="12" customWidth="1"/>
    <col min="6150" max="6151" width="7.625" style="12" customWidth="1"/>
    <col min="6152" max="6152" width="8.125" style="12" customWidth="1"/>
    <col min="6153" max="6154" width="7.625" style="12" customWidth="1"/>
    <col min="6155" max="6155" width="6.875" style="12" customWidth="1"/>
    <col min="6156" max="6157" width="6.625" style="12" customWidth="1"/>
    <col min="6158" max="6400" width="9" style="12"/>
    <col min="6401" max="6401" width="3.625" style="12" customWidth="1"/>
    <col min="6402" max="6402" width="7.625" style="12" customWidth="1"/>
    <col min="6403" max="6403" width="6.625" style="12" customWidth="1"/>
    <col min="6404" max="6404" width="7.125" style="12" customWidth="1"/>
    <col min="6405" max="6405" width="7.875" style="12" customWidth="1"/>
    <col min="6406" max="6407" width="7.625" style="12" customWidth="1"/>
    <col min="6408" max="6408" width="8.125" style="12" customWidth="1"/>
    <col min="6409" max="6410" width="7.625" style="12" customWidth="1"/>
    <col min="6411" max="6411" width="6.875" style="12" customWidth="1"/>
    <col min="6412" max="6413" width="6.625" style="12" customWidth="1"/>
    <col min="6414" max="6656" width="9" style="12"/>
    <col min="6657" max="6657" width="3.625" style="12" customWidth="1"/>
    <col min="6658" max="6658" width="7.625" style="12" customWidth="1"/>
    <col min="6659" max="6659" width="6.625" style="12" customWidth="1"/>
    <col min="6660" max="6660" width="7.125" style="12" customWidth="1"/>
    <col min="6661" max="6661" width="7.875" style="12" customWidth="1"/>
    <col min="6662" max="6663" width="7.625" style="12" customWidth="1"/>
    <col min="6664" max="6664" width="8.125" style="12" customWidth="1"/>
    <col min="6665" max="6666" width="7.625" style="12" customWidth="1"/>
    <col min="6667" max="6667" width="6.875" style="12" customWidth="1"/>
    <col min="6668" max="6669" width="6.625" style="12" customWidth="1"/>
    <col min="6670" max="6912" width="9" style="12"/>
    <col min="6913" max="6913" width="3.625" style="12" customWidth="1"/>
    <col min="6914" max="6914" width="7.625" style="12" customWidth="1"/>
    <col min="6915" max="6915" width="6.625" style="12" customWidth="1"/>
    <col min="6916" max="6916" width="7.125" style="12" customWidth="1"/>
    <col min="6917" max="6917" width="7.875" style="12" customWidth="1"/>
    <col min="6918" max="6919" width="7.625" style="12" customWidth="1"/>
    <col min="6920" max="6920" width="8.125" style="12" customWidth="1"/>
    <col min="6921" max="6922" width="7.625" style="12" customWidth="1"/>
    <col min="6923" max="6923" width="6.875" style="12" customWidth="1"/>
    <col min="6924" max="6925" width="6.625" style="12" customWidth="1"/>
    <col min="6926" max="7168" width="9" style="12"/>
    <col min="7169" max="7169" width="3.625" style="12" customWidth="1"/>
    <col min="7170" max="7170" width="7.625" style="12" customWidth="1"/>
    <col min="7171" max="7171" width="6.625" style="12" customWidth="1"/>
    <col min="7172" max="7172" width="7.125" style="12" customWidth="1"/>
    <col min="7173" max="7173" width="7.875" style="12" customWidth="1"/>
    <col min="7174" max="7175" width="7.625" style="12" customWidth="1"/>
    <col min="7176" max="7176" width="8.125" style="12" customWidth="1"/>
    <col min="7177" max="7178" width="7.625" style="12" customWidth="1"/>
    <col min="7179" max="7179" width="6.875" style="12" customWidth="1"/>
    <col min="7180" max="7181" width="6.625" style="12" customWidth="1"/>
    <col min="7182" max="7424" width="9" style="12"/>
    <col min="7425" max="7425" width="3.625" style="12" customWidth="1"/>
    <col min="7426" max="7426" width="7.625" style="12" customWidth="1"/>
    <col min="7427" max="7427" width="6.625" style="12" customWidth="1"/>
    <col min="7428" max="7428" width="7.125" style="12" customWidth="1"/>
    <col min="7429" max="7429" width="7.875" style="12" customWidth="1"/>
    <col min="7430" max="7431" width="7.625" style="12" customWidth="1"/>
    <col min="7432" max="7432" width="8.125" style="12" customWidth="1"/>
    <col min="7433" max="7434" width="7.625" style="12" customWidth="1"/>
    <col min="7435" max="7435" width="6.875" style="12" customWidth="1"/>
    <col min="7436" max="7437" width="6.625" style="12" customWidth="1"/>
    <col min="7438" max="7680" width="9" style="12"/>
    <col min="7681" max="7681" width="3.625" style="12" customWidth="1"/>
    <col min="7682" max="7682" width="7.625" style="12" customWidth="1"/>
    <col min="7683" max="7683" width="6.625" style="12" customWidth="1"/>
    <col min="7684" max="7684" width="7.125" style="12" customWidth="1"/>
    <col min="7685" max="7685" width="7.875" style="12" customWidth="1"/>
    <col min="7686" max="7687" width="7.625" style="12" customWidth="1"/>
    <col min="7688" max="7688" width="8.125" style="12" customWidth="1"/>
    <col min="7689" max="7690" width="7.625" style="12" customWidth="1"/>
    <col min="7691" max="7691" width="6.875" style="12" customWidth="1"/>
    <col min="7692" max="7693" width="6.625" style="12" customWidth="1"/>
    <col min="7694" max="7936" width="9" style="12"/>
    <col min="7937" max="7937" width="3.625" style="12" customWidth="1"/>
    <col min="7938" max="7938" width="7.625" style="12" customWidth="1"/>
    <col min="7939" max="7939" width="6.625" style="12" customWidth="1"/>
    <col min="7940" max="7940" width="7.125" style="12" customWidth="1"/>
    <col min="7941" max="7941" width="7.875" style="12" customWidth="1"/>
    <col min="7942" max="7943" width="7.625" style="12" customWidth="1"/>
    <col min="7944" max="7944" width="8.125" style="12" customWidth="1"/>
    <col min="7945" max="7946" width="7.625" style="12" customWidth="1"/>
    <col min="7947" max="7947" width="6.875" style="12" customWidth="1"/>
    <col min="7948" max="7949" width="6.625" style="12" customWidth="1"/>
    <col min="7950" max="8192" width="9" style="12"/>
    <col min="8193" max="8193" width="3.625" style="12" customWidth="1"/>
    <col min="8194" max="8194" width="7.625" style="12" customWidth="1"/>
    <col min="8195" max="8195" width="6.625" style="12" customWidth="1"/>
    <col min="8196" max="8196" width="7.125" style="12" customWidth="1"/>
    <col min="8197" max="8197" width="7.875" style="12" customWidth="1"/>
    <col min="8198" max="8199" width="7.625" style="12" customWidth="1"/>
    <col min="8200" max="8200" width="8.125" style="12" customWidth="1"/>
    <col min="8201" max="8202" width="7.625" style="12" customWidth="1"/>
    <col min="8203" max="8203" width="6.875" style="12" customWidth="1"/>
    <col min="8204" max="8205" width="6.625" style="12" customWidth="1"/>
    <col min="8206" max="8448" width="9" style="12"/>
    <col min="8449" max="8449" width="3.625" style="12" customWidth="1"/>
    <col min="8450" max="8450" width="7.625" style="12" customWidth="1"/>
    <col min="8451" max="8451" width="6.625" style="12" customWidth="1"/>
    <col min="8452" max="8452" width="7.125" style="12" customWidth="1"/>
    <col min="8453" max="8453" width="7.875" style="12" customWidth="1"/>
    <col min="8454" max="8455" width="7.625" style="12" customWidth="1"/>
    <col min="8456" max="8456" width="8.125" style="12" customWidth="1"/>
    <col min="8457" max="8458" width="7.625" style="12" customWidth="1"/>
    <col min="8459" max="8459" width="6.875" style="12" customWidth="1"/>
    <col min="8460" max="8461" width="6.625" style="12" customWidth="1"/>
    <col min="8462" max="8704" width="9" style="12"/>
    <col min="8705" max="8705" width="3.625" style="12" customWidth="1"/>
    <col min="8706" max="8706" width="7.625" style="12" customWidth="1"/>
    <col min="8707" max="8707" width="6.625" style="12" customWidth="1"/>
    <col min="8708" max="8708" width="7.125" style="12" customWidth="1"/>
    <col min="8709" max="8709" width="7.875" style="12" customWidth="1"/>
    <col min="8710" max="8711" width="7.625" style="12" customWidth="1"/>
    <col min="8712" max="8712" width="8.125" style="12" customWidth="1"/>
    <col min="8713" max="8714" width="7.625" style="12" customWidth="1"/>
    <col min="8715" max="8715" width="6.875" style="12" customWidth="1"/>
    <col min="8716" max="8717" width="6.625" style="12" customWidth="1"/>
    <col min="8718" max="8960" width="9" style="12"/>
    <col min="8961" max="8961" width="3.625" style="12" customWidth="1"/>
    <col min="8962" max="8962" width="7.625" style="12" customWidth="1"/>
    <col min="8963" max="8963" width="6.625" style="12" customWidth="1"/>
    <col min="8964" max="8964" width="7.125" style="12" customWidth="1"/>
    <col min="8965" max="8965" width="7.875" style="12" customWidth="1"/>
    <col min="8966" max="8967" width="7.625" style="12" customWidth="1"/>
    <col min="8968" max="8968" width="8.125" style="12" customWidth="1"/>
    <col min="8969" max="8970" width="7.625" style="12" customWidth="1"/>
    <col min="8971" max="8971" width="6.875" style="12" customWidth="1"/>
    <col min="8972" max="8973" width="6.625" style="12" customWidth="1"/>
    <col min="8974" max="9216" width="9" style="12"/>
    <col min="9217" max="9217" width="3.625" style="12" customWidth="1"/>
    <col min="9218" max="9218" width="7.625" style="12" customWidth="1"/>
    <col min="9219" max="9219" width="6.625" style="12" customWidth="1"/>
    <col min="9220" max="9220" width="7.125" style="12" customWidth="1"/>
    <col min="9221" max="9221" width="7.875" style="12" customWidth="1"/>
    <col min="9222" max="9223" width="7.625" style="12" customWidth="1"/>
    <col min="9224" max="9224" width="8.125" style="12" customWidth="1"/>
    <col min="9225" max="9226" width="7.625" style="12" customWidth="1"/>
    <col min="9227" max="9227" width="6.875" style="12" customWidth="1"/>
    <col min="9228" max="9229" width="6.625" style="12" customWidth="1"/>
    <col min="9230" max="9472" width="9" style="12"/>
    <col min="9473" max="9473" width="3.625" style="12" customWidth="1"/>
    <col min="9474" max="9474" width="7.625" style="12" customWidth="1"/>
    <col min="9475" max="9475" width="6.625" style="12" customWidth="1"/>
    <col min="9476" max="9476" width="7.125" style="12" customWidth="1"/>
    <col min="9477" max="9477" width="7.875" style="12" customWidth="1"/>
    <col min="9478" max="9479" width="7.625" style="12" customWidth="1"/>
    <col min="9480" max="9480" width="8.125" style="12" customWidth="1"/>
    <col min="9481" max="9482" width="7.625" style="12" customWidth="1"/>
    <col min="9483" max="9483" width="6.875" style="12" customWidth="1"/>
    <col min="9484" max="9485" width="6.625" style="12" customWidth="1"/>
    <col min="9486" max="9728" width="9" style="12"/>
    <col min="9729" max="9729" width="3.625" style="12" customWidth="1"/>
    <col min="9730" max="9730" width="7.625" style="12" customWidth="1"/>
    <col min="9731" max="9731" width="6.625" style="12" customWidth="1"/>
    <col min="9732" max="9732" width="7.125" style="12" customWidth="1"/>
    <col min="9733" max="9733" width="7.875" style="12" customWidth="1"/>
    <col min="9734" max="9735" width="7.625" style="12" customWidth="1"/>
    <col min="9736" max="9736" width="8.125" style="12" customWidth="1"/>
    <col min="9737" max="9738" width="7.625" style="12" customWidth="1"/>
    <col min="9739" max="9739" width="6.875" style="12" customWidth="1"/>
    <col min="9740" max="9741" width="6.625" style="12" customWidth="1"/>
    <col min="9742" max="9984" width="9" style="12"/>
    <col min="9985" max="9985" width="3.625" style="12" customWidth="1"/>
    <col min="9986" max="9986" width="7.625" style="12" customWidth="1"/>
    <col min="9987" max="9987" width="6.625" style="12" customWidth="1"/>
    <col min="9988" max="9988" width="7.125" style="12" customWidth="1"/>
    <col min="9989" max="9989" width="7.875" style="12" customWidth="1"/>
    <col min="9990" max="9991" width="7.625" style="12" customWidth="1"/>
    <col min="9992" max="9992" width="8.125" style="12" customWidth="1"/>
    <col min="9993" max="9994" width="7.625" style="12" customWidth="1"/>
    <col min="9995" max="9995" width="6.875" style="12" customWidth="1"/>
    <col min="9996" max="9997" width="6.625" style="12" customWidth="1"/>
    <col min="9998" max="10240" width="9" style="12"/>
    <col min="10241" max="10241" width="3.625" style="12" customWidth="1"/>
    <col min="10242" max="10242" width="7.625" style="12" customWidth="1"/>
    <col min="10243" max="10243" width="6.625" style="12" customWidth="1"/>
    <col min="10244" max="10244" width="7.125" style="12" customWidth="1"/>
    <col min="10245" max="10245" width="7.875" style="12" customWidth="1"/>
    <col min="10246" max="10247" width="7.625" style="12" customWidth="1"/>
    <col min="10248" max="10248" width="8.125" style="12" customWidth="1"/>
    <col min="10249" max="10250" width="7.625" style="12" customWidth="1"/>
    <col min="10251" max="10251" width="6.875" style="12" customWidth="1"/>
    <col min="10252" max="10253" width="6.625" style="12" customWidth="1"/>
    <col min="10254" max="10496" width="9" style="12"/>
    <col min="10497" max="10497" width="3.625" style="12" customWidth="1"/>
    <col min="10498" max="10498" width="7.625" style="12" customWidth="1"/>
    <col min="10499" max="10499" width="6.625" style="12" customWidth="1"/>
    <col min="10500" max="10500" width="7.125" style="12" customWidth="1"/>
    <col min="10501" max="10501" width="7.875" style="12" customWidth="1"/>
    <col min="10502" max="10503" width="7.625" style="12" customWidth="1"/>
    <col min="10504" max="10504" width="8.125" style="12" customWidth="1"/>
    <col min="10505" max="10506" width="7.625" style="12" customWidth="1"/>
    <col min="10507" max="10507" width="6.875" style="12" customWidth="1"/>
    <col min="10508" max="10509" width="6.625" style="12" customWidth="1"/>
    <col min="10510" max="10752" width="9" style="12"/>
    <col min="10753" max="10753" width="3.625" style="12" customWidth="1"/>
    <col min="10754" max="10754" width="7.625" style="12" customWidth="1"/>
    <col min="10755" max="10755" width="6.625" style="12" customWidth="1"/>
    <col min="10756" max="10756" width="7.125" style="12" customWidth="1"/>
    <col min="10757" max="10757" width="7.875" style="12" customWidth="1"/>
    <col min="10758" max="10759" width="7.625" style="12" customWidth="1"/>
    <col min="10760" max="10760" width="8.125" style="12" customWidth="1"/>
    <col min="10761" max="10762" width="7.625" style="12" customWidth="1"/>
    <col min="10763" max="10763" width="6.875" style="12" customWidth="1"/>
    <col min="10764" max="10765" width="6.625" style="12" customWidth="1"/>
    <col min="10766" max="11008" width="9" style="12"/>
    <col min="11009" max="11009" width="3.625" style="12" customWidth="1"/>
    <col min="11010" max="11010" width="7.625" style="12" customWidth="1"/>
    <col min="11011" max="11011" width="6.625" style="12" customWidth="1"/>
    <col min="11012" max="11012" width="7.125" style="12" customWidth="1"/>
    <col min="11013" max="11013" width="7.875" style="12" customWidth="1"/>
    <col min="11014" max="11015" width="7.625" style="12" customWidth="1"/>
    <col min="11016" max="11016" width="8.125" style="12" customWidth="1"/>
    <col min="11017" max="11018" width="7.625" style="12" customWidth="1"/>
    <col min="11019" max="11019" width="6.875" style="12" customWidth="1"/>
    <col min="11020" max="11021" width="6.625" style="12" customWidth="1"/>
    <col min="11022" max="11264" width="9" style="12"/>
    <col min="11265" max="11265" width="3.625" style="12" customWidth="1"/>
    <col min="11266" max="11266" width="7.625" style="12" customWidth="1"/>
    <col min="11267" max="11267" width="6.625" style="12" customWidth="1"/>
    <col min="11268" max="11268" width="7.125" style="12" customWidth="1"/>
    <col min="11269" max="11269" width="7.875" style="12" customWidth="1"/>
    <col min="11270" max="11271" width="7.625" style="12" customWidth="1"/>
    <col min="11272" max="11272" width="8.125" style="12" customWidth="1"/>
    <col min="11273" max="11274" width="7.625" style="12" customWidth="1"/>
    <col min="11275" max="11275" width="6.875" style="12" customWidth="1"/>
    <col min="11276" max="11277" width="6.625" style="12" customWidth="1"/>
    <col min="11278" max="11520" width="9" style="12"/>
    <col min="11521" max="11521" width="3.625" style="12" customWidth="1"/>
    <col min="11522" max="11522" width="7.625" style="12" customWidth="1"/>
    <col min="11523" max="11523" width="6.625" style="12" customWidth="1"/>
    <col min="11524" max="11524" width="7.125" style="12" customWidth="1"/>
    <col min="11525" max="11525" width="7.875" style="12" customWidth="1"/>
    <col min="11526" max="11527" width="7.625" style="12" customWidth="1"/>
    <col min="11528" max="11528" width="8.125" style="12" customWidth="1"/>
    <col min="11529" max="11530" width="7.625" style="12" customWidth="1"/>
    <col min="11531" max="11531" width="6.875" style="12" customWidth="1"/>
    <col min="11532" max="11533" width="6.625" style="12" customWidth="1"/>
    <col min="11534" max="11776" width="9" style="12"/>
    <col min="11777" max="11777" width="3.625" style="12" customWidth="1"/>
    <col min="11778" max="11778" width="7.625" style="12" customWidth="1"/>
    <col min="11779" max="11779" width="6.625" style="12" customWidth="1"/>
    <col min="11780" max="11780" width="7.125" style="12" customWidth="1"/>
    <col min="11781" max="11781" width="7.875" style="12" customWidth="1"/>
    <col min="11782" max="11783" width="7.625" style="12" customWidth="1"/>
    <col min="11784" max="11784" width="8.125" style="12" customWidth="1"/>
    <col min="11785" max="11786" width="7.625" style="12" customWidth="1"/>
    <col min="11787" max="11787" width="6.875" style="12" customWidth="1"/>
    <col min="11788" max="11789" width="6.625" style="12" customWidth="1"/>
    <col min="11790" max="12032" width="9" style="12"/>
    <col min="12033" max="12033" width="3.625" style="12" customWidth="1"/>
    <col min="12034" max="12034" width="7.625" style="12" customWidth="1"/>
    <col min="12035" max="12035" width="6.625" style="12" customWidth="1"/>
    <col min="12036" max="12036" width="7.125" style="12" customWidth="1"/>
    <col min="12037" max="12037" width="7.875" style="12" customWidth="1"/>
    <col min="12038" max="12039" width="7.625" style="12" customWidth="1"/>
    <col min="12040" max="12040" width="8.125" style="12" customWidth="1"/>
    <col min="12041" max="12042" width="7.625" style="12" customWidth="1"/>
    <col min="12043" max="12043" width="6.875" style="12" customWidth="1"/>
    <col min="12044" max="12045" width="6.625" style="12" customWidth="1"/>
    <col min="12046" max="12288" width="9" style="12"/>
    <col min="12289" max="12289" width="3.625" style="12" customWidth="1"/>
    <col min="12290" max="12290" width="7.625" style="12" customWidth="1"/>
    <col min="12291" max="12291" width="6.625" style="12" customWidth="1"/>
    <col min="12292" max="12292" width="7.125" style="12" customWidth="1"/>
    <col min="12293" max="12293" width="7.875" style="12" customWidth="1"/>
    <col min="12294" max="12295" width="7.625" style="12" customWidth="1"/>
    <col min="12296" max="12296" width="8.125" style="12" customWidth="1"/>
    <col min="12297" max="12298" width="7.625" style="12" customWidth="1"/>
    <col min="12299" max="12299" width="6.875" style="12" customWidth="1"/>
    <col min="12300" max="12301" width="6.625" style="12" customWidth="1"/>
    <col min="12302" max="12544" width="9" style="12"/>
    <col min="12545" max="12545" width="3.625" style="12" customWidth="1"/>
    <col min="12546" max="12546" width="7.625" style="12" customWidth="1"/>
    <col min="12547" max="12547" width="6.625" style="12" customWidth="1"/>
    <col min="12548" max="12548" width="7.125" style="12" customWidth="1"/>
    <col min="12549" max="12549" width="7.875" style="12" customWidth="1"/>
    <col min="12550" max="12551" width="7.625" style="12" customWidth="1"/>
    <col min="12552" max="12552" width="8.125" style="12" customWidth="1"/>
    <col min="12553" max="12554" width="7.625" style="12" customWidth="1"/>
    <col min="12555" max="12555" width="6.875" style="12" customWidth="1"/>
    <col min="12556" max="12557" width="6.625" style="12" customWidth="1"/>
    <col min="12558" max="12800" width="9" style="12"/>
    <col min="12801" max="12801" width="3.625" style="12" customWidth="1"/>
    <col min="12802" max="12802" width="7.625" style="12" customWidth="1"/>
    <col min="12803" max="12803" width="6.625" style="12" customWidth="1"/>
    <col min="12804" max="12804" width="7.125" style="12" customWidth="1"/>
    <col min="12805" max="12805" width="7.875" style="12" customWidth="1"/>
    <col min="12806" max="12807" width="7.625" style="12" customWidth="1"/>
    <col min="12808" max="12808" width="8.125" style="12" customWidth="1"/>
    <col min="12809" max="12810" width="7.625" style="12" customWidth="1"/>
    <col min="12811" max="12811" width="6.875" style="12" customWidth="1"/>
    <col min="12812" max="12813" width="6.625" style="12" customWidth="1"/>
    <col min="12814" max="13056" width="9" style="12"/>
    <col min="13057" max="13057" width="3.625" style="12" customWidth="1"/>
    <col min="13058" max="13058" width="7.625" style="12" customWidth="1"/>
    <col min="13059" max="13059" width="6.625" style="12" customWidth="1"/>
    <col min="13060" max="13060" width="7.125" style="12" customWidth="1"/>
    <col min="13061" max="13061" width="7.875" style="12" customWidth="1"/>
    <col min="13062" max="13063" width="7.625" style="12" customWidth="1"/>
    <col min="13064" max="13064" width="8.125" style="12" customWidth="1"/>
    <col min="13065" max="13066" width="7.625" style="12" customWidth="1"/>
    <col min="13067" max="13067" width="6.875" style="12" customWidth="1"/>
    <col min="13068" max="13069" width="6.625" style="12" customWidth="1"/>
    <col min="13070" max="13312" width="9" style="12"/>
    <col min="13313" max="13313" width="3.625" style="12" customWidth="1"/>
    <col min="13314" max="13314" width="7.625" style="12" customWidth="1"/>
    <col min="13315" max="13315" width="6.625" style="12" customWidth="1"/>
    <col min="13316" max="13316" width="7.125" style="12" customWidth="1"/>
    <col min="13317" max="13317" width="7.875" style="12" customWidth="1"/>
    <col min="13318" max="13319" width="7.625" style="12" customWidth="1"/>
    <col min="13320" max="13320" width="8.125" style="12" customWidth="1"/>
    <col min="13321" max="13322" width="7.625" style="12" customWidth="1"/>
    <col min="13323" max="13323" width="6.875" style="12" customWidth="1"/>
    <col min="13324" max="13325" width="6.625" style="12" customWidth="1"/>
    <col min="13326" max="13568" width="9" style="12"/>
    <col min="13569" max="13569" width="3.625" style="12" customWidth="1"/>
    <col min="13570" max="13570" width="7.625" style="12" customWidth="1"/>
    <col min="13571" max="13571" width="6.625" style="12" customWidth="1"/>
    <col min="13572" max="13572" width="7.125" style="12" customWidth="1"/>
    <col min="13573" max="13573" width="7.875" style="12" customWidth="1"/>
    <col min="13574" max="13575" width="7.625" style="12" customWidth="1"/>
    <col min="13576" max="13576" width="8.125" style="12" customWidth="1"/>
    <col min="13577" max="13578" width="7.625" style="12" customWidth="1"/>
    <col min="13579" max="13579" width="6.875" style="12" customWidth="1"/>
    <col min="13580" max="13581" width="6.625" style="12" customWidth="1"/>
    <col min="13582" max="13824" width="9" style="12"/>
    <col min="13825" max="13825" width="3.625" style="12" customWidth="1"/>
    <col min="13826" max="13826" width="7.625" style="12" customWidth="1"/>
    <col min="13827" max="13827" width="6.625" style="12" customWidth="1"/>
    <col min="13828" max="13828" width="7.125" style="12" customWidth="1"/>
    <col min="13829" max="13829" width="7.875" style="12" customWidth="1"/>
    <col min="13830" max="13831" width="7.625" style="12" customWidth="1"/>
    <col min="13832" max="13832" width="8.125" style="12" customWidth="1"/>
    <col min="13833" max="13834" width="7.625" style="12" customWidth="1"/>
    <col min="13835" max="13835" width="6.875" style="12" customWidth="1"/>
    <col min="13836" max="13837" width="6.625" style="12" customWidth="1"/>
    <col min="13838" max="14080" width="9" style="12"/>
    <col min="14081" max="14081" width="3.625" style="12" customWidth="1"/>
    <col min="14082" max="14082" width="7.625" style="12" customWidth="1"/>
    <col min="14083" max="14083" width="6.625" style="12" customWidth="1"/>
    <col min="14084" max="14084" width="7.125" style="12" customWidth="1"/>
    <col min="14085" max="14085" width="7.875" style="12" customWidth="1"/>
    <col min="14086" max="14087" width="7.625" style="12" customWidth="1"/>
    <col min="14088" max="14088" width="8.125" style="12" customWidth="1"/>
    <col min="14089" max="14090" width="7.625" style="12" customWidth="1"/>
    <col min="14091" max="14091" width="6.875" style="12" customWidth="1"/>
    <col min="14092" max="14093" width="6.625" style="12" customWidth="1"/>
    <col min="14094" max="14336" width="9" style="12"/>
    <col min="14337" max="14337" width="3.625" style="12" customWidth="1"/>
    <col min="14338" max="14338" width="7.625" style="12" customWidth="1"/>
    <col min="14339" max="14339" width="6.625" style="12" customWidth="1"/>
    <col min="14340" max="14340" width="7.125" style="12" customWidth="1"/>
    <col min="14341" max="14341" width="7.875" style="12" customWidth="1"/>
    <col min="14342" max="14343" width="7.625" style="12" customWidth="1"/>
    <col min="14344" max="14344" width="8.125" style="12" customWidth="1"/>
    <col min="14345" max="14346" width="7.625" style="12" customWidth="1"/>
    <col min="14347" max="14347" width="6.875" style="12" customWidth="1"/>
    <col min="14348" max="14349" width="6.625" style="12" customWidth="1"/>
    <col min="14350" max="14592" width="9" style="12"/>
    <col min="14593" max="14593" width="3.625" style="12" customWidth="1"/>
    <col min="14594" max="14594" width="7.625" style="12" customWidth="1"/>
    <col min="14595" max="14595" width="6.625" style="12" customWidth="1"/>
    <col min="14596" max="14596" width="7.125" style="12" customWidth="1"/>
    <col min="14597" max="14597" width="7.875" style="12" customWidth="1"/>
    <col min="14598" max="14599" width="7.625" style="12" customWidth="1"/>
    <col min="14600" max="14600" width="8.125" style="12" customWidth="1"/>
    <col min="14601" max="14602" width="7.625" style="12" customWidth="1"/>
    <col min="14603" max="14603" width="6.875" style="12" customWidth="1"/>
    <col min="14604" max="14605" width="6.625" style="12" customWidth="1"/>
    <col min="14606" max="14848" width="9" style="12"/>
    <col min="14849" max="14849" width="3.625" style="12" customWidth="1"/>
    <col min="14850" max="14850" width="7.625" style="12" customWidth="1"/>
    <col min="14851" max="14851" width="6.625" style="12" customWidth="1"/>
    <col min="14852" max="14852" width="7.125" style="12" customWidth="1"/>
    <col min="14853" max="14853" width="7.875" style="12" customWidth="1"/>
    <col min="14854" max="14855" width="7.625" style="12" customWidth="1"/>
    <col min="14856" max="14856" width="8.125" style="12" customWidth="1"/>
    <col min="14857" max="14858" width="7.625" style="12" customWidth="1"/>
    <col min="14859" max="14859" width="6.875" style="12" customWidth="1"/>
    <col min="14860" max="14861" width="6.625" style="12" customWidth="1"/>
    <col min="14862" max="15104" width="9" style="12"/>
    <col min="15105" max="15105" width="3.625" style="12" customWidth="1"/>
    <col min="15106" max="15106" width="7.625" style="12" customWidth="1"/>
    <col min="15107" max="15107" width="6.625" style="12" customWidth="1"/>
    <col min="15108" max="15108" width="7.125" style="12" customWidth="1"/>
    <col min="15109" max="15109" width="7.875" style="12" customWidth="1"/>
    <col min="15110" max="15111" width="7.625" style="12" customWidth="1"/>
    <col min="15112" max="15112" width="8.125" style="12" customWidth="1"/>
    <col min="15113" max="15114" width="7.625" style="12" customWidth="1"/>
    <col min="15115" max="15115" width="6.875" style="12" customWidth="1"/>
    <col min="15116" max="15117" width="6.625" style="12" customWidth="1"/>
    <col min="15118" max="15360" width="9" style="12"/>
    <col min="15361" max="15361" width="3.625" style="12" customWidth="1"/>
    <col min="15362" max="15362" width="7.625" style="12" customWidth="1"/>
    <col min="15363" max="15363" width="6.625" style="12" customWidth="1"/>
    <col min="15364" max="15364" width="7.125" style="12" customWidth="1"/>
    <col min="15365" max="15365" width="7.875" style="12" customWidth="1"/>
    <col min="15366" max="15367" width="7.625" style="12" customWidth="1"/>
    <col min="15368" max="15368" width="8.125" style="12" customWidth="1"/>
    <col min="15369" max="15370" width="7.625" style="12" customWidth="1"/>
    <col min="15371" max="15371" width="6.875" style="12" customWidth="1"/>
    <col min="15372" max="15373" width="6.625" style="12" customWidth="1"/>
    <col min="15374" max="15616" width="9" style="12"/>
    <col min="15617" max="15617" width="3.625" style="12" customWidth="1"/>
    <col min="15618" max="15618" width="7.625" style="12" customWidth="1"/>
    <col min="15619" max="15619" width="6.625" style="12" customWidth="1"/>
    <col min="15620" max="15620" width="7.125" style="12" customWidth="1"/>
    <col min="15621" max="15621" width="7.875" style="12" customWidth="1"/>
    <col min="15622" max="15623" width="7.625" style="12" customWidth="1"/>
    <col min="15624" max="15624" width="8.125" style="12" customWidth="1"/>
    <col min="15625" max="15626" width="7.625" style="12" customWidth="1"/>
    <col min="15627" max="15627" width="6.875" style="12" customWidth="1"/>
    <col min="15628" max="15629" width="6.625" style="12" customWidth="1"/>
    <col min="15630" max="15872" width="9" style="12"/>
    <col min="15873" max="15873" width="3.625" style="12" customWidth="1"/>
    <col min="15874" max="15874" width="7.625" style="12" customWidth="1"/>
    <col min="15875" max="15875" width="6.625" style="12" customWidth="1"/>
    <col min="15876" max="15876" width="7.125" style="12" customWidth="1"/>
    <col min="15877" max="15877" width="7.875" style="12" customWidth="1"/>
    <col min="15878" max="15879" width="7.625" style="12" customWidth="1"/>
    <col min="15880" max="15880" width="8.125" style="12" customWidth="1"/>
    <col min="15881" max="15882" width="7.625" style="12" customWidth="1"/>
    <col min="15883" max="15883" width="6.875" style="12" customWidth="1"/>
    <col min="15884" max="15885" width="6.625" style="12" customWidth="1"/>
    <col min="15886" max="16128" width="9" style="12"/>
    <col min="16129" max="16129" width="3.625" style="12" customWidth="1"/>
    <col min="16130" max="16130" width="7.625" style="12" customWidth="1"/>
    <col min="16131" max="16131" width="6.625" style="12" customWidth="1"/>
    <col min="16132" max="16132" width="7.125" style="12" customWidth="1"/>
    <col min="16133" max="16133" width="7.875" style="12" customWidth="1"/>
    <col min="16134" max="16135" width="7.625" style="12" customWidth="1"/>
    <col min="16136" max="16136" width="8.125" style="12" customWidth="1"/>
    <col min="16137" max="16138" width="7.625" style="12" customWidth="1"/>
    <col min="16139" max="16139" width="6.875" style="12" customWidth="1"/>
    <col min="16140" max="16141" width="6.625" style="12" customWidth="1"/>
    <col min="16142" max="16384" width="9" style="12"/>
  </cols>
  <sheetData>
    <row r="1" spans="1:13" ht="30" customHeight="1">
      <c r="A1" s="1" t="s">
        <v>796</v>
      </c>
      <c r="D1" s="707"/>
      <c r="E1" s="87"/>
      <c r="F1" s="87"/>
      <c r="G1" s="87"/>
      <c r="H1" s="87"/>
      <c r="I1" s="87"/>
      <c r="J1" s="87"/>
      <c r="K1" s="631"/>
      <c r="L1" s="631"/>
      <c r="M1" s="631"/>
    </row>
    <row r="2" spans="1:13" s="5" customFormat="1" ht="18" customHeight="1">
      <c r="A2" s="5">
        <v>1</v>
      </c>
      <c r="B2" s="632" t="s">
        <v>797</v>
      </c>
      <c r="C2" s="581"/>
      <c r="D2" s="708"/>
      <c r="E2" s="581"/>
      <c r="F2" s="581"/>
      <c r="G2" s="581"/>
      <c r="H2" s="581"/>
      <c r="I2" s="581"/>
      <c r="J2" s="6"/>
      <c r="K2" s="633"/>
      <c r="L2" s="633"/>
      <c r="M2" s="633"/>
    </row>
    <row r="3" spans="1:13" s="2" customFormat="1" ht="18" customHeight="1">
      <c r="B3" s="735" t="s">
        <v>766</v>
      </c>
      <c r="C3" s="736"/>
      <c r="D3" s="741" t="s">
        <v>798</v>
      </c>
      <c r="E3" s="746" t="s">
        <v>767</v>
      </c>
      <c r="F3" s="746"/>
      <c r="G3" s="746"/>
      <c r="H3" s="746" t="s">
        <v>768</v>
      </c>
      <c r="I3" s="746"/>
      <c r="J3" s="746"/>
      <c r="K3" s="730" t="s">
        <v>769</v>
      </c>
      <c r="L3" s="731"/>
      <c r="M3" s="732"/>
    </row>
    <row r="4" spans="1:13" s="2" customFormat="1" ht="18" customHeight="1">
      <c r="B4" s="737"/>
      <c r="C4" s="738"/>
      <c r="D4" s="744"/>
      <c r="E4" s="44" t="s">
        <v>770</v>
      </c>
      <c r="F4" s="44" t="s">
        <v>771</v>
      </c>
      <c r="G4" s="44" t="s">
        <v>772</v>
      </c>
      <c r="H4" s="44" t="s">
        <v>770</v>
      </c>
      <c r="I4" s="44" t="s">
        <v>771</v>
      </c>
      <c r="J4" s="44" t="s">
        <v>772</v>
      </c>
      <c r="K4" s="709" t="s">
        <v>770</v>
      </c>
      <c r="L4" s="709" t="s">
        <v>771</v>
      </c>
      <c r="M4" s="709" t="s">
        <v>772</v>
      </c>
    </row>
    <row r="5" spans="1:13" s="2" customFormat="1" ht="12" customHeight="1">
      <c r="B5" s="739"/>
      <c r="C5" s="740"/>
      <c r="D5" s="745"/>
      <c r="E5" s="636" t="s">
        <v>773</v>
      </c>
      <c r="F5" s="636" t="s">
        <v>773</v>
      </c>
      <c r="G5" s="636" t="s">
        <v>773</v>
      </c>
      <c r="H5" s="636" t="s">
        <v>773</v>
      </c>
      <c r="I5" s="636" t="s">
        <v>773</v>
      </c>
      <c r="J5" s="636" t="s">
        <v>773</v>
      </c>
      <c r="K5" s="639" t="s">
        <v>799</v>
      </c>
      <c r="L5" s="639" t="s">
        <v>799</v>
      </c>
      <c r="M5" s="639" t="s">
        <v>799</v>
      </c>
    </row>
    <row r="6" spans="1:13" s="2" customFormat="1" ht="18" customHeight="1">
      <c r="B6" s="747" t="s">
        <v>800</v>
      </c>
      <c r="C6" s="748"/>
      <c r="D6" s="710" t="s">
        <v>801</v>
      </c>
      <c r="E6" s="711">
        <v>73342</v>
      </c>
      <c r="F6" s="711">
        <v>35010</v>
      </c>
      <c r="G6" s="711">
        <v>38332</v>
      </c>
      <c r="H6" s="711">
        <v>51943</v>
      </c>
      <c r="I6" s="711">
        <v>24875</v>
      </c>
      <c r="J6" s="711">
        <v>27068</v>
      </c>
      <c r="K6" s="712">
        <v>70.819999999999993</v>
      </c>
      <c r="L6" s="712">
        <v>71.05</v>
      </c>
      <c r="M6" s="712">
        <v>70.61</v>
      </c>
    </row>
    <row r="7" spans="1:13" s="2" customFormat="1" ht="18" customHeight="1">
      <c r="B7" s="749"/>
      <c r="C7" s="750"/>
      <c r="D7" s="713" t="s">
        <v>802</v>
      </c>
      <c r="E7" s="714">
        <v>73373</v>
      </c>
      <c r="F7" s="714">
        <v>35024</v>
      </c>
      <c r="G7" s="714">
        <v>38349</v>
      </c>
      <c r="H7" s="714">
        <v>51940</v>
      </c>
      <c r="I7" s="714">
        <v>24872</v>
      </c>
      <c r="J7" s="714">
        <v>27068</v>
      </c>
      <c r="K7" s="715">
        <v>70.790000000000006</v>
      </c>
      <c r="L7" s="715">
        <v>71.010000000000005</v>
      </c>
      <c r="M7" s="715">
        <v>70.58</v>
      </c>
    </row>
    <row r="8" spans="1:13" ht="18" customHeight="1">
      <c r="A8" s="2"/>
      <c r="B8" s="725" t="s">
        <v>803</v>
      </c>
      <c r="C8" s="726"/>
      <c r="D8" s="710" t="s">
        <v>801</v>
      </c>
      <c r="E8" s="716">
        <v>74118</v>
      </c>
      <c r="F8" s="716">
        <v>35487</v>
      </c>
      <c r="G8" s="716">
        <v>38631</v>
      </c>
      <c r="H8" s="716">
        <v>56033</v>
      </c>
      <c r="I8" s="716">
        <v>27115</v>
      </c>
      <c r="J8" s="716">
        <v>28918</v>
      </c>
      <c r="K8" s="717">
        <v>75.599999999999994</v>
      </c>
      <c r="L8" s="717">
        <v>76.41</v>
      </c>
      <c r="M8" s="717">
        <v>74.86</v>
      </c>
    </row>
    <row r="9" spans="1:13" ht="18" customHeight="1">
      <c r="A9" s="2"/>
      <c r="B9" s="727"/>
      <c r="C9" s="728"/>
      <c r="D9" s="713" t="s">
        <v>802</v>
      </c>
      <c r="E9" s="718">
        <v>74118</v>
      </c>
      <c r="F9" s="718">
        <v>35487</v>
      </c>
      <c r="G9" s="718">
        <v>38631</v>
      </c>
      <c r="H9" s="718">
        <v>56019</v>
      </c>
      <c r="I9" s="718">
        <v>27107</v>
      </c>
      <c r="J9" s="718">
        <v>28912</v>
      </c>
      <c r="K9" s="719">
        <v>75.58</v>
      </c>
      <c r="L9" s="719">
        <v>76.39</v>
      </c>
      <c r="M9" s="719">
        <v>75.58</v>
      </c>
    </row>
    <row r="10" spans="1:13" ht="18" customHeight="1">
      <c r="A10" s="2"/>
      <c r="B10" s="725" t="s">
        <v>804</v>
      </c>
      <c r="C10" s="726"/>
      <c r="D10" s="710" t="s">
        <v>801</v>
      </c>
      <c r="E10" s="716">
        <v>74129</v>
      </c>
      <c r="F10" s="716">
        <v>35479</v>
      </c>
      <c r="G10" s="716">
        <v>38650</v>
      </c>
      <c r="H10" s="716">
        <v>45972</v>
      </c>
      <c r="I10" s="716">
        <v>22542</v>
      </c>
      <c r="J10" s="716">
        <v>23430</v>
      </c>
      <c r="K10" s="717">
        <v>62.02</v>
      </c>
      <c r="L10" s="717">
        <v>63.54</v>
      </c>
      <c r="M10" s="717">
        <v>60.62</v>
      </c>
    </row>
    <row r="11" spans="1:13" ht="18" customHeight="1">
      <c r="A11" s="2"/>
      <c r="B11" s="727"/>
      <c r="C11" s="728"/>
      <c r="D11" s="713" t="s">
        <v>802</v>
      </c>
      <c r="E11" s="718">
        <v>74129</v>
      </c>
      <c r="F11" s="718">
        <v>35479</v>
      </c>
      <c r="G11" s="718">
        <v>38650</v>
      </c>
      <c r="H11" s="718">
        <v>45970</v>
      </c>
      <c r="I11" s="718">
        <v>22542</v>
      </c>
      <c r="J11" s="718">
        <v>23428</v>
      </c>
      <c r="K11" s="719">
        <v>62.01</v>
      </c>
      <c r="L11" s="719">
        <v>63.54</v>
      </c>
      <c r="M11" s="719">
        <v>60.62</v>
      </c>
    </row>
    <row r="12" spans="1:13" ht="18" customHeight="1">
      <c r="A12" s="2"/>
      <c r="B12" s="725" t="s">
        <v>805</v>
      </c>
      <c r="C12" s="726"/>
      <c r="D12" s="710" t="s">
        <v>801</v>
      </c>
      <c r="E12" s="716">
        <v>74107</v>
      </c>
      <c r="F12" s="716">
        <v>35511</v>
      </c>
      <c r="G12" s="716">
        <v>38596</v>
      </c>
      <c r="H12" s="716">
        <v>37231</v>
      </c>
      <c r="I12" s="716">
        <v>18441</v>
      </c>
      <c r="J12" s="716">
        <v>18790</v>
      </c>
      <c r="K12" s="717">
        <v>50.24</v>
      </c>
      <c r="L12" s="717">
        <v>51.93</v>
      </c>
      <c r="M12" s="717">
        <v>48.68</v>
      </c>
    </row>
    <row r="13" spans="1:13" ht="18" customHeight="1">
      <c r="A13" s="2"/>
      <c r="B13" s="727"/>
      <c r="C13" s="728"/>
      <c r="D13" s="713" t="s">
        <v>802</v>
      </c>
      <c r="E13" s="718">
        <v>74107</v>
      </c>
      <c r="F13" s="718">
        <v>35511</v>
      </c>
      <c r="G13" s="718">
        <v>38596</v>
      </c>
      <c r="H13" s="718">
        <v>37233</v>
      </c>
      <c r="I13" s="718">
        <v>18442</v>
      </c>
      <c r="J13" s="718">
        <v>18791</v>
      </c>
      <c r="K13" s="719">
        <v>50.24</v>
      </c>
      <c r="L13" s="719">
        <v>51.93</v>
      </c>
      <c r="M13" s="719">
        <v>48.69</v>
      </c>
    </row>
    <row r="14" spans="1:13" ht="15" customHeight="1">
      <c r="M14" s="720" t="s">
        <v>777</v>
      </c>
    </row>
    <row r="18" spans="1:13" ht="18" customHeight="1">
      <c r="A18" s="5">
        <v>2</v>
      </c>
      <c r="B18" s="632" t="s">
        <v>806</v>
      </c>
      <c r="C18" s="581"/>
      <c r="D18" s="708"/>
      <c r="E18" s="721"/>
      <c r="F18" s="721"/>
      <c r="G18" s="721"/>
      <c r="H18" s="721"/>
      <c r="I18" s="721"/>
      <c r="J18" s="722"/>
      <c r="K18" s="633"/>
      <c r="L18" s="5"/>
      <c r="M18" s="5"/>
    </row>
    <row r="19" spans="1:13" ht="18" customHeight="1">
      <c r="A19" s="2"/>
      <c r="B19" s="735" t="s">
        <v>766</v>
      </c>
      <c r="C19" s="736"/>
      <c r="D19" s="741" t="s">
        <v>798</v>
      </c>
      <c r="E19" s="729" t="s">
        <v>767</v>
      </c>
      <c r="F19" s="729"/>
      <c r="G19" s="729"/>
      <c r="H19" s="729" t="s">
        <v>768</v>
      </c>
      <c r="I19" s="729"/>
      <c r="J19" s="729"/>
      <c r="K19" s="730" t="s">
        <v>769</v>
      </c>
      <c r="L19" s="731"/>
      <c r="M19" s="732"/>
    </row>
    <row r="20" spans="1:13" ht="18" customHeight="1">
      <c r="A20" s="2"/>
      <c r="B20" s="737"/>
      <c r="C20" s="738"/>
      <c r="D20" s="742"/>
      <c r="E20" s="666" t="s">
        <v>770</v>
      </c>
      <c r="F20" s="666" t="s">
        <v>771</v>
      </c>
      <c r="G20" s="666" t="s">
        <v>772</v>
      </c>
      <c r="H20" s="666" t="s">
        <v>770</v>
      </c>
      <c r="I20" s="666" t="s">
        <v>771</v>
      </c>
      <c r="J20" s="666" t="s">
        <v>772</v>
      </c>
      <c r="K20" s="709" t="s">
        <v>770</v>
      </c>
      <c r="L20" s="723" t="s">
        <v>771</v>
      </c>
      <c r="M20" s="723" t="s">
        <v>772</v>
      </c>
    </row>
    <row r="21" spans="1:13" ht="12" customHeight="1">
      <c r="A21" s="2"/>
      <c r="B21" s="739"/>
      <c r="C21" s="740"/>
      <c r="D21" s="743"/>
      <c r="E21" s="671" t="s">
        <v>773</v>
      </c>
      <c r="F21" s="671" t="s">
        <v>773</v>
      </c>
      <c r="G21" s="671" t="s">
        <v>773</v>
      </c>
      <c r="H21" s="671" t="s">
        <v>773</v>
      </c>
      <c r="I21" s="671" t="s">
        <v>773</v>
      </c>
      <c r="J21" s="671" t="s">
        <v>773</v>
      </c>
      <c r="K21" s="639" t="s">
        <v>799</v>
      </c>
      <c r="L21" s="389" t="s">
        <v>799</v>
      </c>
      <c r="M21" s="389" t="s">
        <v>799</v>
      </c>
    </row>
    <row r="22" spans="1:13" ht="18" customHeight="1">
      <c r="A22" s="2"/>
      <c r="B22" s="725" t="s">
        <v>807</v>
      </c>
      <c r="C22" s="726"/>
      <c r="D22" s="710" t="s">
        <v>808</v>
      </c>
      <c r="E22" s="716">
        <v>73029</v>
      </c>
      <c r="F22" s="716">
        <v>34860</v>
      </c>
      <c r="G22" s="716">
        <v>38169</v>
      </c>
      <c r="H22" s="716">
        <v>43432</v>
      </c>
      <c r="I22" s="716">
        <v>21060</v>
      </c>
      <c r="J22" s="716">
        <v>22372</v>
      </c>
      <c r="K22" s="717">
        <v>59.47</v>
      </c>
      <c r="L22" s="717">
        <v>60.41</v>
      </c>
      <c r="M22" s="717">
        <v>58.61</v>
      </c>
    </row>
    <row r="23" spans="1:13" s="111" customFormat="1" ht="18" customHeight="1">
      <c r="A23" s="77"/>
      <c r="B23" s="733"/>
      <c r="C23" s="734"/>
      <c r="D23" s="713" t="s">
        <v>809</v>
      </c>
      <c r="E23" s="718">
        <v>73058</v>
      </c>
      <c r="F23" s="718">
        <v>34873</v>
      </c>
      <c r="G23" s="718">
        <v>38185</v>
      </c>
      <c r="H23" s="718">
        <v>43436</v>
      </c>
      <c r="I23" s="718">
        <v>21062</v>
      </c>
      <c r="J23" s="718">
        <v>22374</v>
      </c>
      <c r="K23" s="719">
        <v>59.45</v>
      </c>
      <c r="L23" s="719">
        <v>60.4</v>
      </c>
      <c r="M23" s="719">
        <v>58.59</v>
      </c>
    </row>
    <row r="24" spans="1:13" ht="18" customHeight="1">
      <c r="A24" s="2"/>
      <c r="B24" s="725" t="s">
        <v>810</v>
      </c>
      <c r="C24" s="726"/>
      <c r="D24" s="710" t="s">
        <v>808</v>
      </c>
      <c r="E24" s="716">
        <v>73855</v>
      </c>
      <c r="F24" s="716">
        <v>35313</v>
      </c>
      <c r="G24" s="716">
        <v>38542</v>
      </c>
      <c r="H24" s="716">
        <v>47455</v>
      </c>
      <c r="I24" s="716">
        <v>22940</v>
      </c>
      <c r="J24" s="716">
        <v>24515</v>
      </c>
      <c r="K24" s="717">
        <v>64.25</v>
      </c>
      <c r="L24" s="717">
        <v>64.959999999999994</v>
      </c>
      <c r="M24" s="717">
        <v>63.61</v>
      </c>
    </row>
    <row r="25" spans="1:13" ht="18" customHeight="1">
      <c r="A25" s="2"/>
      <c r="B25" s="727"/>
      <c r="C25" s="728"/>
      <c r="D25" s="713" t="s">
        <v>809</v>
      </c>
      <c r="E25" s="718">
        <v>73855</v>
      </c>
      <c r="F25" s="718">
        <v>35313</v>
      </c>
      <c r="G25" s="718">
        <v>38542</v>
      </c>
      <c r="H25" s="718">
        <v>47446</v>
      </c>
      <c r="I25" s="718">
        <v>22939</v>
      </c>
      <c r="J25" s="718">
        <v>24507</v>
      </c>
      <c r="K25" s="719">
        <v>64.239999999999995</v>
      </c>
      <c r="L25" s="719">
        <v>64.959999999999994</v>
      </c>
      <c r="M25" s="719">
        <v>63.59</v>
      </c>
    </row>
    <row r="26" spans="1:13" ht="18" customHeight="1">
      <c r="A26" s="2"/>
      <c r="B26" s="725" t="s">
        <v>811</v>
      </c>
      <c r="C26" s="726"/>
      <c r="D26" s="710" t="s">
        <v>808</v>
      </c>
      <c r="E26" s="716">
        <f t="shared" ref="E26:E31" si="0">SUM(F26:G26)</f>
        <v>74217</v>
      </c>
      <c r="F26" s="716">
        <v>35538</v>
      </c>
      <c r="G26" s="716">
        <v>38679</v>
      </c>
      <c r="H26" s="716">
        <f t="shared" ref="H26:H31" si="1">SUM(I26:J26)</f>
        <v>46029</v>
      </c>
      <c r="I26" s="716">
        <v>22366</v>
      </c>
      <c r="J26" s="716">
        <v>23663</v>
      </c>
      <c r="K26" s="717">
        <v>62.02</v>
      </c>
      <c r="L26" s="717">
        <v>62.94</v>
      </c>
      <c r="M26" s="717">
        <v>61.18</v>
      </c>
    </row>
    <row r="27" spans="1:13" ht="18" customHeight="1">
      <c r="A27" s="2"/>
      <c r="B27" s="727"/>
      <c r="C27" s="728"/>
      <c r="D27" s="713" t="s">
        <v>809</v>
      </c>
      <c r="E27" s="718">
        <f t="shared" si="0"/>
        <v>74217</v>
      </c>
      <c r="F27" s="718">
        <v>35538</v>
      </c>
      <c r="G27" s="718">
        <v>38679</v>
      </c>
      <c r="H27" s="718">
        <f t="shared" si="1"/>
        <v>46025</v>
      </c>
      <c r="I27" s="718">
        <v>22362</v>
      </c>
      <c r="J27" s="718">
        <v>23663</v>
      </c>
      <c r="K27" s="719">
        <v>62.01</v>
      </c>
      <c r="L27" s="719">
        <v>62.92</v>
      </c>
      <c r="M27" s="719">
        <v>61.18</v>
      </c>
    </row>
    <row r="28" spans="1:13" ht="18" customHeight="1">
      <c r="A28" s="2"/>
      <c r="B28" s="725" t="s">
        <v>812</v>
      </c>
      <c r="C28" s="726"/>
      <c r="D28" s="710" t="s">
        <v>808</v>
      </c>
      <c r="E28" s="716">
        <f t="shared" si="0"/>
        <v>74119</v>
      </c>
      <c r="F28" s="716">
        <v>35458</v>
      </c>
      <c r="G28" s="716">
        <v>38661</v>
      </c>
      <c r="H28" s="716">
        <f t="shared" si="1"/>
        <v>39470</v>
      </c>
      <c r="I28" s="716">
        <v>19297</v>
      </c>
      <c r="J28" s="716">
        <v>20173</v>
      </c>
      <c r="K28" s="717">
        <v>53.25</v>
      </c>
      <c r="L28" s="717">
        <v>54.42</v>
      </c>
      <c r="M28" s="717">
        <v>52.18</v>
      </c>
    </row>
    <row r="29" spans="1:13" ht="18" customHeight="1">
      <c r="A29" s="2"/>
      <c r="B29" s="727"/>
      <c r="C29" s="728"/>
      <c r="D29" s="713" t="s">
        <v>809</v>
      </c>
      <c r="E29" s="718">
        <f t="shared" si="0"/>
        <v>74119</v>
      </c>
      <c r="F29" s="718">
        <v>35458</v>
      </c>
      <c r="G29" s="718">
        <v>38661</v>
      </c>
      <c r="H29" s="718">
        <f t="shared" si="1"/>
        <v>39469</v>
      </c>
      <c r="I29" s="718">
        <v>19298</v>
      </c>
      <c r="J29" s="718">
        <v>20171</v>
      </c>
      <c r="K29" s="719">
        <v>53.25</v>
      </c>
      <c r="L29" s="719">
        <v>54.42</v>
      </c>
      <c r="M29" s="719">
        <v>52.17</v>
      </c>
    </row>
    <row r="30" spans="1:13" ht="18" customHeight="1">
      <c r="A30" s="2"/>
      <c r="B30" s="725" t="s">
        <v>813</v>
      </c>
      <c r="C30" s="726"/>
      <c r="D30" s="710" t="s">
        <v>808</v>
      </c>
      <c r="E30" s="716">
        <f t="shared" si="0"/>
        <v>75894</v>
      </c>
      <c r="F30" s="716">
        <v>36472</v>
      </c>
      <c r="G30" s="716">
        <v>39422</v>
      </c>
      <c r="H30" s="716">
        <f t="shared" si="1"/>
        <v>41573</v>
      </c>
      <c r="I30" s="716">
        <v>20199</v>
      </c>
      <c r="J30" s="716">
        <v>21374</v>
      </c>
      <c r="K30" s="717">
        <v>55.38</v>
      </c>
      <c r="L30" s="717">
        <v>54.22</v>
      </c>
      <c r="M30" s="717">
        <v>54.78</v>
      </c>
    </row>
    <row r="31" spans="1:13" ht="18" customHeight="1">
      <c r="A31" s="2"/>
      <c r="B31" s="727"/>
      <c r="C31" s="728"/>
      <c r="D31" s="713" t="s">
        <v>809</v>
      </c>
      <c r="E31" s="718">
        <f t="shared" si="0"/>
        <v>75894</v>
      </c>
      <c r="F31" s="718">
        <v>36472</v>
      </c>
      <c r="G31" s="718">
        <v>39422</v>
      </c>
      <c r="H31" s="718">
        <f t="shared" si="1"/>
        <v>41568</v>
      </c>
      <c r="I31" s="718">
        <v>20196</v>
      </c>
      <c r="J31" s="718">
        <v>21372</v>
      </c>
      <c r="K31" s="719">
        <v>55.37</v>
      </c>
      <c r="L31" s="719">
        <v>54.21</v>
      </c>
      <c r="M31" s="719">
        <v>54.77</v>
      </c>
    </row>
    <row r="32" spans="1:13" ht="15" customHeight="1">
      <c r="D32" s="724"/>
      <c r="M32" s="720" t="s">
        <v>777</v>
      </c>
    </row>
  </sheetData>
  <mergeCells count="19">
    <mergeCell ref="B6:C7"/>
    <mergeCell ref="B3:C5"/>
    <mergeCell ref="D3:D5"/>
    <mergeCell ref="E3:G3"/>
    <mergeCell ref="H3:J3"/>
    <mergeCell ref="K3:M3"/>
    <mergeCell ref="B8:C9"/>
    <mergeCell ref="B10:C11"/>
    <mergeCell ref="B12:C13"/>
    <mergeCell ref="B19:C21"/>
    <mergeCell ref="D19:D21"/>
    <mergeCell ref="B30:C31"/>
    <mergeCell ref="H19:J19"/>
    <mergeCell ref="K19:M19"/>
    <mergeCell ref="B22:C23"/>
    <mergeCell ref="B24:C25"/>
    <mergeCell ref="B26:C27"/>
    <mergeCell ref="B28:C29"/>
    <mergeCell ref="E19:G19"/>
  </mergeCells>
  <phoneticPr fontId="1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&amp;R20.行  財  政</oddHeader>
    <oddFooter>&amp;C-139-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showGridLines="0" workbookViewId="0">
      <selection activeCell="H22" sqref="H22"/>
    </sheetView>
  </sheetViews>
  <sheetFormatPr defaultRowHeight="11.25"/>
  <cols>
    <col min="1" max="1" width="3.625" style="2" customWidth="1"/>
    <col min="2" max="2" width="9.625" style="39" customWidth="1"/>
    <col min="3" max="8" width="12.625" style="2" customWidth="1"/>
    <col min="9" max="9" width="8.625" style="2" customWidth="1"/>
    <col min="10" max="256" width="9" style="2"/>
    <col min="257" max="257" width="3.625" style="2" customWidth="1"/>
    <col min="258" max="258" width="9.625" style="2" customWidth="1"/>
    <col min="259" max="264" width="12.625" style="2" customWidth="1"/>
    <col min="265" max="265" width="8.625" style="2" customWidth="1"/>
    <col min="266" max="512" width="9" style="2"/>
    <col min="513" max="513" width="3.625" style="2" customWidth="1"/>
    <col min="514" max="514" width="9.625" style="2" customWidth="1"/>
    <col min="515" max="520" width="12.625" style="2" customWidth="1"/>
    <col min="521" max="521" width="8.625" style="2" customWidth="1"/>
    <col min="522" max="768" width="9" style="2"/>
    <col min="769" max="769" width="3.625" style="2" customWidth="1"/>
    <col min="770" max="770" width="9.625" style="2" customWidth="1"/>
    <col min="771" max="776" width="12.625" style="2" customWidth="1"/>
    <col min="777" max="777" width="8.625" style="2" customWidth="1"/>
    <col min="778" max="1024" width="9" style="2"/>
    <col min="1025" max="1025" width="3.625" style="2" customWidth="1"/>
    <col min="1026" max="1026" width="9.625" style="2" customWidth="1"/>
    <col min="1027" max="1032" width="12.625" style="2" customWidth="1"/>
    <col min="1033" max="1033" width="8.625" style="2" customWidth="1"/>
    <col min="1034" max="1280" width="9" style="2"/>
    <col min="1281" max="1281" width="3.625" style="2" customWidth="1"/>
    <col min="1282" max="1282" width="9.625" style="2" customWidth="1"/>
    <col min="1283" max="1288" width="12.625" style="2" customWidth="1"/>
    <col min="1289" max="1289" width="8.625" style="2" customWidth="1"/>
    <col min="1290" max="1536" width="9" style="2"/>
    <col min="1537" max="1537" width="3.625" style="2" customWidth="1"/>
    <col min="1538" max="1538" width="9.625" style="2" customWidth="1"/>
    <col min="1539" max="1544" width="12.625" style="2" customWidth="1"/>
    <col min="1545" max="1545" width="8.625" style="2" customWidth="1"/>
    <col min="1546" max="1792" width="9" style="2"/>
    <col min="1793" max="1793" width="3.625" style="2" customWidth="1"/>
    <col min="1794" max="1794" width="9.625" style="2" customWidth="1"/>
    <col min="1795" max="1800" width="12.625" style="2" customWidth="1"/>
    <col min="1801" max="1801" width="8.625" style="2" customWidth="1"/>
    <col min="1802" max="2048" width="9" style="2"/>
    <col min="2049" max="2049" width="3.625" style="2" customWidth="1"/>
    <col min="2050" max="2050" width="9.625" style="2" customWidth="1"/>
    <col min="2051" max="2056" width="12.625" style="2" customWidth="1"/>
    <col min="2057" max="2057" width="8.625" style="2" customWidth="1"/>
    <col min="2058" max="2304" width="9" style="2"/>
    <col min="2305" max="2305" width="3.625" style="2" customWidth="1"/>
    <col min="2306" max="2306" width="9.625" style="2" customWidth="1"/>
    <col min="2307" max="2312" width="12.625" style="2" customWidth="1"/>
    <col min="2313" max="2313" width="8.625" style="2" customWidth="1"/>
    <col min="2314" max="2560" width="9" style="2"/>
    <col min="2561" max="2561" width="3.625" style="2" customWidth="1"/>
    <col min="2562" max="2562" width="9.625" style="2" customWidth="1"/>
    <col min="2563" max="2568" width="12.625" style="2" customWidth="1"/>
    <col min="2569" max="2569" width="8.625" style="2" customWidth="1"/>
    <col min="2570" max="2816" width="9" style="2"/>
    <col min="2817" max="2817" width="3.625" style="2" customWidth="1"/>
    <col min="2818" max="2818" width="9.625" style="2" customWidth="1"/>
    <col min="2819" max="2824" width="12.625" style="2" customWidth="1"/>
    <col min="2825" max="2825" width="8.625" style="2" customWidth="1"/>
    <col min="2826" max="3072" width="9" style="2"/>
    <col min="3073" max="3073" width="3.625" style="2" customWidth="1"/>
    <col min="3074" max="3074" width="9.625" style="2" customWidth="1"/>
    <col min="3075" max="3080" width="12.625" style="2" customWidth="1"/>
    <col min="3081" max="3081" width="8.625" style="2" customWidth="1"/>
    <col min="3082" max="3328" width="9" style="2"/>
    <col min="3329" max="3329" width="3.625" style="2" customWidth="1"/>
    <col min="3330" max="3330" width="9.625" style="2" customWidth="1"/>
    <col min="3331" max="3336" width="12.625" style="2" customWidth="1"/>
    <col min="3337" max="3337" width="8.625" style="2" customWidth="1"/>
    <col min="3338" max="3584" width="9" style="2"/>
    <col min="3585" max="3585" width="3.625" style="2" customWidth="1"/>
    <col min="3586" max="3586" width="9.625" style="2" customWidth="1"/>
    <col min="3587" max="3592" width="12.625" style="2" customWidth="1"/>
    <col min="3593" max="3593" width="8.625" style="2" customWidth="1"/>
    <col min="3594" max="3840" width="9" style="2"/>
    <col min="3841" max="3841" width="3.625" style="2" customWidth="1"/>
    <col min="3842" max="3842" width="9.625" style="2" customWidth="1"/>
    <col min="3843" max="3848" width="12.625" style="2" customWidth="1"/>
    <col min="3849" max="3849" width="8.625" style="2" customWidth="1"/>
    <col min="3850" max="4096" width="9" style="2"/>
    <col min="4097" max="4097" width="3.625" style="2" customWidth="1"/>
    <col min="4098" max="4098" width="9.625" style="2" customWidth="1"/>
    <col min="4099" max="4104" width="12.625" style="2" customWidth="1"/>
    <col min="4105" max="4105" width="8.625" style="2" customWidth="1"/>
    <col min="4106" max="4352" width="9" style="2"/>
    <col min="4353" max="4353" width="3.625" style="2" customWidth="1"/>
    <col min="4354" max="4354" width="9.625" style="2" customWidth="1"/>
    <col min="4355" max="4360" width="12.625" style="2" customWidth="1"/>
    <col min="4361" max="4361" width="8.625" style="2" customWidth="1"/>
    <col min="4362" max="4608" width="9" style="2"/>
    <col min="4609" max="4609" width="3.625" style="2" customWidth="1"/>
    <col min="4610" max="4610" width="9.625" style="2" customWidth="1"/>
    <col min="4611" max="4616" width="12.625" style="2" customWidth="1"/>
    <col min="4617" max="4617" width="8.625" style="2" customWidth="1"/>
    <col min="4618" max="4864" width="9" style="2"/>
    <col min="4865" max="4865" width="3.625" style="2" customWidth="1"/>
    <col min="4866" max="4866" width="9.625" style="2" customWidth="1"/>
    <col min="4867" max="4872" width="12.625" style="2" customWidth="1"/>
    <col min="4873" max="4873" width="8.625" style="2" customWidth="1"/>
    <col min="4874" max="5120" width="9" style="2"/>
    <col min="5121" max="5121" width="3.625" style="2" customWidth="1"/>
    <col min="5122" max="5122" width="9.625" style="2" customWidth="1"/>
    <col min="5123" max="5128" width="12.625" style="2" customWidth="1"/>
    <col min="5129" max="5129" width="8.625" style="2" customWidth="1"/>
    <col min="5130" max="5376" width="9" style="2"/>
    <col min="5377" max="5377" width="3.625" style="2" customWidth="1"/>
    <col min="5378" max="5378" width="9.625" style="2" customWidth="1"/>
    <col min="5379" max="5384" width="12.625" style="2" customWidth="1"/>
    <col min="5385" max="5385" width="8.625" style="2" customWidth="1"/>
    <col min="5386" max="5632" width="9" style="2"/>
    <col min="5633" max="5633" width="3.625" style="2" customWidth="1"/>
    <col min="5634" max="5634" width="9.625" style="2" customWidth="1"/>
    <col min="5635" max="5640" width="12.625" style="2" customWidth="1"/>
    <col min="5641" max="5641" width="8.625" style="2" customWidth="1"/>
    <col min="5642" max="5888" width="9" style="2"/>
    <col min="5889" max="5889" width="3.625" style="2" customWidth="1"/>
    <col min="5890" max="5890" width="9.625" style="2" customWidth="1"/>
    <col min="5891" max="5896" width="12.625" style="2" customWidth="1"/>
    <col min="5897" max="5897" width="8.625" style="2" customWidth="1"/>
    <col min="5898" max="6144" width="9" style="2"/>
    <col min="6145" max="6145" width="3.625" style="2" customWidth="1"/>
    <col min="6146" max="6146" width="9.625" style="2" customWidth="1"/>
    <col min="6147" max="6152" width="12.625" style="2" customWidth="1"/>
    <col min="6153" max="6153" width="8.625" style="2" customWidth="1"/>
    <col min="6154" max="6400" width="9" style="2"/>
    <col min="6401" max="6401" width="3.625" style="2" customWidth="1"/>
    <col min="6402" max="6402" width="9.625" style="2" customWidth="1"/>
    <col min="6403" max="6408" width="12.625" style="2" customWidth="1"/>
    <col min="6409" max="6409" width="8.625" style="2" customWidth="1"/>
    <col min="6410" max="6656" width="9" style="2"/>
    <col min="6657" max="6657" width="3.625" style="2" customWidth="1"/>
    <col min="6658" max="6658" width="9.625" style="2" customWidth="1"/>
    <col min="6659" max="6664" width="12.625" style="2" customWidth="1"/>
    <col min="6665" max="6665" width="8.625" style="2" customWidth="1"/>
    <col min="6666" max="6912" width="9" style="2"/>
    <col min="6913" max="6913" width="3.625" style="2" customWidth="1"/>
    <col min="6914" max="6914" width="9.625" style="2" customWidth="1"/>
    <col min="6915" max="6920" width="12.625" style="2" customWidth="1"/>
    <col min="6921" max="6921" width="8.625" style="2" customWidth="1"/>
    <col min="6922" max="7168" width="9" style="2"/>
    <col min="7169" max="7169" width="3.625" style="2" customWidth="1"/>
    <col min="7170" max="7170" width="9.625" style="2" customWidth="1"/>
    <col min="7171" max="7176" width="12.625" style="2" customWidth="1"/>
    <col min="7177" max="7177" width="8.625" style="2" customWidth="1"/>
    <col min="7178" max="7424" width="9" style="2"/>
    <col min="7425" max="7425" width="3.625" style="2" customWidth="1"/>
    <col min="7426" max="7426" width="9.625" style="2" customWidth="1"/>
    <col min="7427" max="7432" width="12.625" style="2" customWidth="1"/>
    <col min="7433" max="7433" width="8.625" style="2" customWidth="1"/>
    <col min="7434" max="7680" width="9" style="2"/>
    <col min="7681" max="7681" width="3.625" style="2" customWidth="1"/>
    <col min="7682" max="7682" width="9.625" style="2" customWidth="1"/>
    <col min="7683" max="7688" width="12.625" style="2" customWidth="1"/>
    <col min="7689" max="7689" width="8.625" style="2" customWidth="1"/>
    <col min="7690" max="7936" width="9" style="2"/>
    <col min="7937" max="7937" width="3.625" style="2" customWidth="1"/>
    <col min="7938" max="7938" width="9.625" style="2" customWidth="1"/>
    <col min="7939" max="7944" width="12.625" style="2" customWidth="1"/>
    <col min="7945" max="7945" width="8.625" style="2" customWidth="1"/>
    <col min="7946" max="8192" width="9" style="2"/>
    <col min="8193" max="8193" width="3.625" style="2" customWidth="1"/>
    <col min="8194" max="8194" width="9.625" style="2" customWidth="1"/>
    <col min="8195" max="8200" width="12.625" style="2" customWidth="1"/>
    <col min="8201" max="8201" width="8.625" style="2" customWidth="1"/>
    <col min="8202" max="8448" width="9" style="2"/>
    <col min="8449" max="8449" width="3.625" style="2" customWidth="1"/>
    <col min="8450" max="8450" width="9.625" style="2" customWidth="1"/>
    <col min="8451" max="8456" width="12.625" style="2" customWidth="1"/>
    <col min="8457" max="8457" width="8.625" style="2" customWidth="1"/>
    <col min="8458" max="8704" width="9" style="2"/>
    <col min="8705" max="8705" width="3.625" style="2" customWidth="1"/>
    <col min="8706" max="8706" width="9.625" style="2" customWidth="1"/>
    <col min="8707" max="8712" width="12.625" style="2" customWidth="1"/>
    <col min="8713" max="8713" width="8.625" style="2" customWidth="1"/>
    <col min="8714" max="8960" width="9" style="2"/>
    <col min="8961" max="8961" width="3.625" style="2" customWidth="1"/>
    <col min="8962" max="8962" width="9.625" style="2" customWidth="1"/>
    <col min="8963" max="8968" width="12.625" style="2" customWidth="1"/>
    <col min="8969" max="8969" width="8.625" style="2" customWidth="1"/>
    <col min="8970" max="9216" width="9" style="2"/>
    <col min="9217" max="9217" width="3.625" style="2" customWidth="1"/>
    <col min="9218" max="9218" width="9.625" style="2" customWidth="1"/>
    <col min="9219" max="9224" width="12.625" style="2" customWidth="1"/>
    <col min="9225" max="9225" width="8.625" style="2" customWidth="1"/>
    <col min="9226" max="9472" width="9" style="2"/>
    <col min="9473" max="9473" width="3.625" style="2" customWidth="1"/>
    <col min="9474" max="9474" width="9.625" style="2" customWidth="1"/>
    <col min="9475" max="9480" width="12.625" style="2" customWidth="1"/>
    <col min="9481" max="9481" width="8.625" style="2" customWidth="1"/>
    <col min="9482" max="9728" width="9" style="2"/>
    <col min="9729" max="9729" width="3.625" style="2" customWidth="1"/>
    <col min="9730" max="9730" width="9.625" style="2" customWidth="1"/>
    <col min="9731" max="9736" width="12.625" style="2" customWidth="1"/>
    <col min="9737" max="9737" width="8.625" style="2" customWidth="1"/>
    <col min="9738" max="9984" width="9" style="2"/>
    <col min="9985" max="9985" width="3.625" style="2" customWidth="1"/>
    <col min="9986" max="9986" width="9.625" style="2" customWidth="1"/>
    <col min="9987" max="9992" width="12.625" style="2" customWidth="1"/>
    <col min="9993" max="9993" width="8.625" style="2" customWidth="1"/>
    <col min="9994" max="10240" width="9" style="2"/>
    <col min="10241" max="10241" width="3.625" style="2" customWidth="1"/>
    <col min="10242" max="10242" width="9.625" style="2" customWidth="1"/>
    <col min="10243" max="10248" width="12.625" style="2" customWidth="1"/>
    <col min="10249" max="10249" width="8.625" style="2" customWidth="1"/>
    <col min="10250" max="10496" width="9" style="2"/>
    <col min="10497" max="10497" width="3.625" style="2" customWidth="1"/>
    <col min="10498" max="10498" width="9.625" style="2" customWidth="1"/>
    <col min="10499" max="10504" width="12.625" style="2" customWidth="1"/>
    <col min="10505" max="10505" width="8.625" style="2" customWidth="1"/>
    <col min="10506" max="10752" width="9" style="2"/>
    <col min="10753" max="10753" width="3.625" style="2" customWidth="1"/>
    <col min="10754" max="10754" width="9.625" style="2" customWidth="1"/>
    <col min="10755" max="10760" width="12.625" style="2" customWidth="1"/>
    <col min="10761" max="10761" width="8.625" style="2" customWidth="1"/>
    <col min="10762" max="11008" width="9" style="2"/>
    <col min="11009" max="11009" width="3.625" style="2" customWidth="1"/>
    <col min="11010" max="11010" width="9.625" style="2" customWidth="1"/>
    <col min="11011" max="11016" width="12.625" style="2" customWidth="1"/>
    <col min="11017" max="11017" width="8.625" style="2" customWidth="1"/>
    <col min="11018" max="11264" width="9" style="2"/>
    <col min="11265" max="11265" width="3.625" style="2" customWidth="1"/>
    <col min="11266" max="11266" width="9.625" style="2" customWidth="1"/>
    <col min="11267" max="11272" width="12.625" style="2" customWidth="1"/>
    <col min="11273" max="11273" width="8.625" style="2" customWidth="1"/>
    <col min="11274" max="11520" width="9" style="2"/>
    <col min="11521" max="11521" width="3.625" style="2" customWidth="1"/>
    <col min="11522" max="11522" width="9.625" style="2" customWidth="1"/>
    <col min="11523" max="11528" width="12.625" style="2" customWidth="1"/>
    <col min="11529" max="11529" width="8.625" style="2" customWidth="1"/>
    <col min="11530" max="11776" width="9" style="2"/>
    <col min="11777" max="11777" width="3.625" style="2" customWidth="1"/>
    <col min="11778" max="11778" width="9.625" style="2" customWidth="1"/>
    <col min="11779" max="11784" width="12.625" style="2" customWidth="1"/>
    <col min="11785" max="11785" width="8.625" style="2" customWidth="1"/>
    <col min="11786" max="12032" width="9" style="2"/>
    <col min="12033" max="12033" width="3.625" style="2" customWidth="1"/>
    <col min="12034" max="12034" width="9.625" style="2" customWidth="1"/>
    <col min="12035" max="12040" width="12.625" style="2" customWidth="1"/>
    <col min="12041" max="12041" width="8.625" style="2" customWidth="1"/>
    <col min="12042" max="12288" width="9" style="2"/>
    <col min="12289" max="12289" width="3.625" style="2" customWidth="1"/>
    <col min="12290" max="12290" width="9.625" style="2" customWidth="1"/>
    <col min="12291" max="12296" width="12.625" style="2" customWidth="1"/>
    <col min="12297" max="12297" width="8.625" style="2" customWidth="1"/>
    <col min="12298" max="12544" width="9" style="2"/>
    <col min="12545" max="12545" width="3.625" style="2" customWidth="1"/>
    <col min="12546" max="12546" width="9.625" style="2" customWidth="1"/>
    <col min="12547" max="12552" width="12.625" style="2" customWidth="1"/>
    <col min="12553" max="12553" width="8.625" style="2" customWidth="1"/>
    <col min="12554" max="12800" width="9" style="2"/>
    <col min="12801" max="12801" width="3.625" style="2" customWidth="1"/>
    <col min="12802" max="12802" width="9.625" style="2" customWidth="1"/>
    <col min="12803" max="12808" width="12.625" style="2" customWidth="1"/>
    <col min="12809" max="12809" width="8.625" style="2" customWidth="1"/>
    <col min="12810" max="13056" width="9" style="2"/>
    <col min="13057" max="13057" width="3.625" style="2" customWidth="1"/>
    <col min="13058" max="13058" width="9.625" style="2" customWidth="1"/>
    <col min="13059" max="13064" width="12.625" style="2" customWidth="1"/>
    <col min="13065" max="13065" width="8.625" style="2" customWidth="1"/>
    <col min="13066" max="13312" width="9" style="2"/>
    <col min="13313" max="13313" width="3.625" style="2" customWidth="1"/>
    <col min="13314" max="13314" width="9.625" style="2" customWidth="1"/>
    <col min="13315" max="13320" width="12.625" style="2" customWidth="1"/>
    <col min="13321" max="13321" width="8.625" style="2" customWidth="1"/>
    <col min="13322" max="13568" width="9" style="2"/>
    <col min="13569" max="13569" width="3.625" style="2" customWidth="1"/>
    <col min="13570" max="13570" width="9.625" style="2" customWidth="1"/>
    <col min="13571" max="13576" width="12.625" style="2" customWidth="1"/>
    <col min="13577" max="13577" width="8.625" style="2" customWidth="1"/>
    <col min="13578" max="13824" width="9" style="2"/>
    <col min="13825" max="13825" width="3.625" style="2" customWidth="1"/>
    <col min="13826" max="13826" width="9.625" style="2" customWidth="1"/>
    <col min="13827" max="13832" width="12.625" style="2" customWidth="1"/>
    <col min="13833" max="13833" width="8.625" style="2" customWidth="1"/>
    <col min="13834" max="14080" width="9" style="2"/>
    <col min="14081" max="14081" width="3.625" style="2" customWidth="1"/>
    <col min="14082" max="14082" width="9.625" style="2" customWidth="1"/>
    <col min="14083" max="14088" width="12.625" style="2" customWidth="1"/>
    <col min="14089" max="14089" width="8.625" style="2" customWidth="1"/>
    <col min="14090" max="14336" width="9" style="2"/>
    <col min="14337" max="14337" width="3.625" style="2" customWidth="1"/>
    <col min="14338" max="14338" width="9.625" style="2" customWidth="1"/>
    <col min="14339" max="14344" width="12.625" style="2" customWidth="1"/>
    <col min="14345" max="14345" width="8.625" style="2" customWidth="1"/>
    <col min="14346" max="14592" width="9" style="2"/>
    <col min="14593" max="14593" width="3.625" style="2" customWidth="1"/>
    <col min="14594" max="14594" width="9.625" style="2" customWidth="1"/>
    <col min="14595" max="14600" width="12.625" style="2" customWidth="1"/>
    <col min="14601" max="14601" width="8.625" style="2" customWidth="1"/>
    <col min="14602" max="14848" width="9" style="2"/>
    <col min="14849" max="14849" width="3.625" style="2" customWidth="1"/>
    <col min="14850" max="14850" width="9.625" style="2" customWidth="1"/>
    <col min="14851" max="14856" width="12.625" style="2" customWidth="1"/>
    <col min="14857" max="14857" width="8.625" style="2" customWidth="1"/>
    <col min="14858" max="15104" width="9" style="2"/>
    <col min="15105" max="15105" width="3.625" style="2" customWidth="1"/>
    <col min="15106" max="15106" width="9.625" style="2" customWidth="1"/>
    <col min="15107" max="15112" width="12.625" style="2" customWidth="1"/>
    <col min="15113" max="15113" width="8.625" style="2" customWidth="1"/>
    <col min="15114" max="15360" width="9" style="2"/>
    <col min="15361" max="15361" width="3.625" style="2" customWidth="1"/>
    <col min="15362" max="15362" width="9.625" style="2" customWidth="1"/>
    <col min="15363" max="15368" width="12.625" style="2" customWidth="1"/>
    <col min="15369" max="15369" width="8.625" style="2" customWidth="1"/>
    <col min="15370" max="15616" width="9" style="2"/>
    <col min="15617" max="15617" width="3.625" style="2" customWidth="1"/>
    <col min="15618" max="15618" width="9.625" style="2" customWidth="1"/>
    <col min="15619" max="15624" width="12.625" style="2" customWidth="1"/>
    <col min="15625" max="15625" width="8.625" style="2" customWidth="1"/>
    <col min="15626" max="15872" width="9" style="2"/>
    <col min="15873" max="15873" width="3.625" style="2" customWidth="1"/>
    <col min="15874" max="15874" width="9.625" style="2" customWidth="1"/>
    <col min="15875" max="15880" width="12.625" style="2" customWidth="1"/>
    <col min="15881" max="15881" width="8.625" style="2" customWidth="1"/>
    <col min="15882" max="16128" width="9" style="2"/>
    <col min="16129" max="16129" width="3.625" style="2" customWidth="1"/>
    <col min="16130" max="16130" width="9.625" style="2" customWidth="1"/>
    <col min="16131" max="16136" width="12.625" style="2" customWidth="1"/>
    <col min="16137" max="16137" width="8.625" style="2" customWidth="1"/>
    <col min="16138" max="16384" width="9" style="2"/>
  </cols>
  <sheetData>
    <row r="1" spans="1:9" ht="30" customHeight="1">
      <c r="A1" s="91" t="s">
        <v>244</v>
      </c>
      <c r="B1" s="349"/>
      <c r="C1" s="350"/>
      <c r="D1" s="350"/>
      <c r="E1" s="350"/>
      <c r="F1" s="350"/>
      <c r="G1" s="350"/>
      <c r="H1" s="350"/>
      <c r="I1" s="350"/>
    </row>
    <row r="2" spans="1:9" ht="18" customHeight="1">
      <c r="B2" s="351"/>
      <c r="C2" s="350"/>
      <c r="D2" s="350"/>
      <c r="E2" s="350"/>
      <c r="F2" s="350"/>
      <c r="G2" s="350"/>
      <c r="H2" s="352" t="s">
        <v>123</v>
      </c>
      <c r="I2" s="350"/>
    </row>
    <row r="3" spans="1:9" ht="18" customHeight="1">
      <c r="B3" s="880" t="s">
        <v>2</v>
      </c>
      <c r="C3" s="886" t="s">
        <v>245</v>
      </c>
      <c r="D3" s="797"/>
      <c r="E3" s="887" t="s">
        <v>246</v>
      </c>
      <c r="F3" s="888"/>
      <c r="G3" s="887" t="s">
        <v>247</v>
      </c>
      <c r="H3" s="888"/>
    </row>
    <row r="4" spans="1:9" ht="18" customHeight="1">
      <c r="B4" s="881"/>
      <c r="C4" s="353" t="s">
        <v>196</v>
      </c>
      <c r="D4" s="354" t="s">
        <v>197</v>
      </c>
      <c r="E4" s="353" t="s">
        <v>196</v>
      </c>
      <c r="F4" s="354" t="s">
        <v>197</v>
      </c>
      <c r="G4" s="353" t="s">
        <v>196</v>
      </c>
      <c r="H4" s="354" t="s">
        <v>197</v>
      </c>
    </row>
    <row r="5" spans="1:9" s="77" customFormat="1" ht="24" customHeight="1">
      <c r="B5" s="355" t="s">
        <v>198</v>
      </c>
      <c r="C5" s="356">
        <f t="shared" ref="C5:H5" si="0">SUM(C6:C10)</f>
        <v>36764606</v>
      </c>
      <c r="D5" s="357">
        <f t="shared" si="0"/>
        <v>36702847</v>
      </c>
      <c r="E5" s="356">
        <f t="shared" si="0"/>
        <v>21299512</v>
      </c>
      <c r="F5" s="357">
        <f t="shared" si="0"/>
        <v>18968357</v>
      </c>
      <c r="G5" s="356">
        <f t="shared" si="0"/>
        <v>8570255</v>
      </c>
      <c r="H5" s="357">
        <f t="shared" si="0"/>
        <v>10246914</v>
      </c>
    </row>
    <row r="6" spans="1:9" ht="19.5" customHeight="1">
      <c r="B6" s="358" t="s">
        <v>91</v>
      </c>
      <c r="C6" s="359">
        <v>6012318</v>
      </c>
      <c r="D6" s="360">
        <v>4612684</v>
      </c>
      <c r="E6" s="359">
        <v>2761363</v>
      </c>
      <c r="F6" s="360">
        <v>1967241</v>
      </c>
      <c r="G6" s="359">
        <v>161008</v>
      </c>
      <c r="H6" s="360">
        <v>815254</v>
      </c>
    </row>
    <row r="7" spans="1:9" ht="19.5" customHeight="1">
      <c r="B7" s="358" t="s">
        <v>199</v>
      </c>
      <c r="C7" s="359">
        <v>8712460</v>
      </c>
      <c r="D7" s="360">
        <v>8847707</v>
      </c>
      <c r="E7" s="359">
        <v>5270733</v>
      </c>
      <c r="F7" s="360">
        <v>4891730</v>
      </c>
      <c r="G7" s="359">
        <v>5231151</v>
      </c>
      <c r="H7" s="360">
        <v>5501799</v>
      </c>
    </row>
    <row r="8" spans="1:9" ht="19.5" customHeight="1">
      <c r="B8" s="358" t="s">
        <v>200</v>
      </c>
      <c r="C8" s="359">
        <v>10173190</v>
      </c>
      <c r="D8" s="360">
        <v>10955845</v>
      </c>
      <c r="E8" s="359">
        <v>6395005</v>
      </c>
      <c r="F8" s="360">
        <v>6097875</v>
      </c>
      <c r="G8" s="359">
        <v>913838</v>
      </c>
      <c r="H8" s="360">
        <v>1137680</v>
      </c>
    </row>
    <row r="9" spans="1:9" ht="19.5" customHeight="1">
      <c r="B9" s="358" t="s">
        <v>201</v>
      </c>
      <c r="C9" s="359">
        <v>6574760</v>
      </c>
      <c r="D9" s="360">
        <v>6985939</v>
      </c>
      <c r="E9" s="359">
        <v>3787675</v>
      </c>
      <c r="F9" s="360">
        <v>3285484</v>
      </c>
      <c r="G9" s="359">
        <v>1946619</v>
      </c>
      <c r="H9" s="360">
        <v>2394811</v>
      </c>
    </row>
    <row r="10" spans="1:9" ht="19.5" customHeight="1">
      <c r="B10" s="361" t="s">
        <v>202</v>
      </c>
      <c r="C10" s="362">
        <v>5291878</v>
      </c>
      <c r="D10" s="363">
        <v>5300672</v>
      </c>
      <c r="E10" s="362">
        <v>3084736</v>
      </c>
      <c r="F10" s="363">
        <v>2726027</v>
      </c>
      <c r="G10" s="362">
        <v>317639</v>
      </c>
      <c r="H10" s="363">
        <v>397370</v>
      </c>
    </row>
    <row r="11" spans="1:9" s="77" customFormat="1" ht="24" customHeight="1">
      <c r="B11" s="364" t="s">
        <v>203</v>
      </c>
      <c r="C11" s="365">
        <v>34836711</v>
      </c>
      <c r="D11" s="366">
        <v>34092474</v>
      </c>
      <c r="E11" s="365">
        <v>16651287</v>
      </c>
      <c r="F11" s="366">
        <v>15880889</v>
      </c>
      <c r="G11" s="365">
        <v>9457893</v>
      </c>
      <c r="H11" s="366">
        <v>11575789</v>
      </c>
    </row>
    <row r="12" spans="1:9" s="77" customFormat="1" ht="24" customHeight="1">
      <c r="B12" s="364" t="s">
        <v>204</v>
      </c>
      <c r="C12" s="318">
        <v>32294384</v>
      </c>
      <c r="D12" s="319">
        <v>31258996</v>
      </c>
      <c r="E12" s="365">
        <v>17018689</v>
      </c>
      <c r="F12" s="366">
        <v>16382391</v>
      </c>
      <c r="G12" s="365">
        <v>10582689</v>
      </c>
      <c r="H12" s="366">
        <v>12125290</v>
      </c>
    </row>
    <row r="13" spans="1:9" s="77" customFormat="1" ht="24" customHeight="1">
      <c r="B13" s="364" t="s">
        <v>215</v>
      </c>
      <c r="C13" s="318">
        <v>33320811</v>
      </c>
      <c r="D13" s="319">
        <v>32462513</v>
      </c>
      <c r="E13" s="365">
        <v>9492385</v>
      </c>
      <c r="F13" s="366">
        <v>8869858</v>
      </c>
      <c r="G13" s="365">
        <v>10939241</v>
      </c>
      <c r="H13" s="366">
        <v>12775758</v>
      </c>
    </row>
    <row r="14" spans="1:9" s="77" customFormat="1" ht="24" customHeight="1">
      <c r="B14" s="364" t="s">
        <v>225</v>
      </c>
      <c r="C14" s="318">
        <v>32810903</v>
      </c>
      <c r="D14" s="319">
        <v>31960754</v>
      </c>
      <c r="E14" s="365">
        <v>8698508</v>
      </c>
      <c r="F14" s="319">
        <v>8425567</v>
      </c>
      <c r="G14" s="365">
        <v>10747932</v>
      </c>
      <c r="H14" s="366">
        <v>12449897</v>
      </c>
    </row>
    <row r="15" spans="1:9" s="77" customFormat="1" ht="24" customHeight="1">
      <c r="B15" s="364" t="s">
        <v>226</v>
      </c>
      <c r="C15" s="318">
        <v>34873018</v>
      </c>
      <c r="D15" s="319">
        <v>33889743</v>
      </c>
      <c r="E15" s="365">
        <v>8682905</v>
      </c>
      <c r="F15" s="319">
        <v>8481768</v>
      </c>
      <c r="G15" s="365">
        <v>8536295</v>
      </c>
      <c r="H15" s="366">
        <v>9973151</v>
      </c>
    </row>
    <row r="16" spans="1:9" s="77" customFormat="1" ht="24" customHeight="1">
      <c r="B16" s="364" t="s">
        <v>227</v>
      </c>
      <c r="C16" s="318">
        <v>35046696</v>
      </c>
      <c r="D16" s="319">
        <v>33998790</v>
      </c>
      <c r="E16" s="365">
        <v>9206521</v>
      </c>
      <c r="F16" s="319">
        <v>9039307</v>
      </c>
      <c r="G16" s="365">
        <v>8743775</v>
      </c>
      <c r="H16" s="366">
        <v>10110765</v>
      </c>
    </row>
    <row r="17" spans="2:12" s="77" customFormat="1" ht="24" customHeight="1">
      <c r="B17" s="364" t="s">
        <v>228</v>
      </c>
      <c r="C17" s="318">
        <v>36104987</v>
      </c>
      <c r="D17" s="319">
        <v>34636746</v>
      </c>
      <c r="E17" s="365">
        <v>9590385</v>
      </c>
      <c r="F17" s="319">
        <v>9280475</v>
      </c>
      <c r="G17" s="365">
        <v>8405624</v>
      </c>
      <c r="H17" s="366">
        <v>9909746</v>
      </c>
    </row>
    <row r="18" spans="2:12" s="77" customFormat="1" ht="24" customHeight="1">
      <c r="B18" s="364" t="s">
        <v>229</v>
      </c>
      <c r="C18" s="318">
        <v>37248675</v>
      </c>
      <c r="D18" s="319">
        <v>35731845</v>
      </c>
      <c r="E18" s="365">
        <v>9796656</v>
      </c>
      <c r="F18" s="319">
        <v>9393678</v>
      </c>
      <c r="G18" s="365">
        <v>8485327</v>
      </c>
      <c r="H18" s="366">
        <v>10144295</v>
      </c>
    </row>
    <row r="19" spans="2:12" s="77" customFormat="1" ht="24" customHeight="1">
      <c r="B19" s="364" t="s">
        <v>230</v>
      </c>
      <c r="C19" s="318">
        <v>37914392</v>
      </c>
      <c r="D19" s="319">
        <v>36895311</v>
      </c>
      <c r="E19" s="365">
        <v>9867297</v>
      </c>
      <c r="F19" s="319">
        <v>9583961</v>
      </c>
      <c r="G19" s="365">
        <v>10295961</v>
      </c>
      <c r="H19" s="366">
        <v>11877828</v>
      </c>
    </row>
    <row r="20" spans="2:12" s="77" customFormat="1" ht="24" customHeight="1">
      <c r="B20" s="364" t="s">
        <v>231</v>
      </c>
      <c r="C20" s="318">
        <v>38404969</v>
      </c>
      <c r="D20" s="319">
        <v>37350930</v>
      </c>
      <c r="E20" s="365">
        <v>10897356</v>
      </c>
      <c r="F20" s="319">
        <v>1688767</v>
      </c>
      <c r="G20" s="365">
        <v>9890238</v>
      </c>
      <c r="H20" s="366">
        <v>11468130</v>
      </c>
    </row>
    <row r="21" spans="2:12" ht="15" customHeight="1">
      <c r="B21" s="367" t="s">
        <v>248</v>
      </c>
      <c r="C21" s="350"/>
      <c r="F21" s="39"/>
      <c r="H21" s="349" t="s">
        <v>249</v>
      </c>
      <c r="I21" s="350"/>
    </row>
    <row r="22" spans="2:12" ht="15" customHeight="1">
      <c r="E22" s="368"/>
      <c r="F22" s="368"/>
      <c r="G22" s="368"/>
      <c r="H22" s="369"/>
      <c r="I22" s="370"/>
      <c r="J22" s="370"/>
      <c r="K22" s="370"/>
      <c r="L22" s="370"/>
    </row>
    <row r="23" spans="2:12">
      <c r="E23" s="368"/>
      <c r="F23" s="368"/>
      <c r="G23" s="368"/>
      <c r="H23" s="368"/>
      <c r="I23" s="370"/>
      <c r="J23" s="370"/>
      <c r="K23" s="370"/>
      <c r="L23" s="370"/>
    </row>
    <row r="24" spans="2:12">
      <c r="E24" s="368"/>
      <c r="F24" s="368"/>
      <c r="G24" s="368"/>
      <c r="H24" s="368"/>
      <c r="I24" s="370"/>
      <c r="J24" s="370"/>
      <c r="K24" s="370"/>
      <c r="L24" s="370"/>
    </row>
    <row r="25" spans="2:12">
      <c r="E25" s="368"/>
      <c r="F25" s="368"/>
      <c r="G25" s="368"/>
      <c r="H25" s="368"/>
      <c r="I25" s="370"/>
      <c r="J25" s="370"/>
      <c r="K25" s="370"/>
      <c r="L25" s="370"/>
    </row>
    <row r="26" spans="2:12">
      <c r="E26" s="368"/>
      <c r="F26" s="368"/>
      <c r="G26" s="368"/>
      <c r="H26" s="368"/>
      <c r="I26" s="370"/>
      <c r="J26" s="370"/>
      <c r="K26" s="370"/>
      <c r="L26" s="370"/>
    </row>
    <row r="27" spans="2:12">
      <c r="E27" s="368"/>
      <c r="F27" s="368"/>
      <c r="G27" s="368"/>
      <c r="H27" s="368"/>
      <c r="I27" s="370"/>
      <c r="J27" s="370"/>
      <c r="K27" s="370"/>
      <c r="L27" s="370"/>
    </row>
    <row r="28" spans="2:12">
      <c r="E28" s="368"/>
      <c r="F28" s="368"/>
      <c r="G28" s="368"/>
      <c r="H28" s="368"/>
      <c r="I28" s="370"/>
      <c r="J28" s="370"/>
      <c r="K28" s="370"/>
      <c r="L28" s="370"/>
    </row>
    <row r="29" spans="2:12">
      <c r="E29" s="368"/>
      <c r="F29" s="368"/>
      <c r="G29" s="368"/>
      <c r="H29" s="368"/>
      <c r="I29" s="370"/>
      <c r="J29" s="370"/>
      <c r="K29" s="370"/>
      <c r="L29" s="370"/>
    </row>
    <row r="30" spans="2:12">
      <c r="E30" s="368"/>
      <c r="F30" s="368"/>
      <c r="G30" s="368"/>
      <c r="H30" s="368"/>
      <c r="I30" s="370"/>
      <c r="J30" s="370"/>
      <c r="K30" s="370"/>
      <c r="L30" s="370"/>
    </row>
    <row r="31" spans="2:12">
      <c r="E31" s="371"/>
      <c r="F31" s="371"/>
      <c r="G31" s="371"/>
      <c r="H31" s="371"/>
      <c r="I31" s="370"/>
      <c r="J31" s="370"/>
      <c r="K31" s="370"/>
      <c r="L31" s="370"/>
    </row>
    <row r="32" spans="2:12">
      <c r="E32" s="371"/>
      <c r="F32" s="371"/>
      <c r="G32" s="372"/>
      <c r="H32" s="372"/>
      <c r="I32" s="370"/>
      <c r="J32" s="370"/>
      <c r="K32" s="370"/>
      <c r="L32" s="370"/>
    </row>
    <row r="33" spans="5:12">
      <c r="E33" s="373"/>
      <c r="F33" s="373"/>
      <c r="G33" s="373"/>
      <c r="H33" s="373"/>
      <c r="I33" s="370"/>
      <c r="J33" s="370"/>
      <c r="K33" s="370"/>
      <c r="L33" s="370"/>
    </row>
    <row r="34" spans="5:12">
      <c r="E34" s="374"/>
      <c r="F34" s="374"/>
      <c r="G34" s="374"/>
      <c r="H34" s="374"/>
    </row>
    <row r="35" spans="5:12">
      <c r="E35" s="373"/>
      <c r="F35" s="373"/>
      <c r="G35" s="373"/>
      <c r="H35" s="373"/>
    </row>
  </sheetData>
  <mergeCells count="4">
    <mergeCell ref="B3:B4"/>
    <mergeCell ref="C3:D3"/>
    <mergeCell ref="E3:F3"/>
    <mergeCell ref="G3:H3"/>
  </mergeCells>
  <phoneticPr fontId="1"/>
  <pageMargins left="0.59055118110236227" right="0.59055118110236227" top="0.78740157480314965" bottom="0.78740157480314965" header="0.39370078740157483" footer="0.39370078740157483"/>
  <pageSetup paperSize="9" orientation="portrait" cellComments="asDisplayed" r:id="rId1"/>
  <headerFooter alignWithMargins="0">
    <oddHeader>&amp;R20.行  財  政</oddHeader>
    <oddFooter>&amp;C-148-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2"/>
  <sheetViews>
    <sheetView showGridLines="0" zoomScaleNormal="100" workbookViewId="0">
      <selection activeCell="B112" sqref="B112"/>
    </sheetView>
  </sheetViews>
  <sheetFormatPr defaultRowHeight="11.25"/>
  <cols>
    <col min="1" max="1" width="3.625" style="302" customWidth="1"/>
    <col min="2" max="2" width="9.625" style="326" customWidth="1"/>
    <col min="3" max="4" width="10.375" style="326" customWidth="1"/>
    <col min="5" max="8" width="10.375" style="302" customWidth="1"/>
    <col min="9" max="10" width="8.125" style="302" customWidth="1"/>
    <col min="11" max="12" width="7.625" style="302" customWidth="1"/>
    <col min="13" max="17" width="8.625" style="302" customWidth="1"/>
    <col min="18" max="256" width="9" style="302"/>
    <col min="257" max="257" width="3.625" style="302" customWidth="1"/>
    <col min="258" max="258" width="9.625" style="302" customWidth="1"/>
    <col min="259" max="264" width="10.375" style="302" customWidth="1"/>
    <col min="265" max="266" width="8.125" style="302" customWidth="1"/>
    <col min="267" max="268" width="7.625" style="302" customWidth="1"/>
    <col min="269" max="273" width="8.625" style="302" customWidth="1"/>
    <col min="274" max="512" width="9" style="302"/>
    <col min="513" max="513" width="3.625" style="302" customWidth="1"/>
    <col min="514" max="514" width="9.625" style="302" customWidth="1"/>
    <col min="515" max="520" width="10.375" style="302" customWidth="1"/>
    <col min="521" max="522" width="8.125" style="302" customWidth="1"/>
    <col min="523" max="524" width="7.625" style="302" customWidth="1"/>
    <col min="525" max="529" width="8.625" style="302" customWidth="1"/>
    <col min="530" max="768" width="9" style="302"/>
    <col min="769" max="769" width="3.625" style="302" customWidth="1"/>
    <col min="770" max="770" width="9.625" style="302" customWidth="1"/>
    <col min="771" max="776" width="10.375" style="302" customWidth="1"/>
    <col min="777" max="778" width="8.125" style="302" customWidth="1"/>
    <col min="779" max="780" width="7.625" style="302" customWidth="1"/>
    <col min="781" max="785" width="8.625" style="302" customWidth="1"/>
    <col min="786" max="1024" width="9" style="302"/>
    <col min="1025" max="1025" width="3.625" style="302" customWidth="1"/>
    <col min="1026" max="1026" width="9.625" style="302" customWidth="1"/>
    <col min="1027" max="1032" width="10.375" style="302" customWidth="1"/>
    <col min="1033" max="1034" width="8.125" style="302" customWidth="1"/>
    <col min="1035" max="1036" width="7.625" style="302" customWidth="1"/>
    <col min="1037" max="1041" width="8.625" style="302" customWidth="1"/>
    <col min="1042" max="1280" width="9" style="302"/>
    <col min="1281" max="1281" width="3.625" style="302" customWidth="1"/>
    <col min="1282" max="1282" width="9.625" style="302" customWidth="1"/>
    <col min="1283" max="1288" width="10.375" style="302" customWidth="1"/>
    <col min="1289" max="1290" width="8.125" style="302" customWidth="1"/>
    <col min="1291" max="1292" width="7.625" style="302" customWidth="1"/>
    <col min="1293" max="1297" width="8.625" style="302" customWidth="1"/>
    <col min="1298" max="1536" width="9" style="302"/>
    <col min="1537" max="1537" width="3.625" style="302" customWidth="1"/>
    <col min="1538" max="1538" width="9.625" style="302" customWidth="1"/>
    <col min="1539" max="1544" width="10.375" style="302" customWidth="1"/>
    <col min="1545" max="1546" width="8.125" style="302" customWidth="1"/>
    <col min="1547" max="1548" width="7.625" style="302" customWidth="1"/>
    <col min="1549" max="1553" width="8.625" style="302" customWidth="1"/>
    <col min="1554" max="1792" width="9" style="302"/>
    <col min="1793" max="1793" width="3.625" style="302" customWidth="1"/>
    <col min="1794" max="1794" width="9.625" style="302" customWidth="1"/>
    <col min="1795" max="1800" width="10.375" style="302" customWidth="1"/>
    <col min="1801" max="1802" width="8.125" style="302" customWidth="1"/>
    <col min="1803" max="1804" width="7.625" style="302" customWidth="1"/>
    <col min="1805" max="1809" width="8.625" style="302" customWidth="1"/>
    <col min="1810" max="2048" width="9" style="302"/>
    <col min="2049" max="2049" width="3.625" style="302" customWidth="1"/>
    <col min="2050" max="2050" width="9.625" style="302" customWidth="1"/>
    <col min="2051" max="2056" width="10.375" style="302" customWidth="1"/>
    <col min="2057" max="2058" width="8.125" style="302" customWidth="1"/>
    <col min="2059" max="2060" width="7.625" style="302" customWidth="1"/>
    <col min="2061" max="2065" width="8.625" style="302" customWidth="1"/>
    <col min="2066" max="2304" width="9" style="302"/>
    <col min="2305" max="2305" width="3.625" style="302" customWidth="1"/>
    <col min="2306" max="2306" width="9.625" style="302" customWidth="1"/>
    <col min="2307" max="2312" width="10.375" style="302" customWidth="1"/>
    <col min="2313" max="2314" width="8.125" style="302" customWidth="1"/>
    <col min="2315" max="2316" width="7.625" style="302" customWidth="1"/>
    <col min="2317" max="2321" width="8.625" style="302" customWidth="1"/>
    <col min="2322" max="2560" width="9" style="302"/>
    <col min="2561" max="2561" width="3.625" style="302" customWidth="1"/>
    <col min="2562" max="2562" width="9.625" style="302" customWidth="1"/>
    <col min="2563" max="2568" width="10.375" style="302" customWidth="1"/>
    <col min="2569" max="2570" width="8.125" style="302" customWidth="1"/>
    <col min="2571" max="2572" width="7.625" style="302" customWidth="1"/>
    <col min="2573" max="2577" width="8.625" style="302" customWidth="1"/>
    <col min="2578" max="2816" width="9" style="302"/>
    <col min="2817" max="2817" width="3.625" style="302" customWidth="1"/>
    <col min="2818" max="2818" width="9.625" style="302" customWidth="1"/>
    <col min="2819" max="2824" width="10.375" style="302" customWidth="1"/>
    <col min="2825" max="2826" width="8.125" style="302" customWidth="1"/>
    <col min="2827" max="2828" width="7.625" style="302" customWidth="1"/>
    <col min="2829" max="2833" width="8.625" style="302" customWidth="1"/>
    <col min="2834" max="3072" width="9" style="302"/>
    <col min="3073" max="3073" width="3.625" style="302" customWidth="1"/>
    <col min="3074" max="3074" width="9.625" style="302" customWidth="1"/>
    <col min="3075" max="3080" width="10.375" style="302" customWidth="1"/>
    <col min="3081" max="3082" width="8.125" style="302" customWidth="1"/>
    <col min="3083" max="3084" width="7.625" style="302" customWidth="1"/>
    <col min="3085" max="3089" width="8.625" style="302" customWidth="1"/>
    <col min="3090" max="3328" width="9" style="302"/>
    <col min="3329" max="3329" width="3.625" style="302" customWidth="1"/>
    <col min="3330" max="3330" width="9.625" style="302" customWidth="1"/>
    <col min="3331" max="3336" width="10.375" style="302" customWidth="1"/>
    <col min="3337" max="3338" width="8.125" style="302" customWidth="1"/>
    <col min="3339" max="3340" width="7.625" style="302" customWidth="1"/>
    <col min="3341" max="3345" width="8.625" style="302" customWidth="1"/>
    <col min="3346" max="3584" width="9" style="302"/>
    <col min="3585" max="3585" width="3.625" style="302" customWidth="1"/>
    <col min="3586" max="3586" width="9.625" style="302" customWidth="1"/>
    <col min="3587" max="3592" width="10.375" style="302" customWidth="1"/>
    <col min="3593" max="3594" width="8.125" style="302" customWidth="1"/>
    <col min="3595" max="3596" width="7.625" style="302" customWidth="1"/>
    <col min="3597" max="3601" width="8.625" style="302" customWidth="1"/>
    <col min="3602" max="3840" width="9" style="302"/>
    <col min="3841" max="3841" width="3.625" style="302" customWidth="1"/>
    <col min="3842" max="3842" width="9.625" style="302" customWidth="1"/>
    <col min="3843" max="3848" width="10.375" style="302" customWidth="1"/>
    <col min="3849" max="3850" width="8.125" style="302" customWidth="1"/>
    <col min="3851" max="3852" width="7.625" style="302" customWidth="1"/>
    <col min="3853" max="3857" width="8.625" style="302" customWidth="1"/>
    <col min="3858" max="4096" width="9" style="302"/>
    <col min="4097" max="4097" width="3.625" style="302" customWidth="1"/>
    <col min="4098" max="4098" width="9.625" style="302" customWidth="1"/>
    <col min="4099" max="4104" width="10.375" style="302" customWidth="1"/>
    <col min="4105" max="4106" width="8.125" style="302" customWidth="1"/>
    <col min="4107" max="4108" width="7.625" style="302" customWidth="1"/>
    <col min="4109" max="4113" width="8.625" style="302" customWidth="1"/>
    <col min="4114" max="4352" width="9" style="302"/>
    <col min="4353" max="4353" width="3.625" style="302" customWidth="1"/>
    <col min="4354" max="4354" width="9.625" style="302" customWidth="1"/>
    <col min="4355" max="4360" width="10.375" style="302" customWidth="1"/>
    <col min="4361" max="4362" width="8.125" style="302" customWidth="1"/>
    <col min="4363" max="4364" width="7.625" style="302" customWidth="1"/>
    <col min="4365" max="4369" width="8.625" style="302" customWidth="1"/>
    <col min="4370" max="4608" width="9" style="302"/>
    <col min="4609" max="4609" width="3.625" style="302" customWidth="1"/>
    <col min="4610" max="4610" width="9.625" style="302" customWidth="1"/>
    <col min="4611" max="4616" width="10.375" style="302" customWidth="1"/>
    <col min="4617" max="4618" width="8.125" style="302" customWidth="1"/>
    <col min="4619" max="4620" width="7.625" style="302" customWidth="1"/>
    <col min="4621" max="4625" width="8.625" style="302" customWidth="1"/>
    <col min="4626" max="4864" width="9" style="302"/>
    <col min="4865" max="4865" width="3.625" style="302" customWidth="1"/>
    <col min="4866" max="4866" width="9.625" style="302" customWidth="1"/>
    <col min="4867" max="4872" width="10.375" style="302" customWidth="1"/>
    <col min="4873" max="4874" width="8.125" style="302" customWidth="1"/>
    <col min="4875" max="4876" width="7.625" style="302" customWidth="1"/>
    <col min="4877" max="4881" width="8.625" style="302" customWidth="1"/>
    <col min="4882" max="5120" width="9" style="302"/>
    <col min="5121" max="5121" width="3.625" style="302" customWidth="1"/>
    <col min="5122" max="5122" width="9.625" style="302" customWidth="1"/>
    <col min="5123" max="5128" width="10.375" style="302" customWidth="1"/>
    <col min="5129" max="5130" width="8.125" style="302" customWidth="1"/>
    <col min="5131" max="5132" width="7.625" style="302" customWidth="1"/>
    <col min="5133" max="5137" width="8.625" style="302" customWidth="1"/>
    <col min="5138" max="5376" width="9" style="302"/>
    <col min="5377" max="5377" width="3.625" style="302" customWidth="1"/>
    <col min="5378" max="5378" width="9.625" style="302" customWidth="1"/>
    <col min="5379" max="5384" width="10.375" style="302" customWidth="1"/>
    <col min="5385" max="5386" width="8.125" style="302" customWidth="1"/>
    <col min="5387" max="5388" width="7.625" style="302" customWidth="1"/>
    <col min="5389" max="5393" width="8.625" style="302" customWidth="1"/>
    <col min="5394" max="5632" width="9" style="302"/>
    <col min="5633" max="5633" width="3.625" style="302" customWidth="1"/>
    <col min="5634" max="5634" width="9.625" style="302" customWidth="1"/>
    <col min="5635" max="5640" width="10.375" style="302" customWidth="1"/>
    <col min="5641" max="5642" width="8.125" style="302" customWidth="1"/>
    <col min="5643" max="5644" width="7.625" style="302" customWidth="1"/>
    <col min="5645" max="5649" width="8.625" style="302" customWidth="1"/>
    <col min="5650" max="5888" width="9" style="302"/>
    <col min="5889" max="5889" width="3.625" style="302" customWidth="1"/>
    <col min="5890" max="5890" width="9.625" style="302" customWidth="1"/>
    <col min="5891" max="5896" width="10.375" style="302" customWidth="1"/>
    <col min="5897" max="5898" width="8.125" style="302" customWidth="1"/>
    <col min="5899" max="5900" width="7.625" style="302" customWidth="1"/>
    <col min="5901" max="5905" width="8.625" style="302" customWidth="1"/>
    <col min="5906" max="6144" width="9" style="302"/>
    <col min="6145" max="6145" width="3.625" style="302" customWidth="1"/>
    <col min="6146" max="6146" width="9.625" style="302" customWidth="1"/>
    <col min="6147" max="6152" width="10.375" style="302" customWidth="1"/>
    <col min="6153" max="6154" width="8.125" style="302" customWidth="1"/>
    <col min="6155" max="6156" width="7.625" style="302" customWidth="1"/>
    <col min="6157" max="6161" width="8.625" style="302" customWidth="1"/>
    <col min="6162" max="6400" width="9" style="302"/>
    <col min="6401" max="6401" width="3.625" style="302" customWidth="1"/>
    <col min="6402" max="6402" width="9.625" style="302" customWidth="1"/>
    <col min="6403" max="6408" width="10.375" style="302" customWidth="1"/>
    <col min="6409" max="6410" width="8.125" style="302" customWidth="1"/>
    <col min="6411" max="6412" width="7.625" style="302" customWidth="1"/>
    <col min="6413" max="6417" width="8.625" style="302" customWidth="1"/>
    <col min="6418" max="6656" width="9" style="302"/>
    <col min="6657" max="6657" width="3.625" style="302" customWidth="1"/>
    <col min="6658" max="6658" width="9.625" style="302" customWidth="1"/>
    <col min="6659" max="6664" width="10.375" style="302" customWidth="1"/>
    <col min="6665" max="6666" width="8.125" style="302" customWidth="1"/>
    <col min="6667" max="6668" width="7.625" style="302" customWidth="1"/>
    <col min="6669" max="6673" width="8.625" style="302" customWidth="1"/>
    <col min="6674" max="6912" width="9" style="302"/>
    <col min="6913" max="6913" width="3.625" style="302" customWidth="1"/>
    <col min="6914" max="6914" width="9.625" style="302" customWidth="1"/>
    <col min="6915" max="6920" width="10.375" style="302" customWidth="1"/>
    <col min="6921" max="6922" width="8.125" style="302" customWidth="1"/>
    <col min="6923" max="6924" width="7.625" style="302" customWidth="1"/>
    <col min="6925" max="6929" width="8.625" style="302" customWidth="1"/>
    <col min="6930" max="7168" width="9" style="302"/>
    <col min="7169" max="7169" width="3.625" style="302" customWidth="1"/>
    <col min="7170" max="7170" width="9.625" style="302" customWidth="1"/>
    <col min="7171" max="7176" width="10.375" style="302" customWidth="1"/>
    <col min="7177" max="7178" width="8.125" style="302" customWidth="1"/>
    <col min="7179" max="7180" width="7.625" style="302" customWidth="1"/>
    <col min="7181" max="7185" width="8.625" style="302" customWidth="1"/>
    <col min="7186" max="7424" width="9" style="302"/>
    <col min="7425" max="7425" width="3.625" style="302" customWidth="1"/>
    <col min="7426" max="7426" width="9.625" style="302" customWidth="1"/>
    <col min="7427" max="7432" width="10.375" style="302" customWidth="1"/>
    <col min="7433" max="7434" width="8.125" style="302" customWidth="1"/>
    <col min="7435" max="7436" width="7.625" style="302" customWidth="1"/>
    <col min="7437" max="7441" width="8.625" style="302" customWidth="1"/>
    <col min="7442" max="7680" width="9" style="302"/>
    <col min="7681" max="7681" width="3.625" style="302" customWidth="1"/>
    <col min="7682" max="7682" width="9.625" style="302" customWidth="1"/>
    <col min="7683" max="7688" width="10.375" style="302" customWidth="1"/>
    <col min="7689" max="7690" width="8.125" style="302" customWidth="1"/>
    <col min="7691" max="7692" width="7.625" style="302" customWidth="1"/>
    <col min="7693" max="7697" width="8.625" style="302" customWidth="1"/>
    <col min="7698" max="7936" width="9" style="302"/>
    <col min="7937" max="7937" width="3.625" style="302" customWidth="1"/>
    <col min="7938" max="7938" width="9.625" style="302" customWidth="1"/>
    <col min="7939" max="7944" width="10.375" style="302" customWidth="1"/>
    <col min="7945" max="7946" width="8.125" style="302" customWidth="1"/>
    <col min="7947" max="7948" width="7.625" style="302" customWidth="1"/>
    <col min="7949" max="7953" width="8.625" style="302" customWidth="1"/>
    <col min="7954" max="8192" width="9" style="302"/>
    <col min="8193" max="8193" width="3.625" style="302" customWidth="1"/>
    <col min="8194" max="8194" width="9.625" style="302" customWidth="1"/>
    <col min="8195" max="8200" width="10.375" style="302" customWidth="1"/>
    <col min="8201" max="8202" width="8.125" style="302" customWidth="1"/>
    <col min="8203" max="8204" width="7.625" style="302" customWidth="1"/>
    <col min="8205" max="8209" width="8.625" style="302" customWidth="1"/>
    <col min="8210" max="8448" width="9" style="302"/>
    <col min="8449" max="8449" width="3.625" style="302" customWidth="1"/>
    <col min="8450" max="8450" width="9.625" style="302" customWidth="1"/>
    <col min="8451" max="8456" width="10.375" style="302" customWidth="1"/>
    <col min="8457" max="8458" width="8.125" style="302" customWidth="1"/>
    <col min="8459" max="8460" width="7.625" style="302" customWidth="1"/>
    <col min="8461" max="8465" width="8.625" style="302" customWidth="1"/>
    <col min="8466" max="8704" width="9" style="302"/>
    <col min="8705" max="8705" width="3.625" style="302" customWidth="1"/>
    <col min="8706" max="8706" width="9.625" style="302" customWidth="1"/>
    <col min="8707" max="8712" width="10.375" style="302" customWidth="1"/>
    <col min="8713" max="8714" width="8.125" style="302" customWidth="1"/>
    <col min="8715" max="8716" width="7.625" style="302" customWidth="1"/>
    <col min="8717" max="8721" width="8.625" style="302" customWidth="1"/>
    <col min="8722" max="8960" width="9" style="302"/>
    <col min="8961" max="8961" width="3.625" style="302" customWidth="1"/>
    <col min="8962" max="8962" width="9.625" style="302" customWidth="1"/>
    <col min="8963" max="8968" width="10.375" style="302" customWidth="1"/>
    <col min="8969" max="8970" width="8.125" style="302" customWidth="1"/>
    <col min="8971" max="8972" width="7.625" style="302" customWidth="1"/>
    <col min="8973" max="8977" width="8.625" style="302" customWidth="1"/>
    <col min="8978" max="9216" width="9" style="302"/>
    <col min="9217" max="9217" width="3.625" style="302" customWidth="1"/>
    <col min="9218" max="9218" width="9.625" style="302" customWidth="1"/>
    <col min="9219" max="9224" width="10.375" style="302" customWidth="1"/>
    <col min="9225" max="9226" width="8.125" style="302" customWidth="1"/>
    <col min="9227" max="9228" width="7.625" style="302" customWidth="1"/>
    <col min="9229" max="9233" width="8.625" style="302" customWidth="1"/>
    <col min="9234" max="9472" width="9" style="302"/>
    <col min="9473" max="9473" width="3.625" style="302" customWidth="1"/>
    <col min="9474" max="9474" width="9.625" style="302" customWidth="1"/>
    <col min="9475" max="9480" width="10.375" style="302" customWidth="1"/>
    <col min="9481" max="9482" width="8.125" style="302" customWidth="1"/>
    <col min="9483" max="9484" width="7.625" style="302" customWidth="1"/>
    <col min="9485" max="9489" width="8.625" style="302" customWidth="1"/>
    <col min="9490" max="9728" width="9" style="302"/>
    <col min="9729" max="9729" width="3.625" style="302" customWidth="1"/>
    <col min="9730" max="9730" width="9.625" style="302" customWidth="1"/>
    <col min="9731" max="9736" width="10.375" style="302" customWidth="1"/>
    <col min="9737" max="9738" width="8.125" style="302" customWidth="1"/>
    <col min="9739" max="9740" width="7.625" style="302" customWidth="1"/>
    <col min="9741" max="9745" width="8.625" style="302" customWidth="1"/>
    <col min="9746" max="9984" width="9" style="302"/>
    <col min="9985" max="9985" width="3.625" style="302" customWidth="1"/>
    <col min="9986" max="9986" width="9.625" style="302" customWidth="1"/>
    <col min="9987" max="9992" width="10.375" style="302" customWidth="1"/>
    <col min="9993" max="9994" width="8.125" style="302" customWidth="1"/>
    <col min="9995" max="9996" width="7.625" style="302" customWidth="1"/>
    <col min="9997" max="10001" width="8.625" style="302" customWidth="1"/>
    <col min="10002" max="10240" width="9" style="302"/>
    <col min="10241" max="10241" width="3.625" style="302" customWidth="1"/>
    <col min="10242" max="10242" width="9.625" style="302" customWidth="1"/>
    <col min="10243" max="10248" width="10.375" style="302" customWidth="1"/>
    <col min="10249" max="10250" width="8.125" style="302" customWidth="1"/>
    <col min="10251" max="10252" width="7.625" style="302" customWidth="1"/>
    <col min="10253" max="10257" width="8.625" style="302" customWidth="1"/>
    <col min="10258" max="10496" width="9" style="302"/>
    <col min="10497" max="10497" width="3.625" style="302" customWidth="1"/>
    <col min="10498" max="10498" width="9.625" style="302" customWidth="1"/>
    <col min="10499" max="10504" width="10.375" style="302" customWidth="1"/>
    <col min="10505" max="10506" width="8.125" style="302" customWidth="1"/>
    <col min="10507" max="10508" width="7.625" style="302" customWidth="1"/>
    <col min="10509" max="10513" width="8.625" style="302" customWidth="1"/>
    <col min="10514" max="10752" width="9" style="302"/>
    <col min="10753" max="10753" width="3.625" style="302" customWidth="1"/>
    <col min="10754" max="10754" width="9.625" style="302" customWidth="1"/>
    <col min="10755" max="10760" width="10.375" style="302" customWidth="1"/>
    <col min="10761" max="10762" width="8.125" style="302" customWidth="1"/>
    <col min="10763" max="10764" width="7.625" style="302" customWidth="1"/>
    <col min="10765" max="10769" width="8.625" style="302" customWidth="1"/>
    <col min="10770" max="11008" width="9" style="302"/>
    <col min="11009" max="11009" width="3.625" style="302" customWidth="1"/>
    <col min="11010" max="11010" width="9.625" style="302" customWidth="1"/>
    <col min="11011" max="11016" width="10.375" style="302" customWidth="1"/>
    <col min="11017" max="11018" width="8.125" style="302" customWidth="1"/>
    <col min="11019" max="11020" width="7.625" style="302" customWidth="1"/>
    <col min="11021" max="11025" width="8.625" style="302" customWidth="1"/>
    <col min="11026" max="11264" width="9" style="302"/>
    <col min="11265" max="11265" width="3.625" style="302" customWidth="1"/>
    <col min="11266" max="11266" width="9.625" style="302" customWidth="1"/>
    <col min="11267" max="11272" width="10.375" style="302" customWidth="1"/>
    <col min="11273" max="11274" width="8.125" style="302" customWidth="1"/>
    <col min="11275" max="11276" width="7.625" style="302" customWidth="1"/>
    <col min="11277" max="11281" width="8.625" style="302" customWidth="1"/>
    <col min="11282" max="11520" width="9" style="302"/>
    <col min="11521" max="11521" width="3.625" style="302" customWidth="1"/>
    <col min="11522" max="11522" width="9.625" style="302" customWidth="1"/>
    <col min="11523" max="11528" width="10.375" style="302" customWidth="1"/>
    <col min="11529" max="11530" width="8.125" style="302" customWidth="1"/>
    <col min="11531" max="11532" width="7.625" style="302" customWidth="1"/>
    <col min="11533" max="11537" width="8.625" style="302" customWidth="1"/>
    <col min="11538" max="11776" width="9" style="302"/>
    <col min="11777" max="11777" width="3.625" style="302" customWidth="1"/>
    <col min="11778" max="11778" width="9.625" style="302" customWidth="1"/>
    <col min="11779" max="11784" width="10.375" style="302" customWidth="1"/>
    <col min="11785" max="11786" width="8.125" style="302" customWidth="1"/>
    <col min="11787" max="11788" width="7.625" style="302" customWidth="1"/>
    <col min="11789" max="11793" width="8.625" style="302" customWidth="1"/>
    <col min="11794" max="12032" width="9" style="302"/>
    <col min="12033" max="12033" width="3.625" style="302" customWidth="1"/>
    <col min="12034" max="12034" width="9.625" style="302" customWidth="1"/>
    <col min="12035" max="12040" width="10.375" style="302" customWidth="1"/>
    <col min="12041" max="12042" width="8.125" style="302" customWidth="1"/>
    <col min="12043" max="12044" width="7.625" style="302" customWidth="1"/>
    <col min="12045" max="12049" width="8.625" style="302" customWidth="1"/>
    <col min="12050" max="12288" width="9" style="302"/>
    <col min="12289" max="12289" width="3.625" style="302" customWidth="1"/>
    <col min="12290" max="12290" width="9.625" style="302" customWidth="1"/>
    <col min="12291" max="12296" width="10.375" style="302" customWidth="1"/>
    <col min="12297" max="12298" width="8.125" style="302" customWidth="1"/>
    <col min="12299" max="12300" width="7.625" style="302" customWidth="1"/>
    <col min="12301" max="12305" width="8.625" style="302" customWidth="1"/>
    <col min="12306" max="12544" width="9" style="302"/>
    <col min="12545" max="12545" width="3.625" style="302" customWidth="1"/>
    <col min="12546" max="12546" width="9.625" style="302" customWidth="1"/>
    <col min="12547" max="12552" width="10.375" style="302" customWidth="1"/>
    <col min="12553" max="12554" width="8.125" style="302" customWidth="1"/>
    <col min="12555" max="12556" width="7.625" style="302" customWidth="1"/>
    <col min="12557" max="12561" width="8.625" style="302" customWidth="1"/>
    <col min="12562" max="12800" width="9" style="302"/>
    <col min="12801" max="12801" width="3.625" style="302" customWidth="1"/>
    <col min="12802" max="12802" width="9.625" style="302" customWidth="1"/>
    <col min="12803" max="12808" width="10.375" style="302" customWidth="1"/>
    <col min="12809" max="12810" width="8.125" style="302" customWidth="1"/>
    <col min="12811" max="12812" width="7.625" style="302" customWidth="1"/>
    <col min="12813" max="12817" width="8.625" style="302" customWidth="1"/>
    <col min="12818" max="13056" width="9" style="302"/>
    <col min="13057" max="13057" width="3.625" style="302" customWidth="1"/>
    <col min="13058" max="13058" width="9.625" style="302" customWidth="1"/>
    <col min="13059" max="13064" width="10.375" style="302" customWidth="1"/>
    <col min="13065" max="13066" width="8.125" style="302" customWidth="1"/>
    <col min="13067" max="13068" width="7.625" style="302" customWidth="1"/>
    <col min="13069" max="13073" width="8.625" style="302" customWidth="1"/>
    <col min="13074" max="13312" width="9" style="302"/>
    <col min="13313" max="13313" width="3.625" style="302" customWidth="1"/>
    <col min="13314" max="13314" width="9.625" style="302" customWidth="1"/>
    <col min="13315" max="13320" width="10.375" style="302" customWidth="1"/>
    <col min="13321" max="13322" width="8.125" style="302" customWidth="1"/>
    <col min="13323" max="13324" width="7.625" style="302" customWidth="1"/>
    <col min="13325" max="13329" width="8.625" style="302" customWidth="1"/>
    <col min="13330" max="13568" width="9" style="302"/>
    <col min="13569" max="13569" width="3.625" style="302" customWidth="1"/>
    <col min="13570" max="13570" width="9.625" style="302" customWidth="1"/>
    <col min="13571" max="13576" width="10.375" style="302" customWidth="1"/>
    <col min="13577" max="13578" width="8.125" style="302" customWidth="1"/>
    <col min="13579" max="13580" width="7.625" style="302" customWidth="1"/>
    <col min="13581" max="13585" width="8.625" style="302" customWidth="1"/>
    <col min="13586" max="13824" width="9" style="302"/>
    <col min="13825" max="13825" width="3.625" style="302" customWidth="1"/>
    <col min="13826" max="13826" width="9.625" style="302" customWidth="1"/>
    <col min="13827" max="13832" width="10.375" style="302" customWidth="1"/>
    <col min="13833" max="13834" width="8.125" style="302" customWidth="1"/>
    <col min="13835" max="13836" width="7.625" style="302" customWidth="1"/>
    <col min="13837" max="13841" width="8.625" style="302" customWidth="1"/>
    <col min="13842" max="14080" width="9" style="302"/>
    <col min="14081" max="14081" width="3.625" style="302" customWidth="1"/>
    <col min="14082" max="14082" width="9.625" style="302" customWidth="1"/>
    <col min="14083" max="14088" width="10.375" style="302" customWidth="1"/>
    <col min="14089" max="14090" width="8.125" style="302" customWidth="1"/>
    <col min="14091" max="14092" width="7.625" style="302" customWidth="1"/>
    <col min="14093" max="14097" width="8.625" style="302" customWidth="1"/>
    <col min="14098" max="14336" width="9" style="302"/>
    <col min="14337" max="14337" width="3.625" style="302" customWidth="1"/>
    <col min="14338" max="14338" width="9.625" style="302" customWidth="1"/>
    <col min="14339" max="14344" width="10.375" style="302" customWidth="1"/>
    <col min="14345" max="14346" width="8.125" style="302" customWidth="1"/>
    <col min="14347" max="14348" width="7.625" style="302" customWidth="1"/>
    <col min="14349" max="14353" width="8.625" style="302" customWidth="1"/>
    <col min="14354" max="14592" width="9" style="302"/>
    <col min="14593" max="14593" width="3.625" style="302" customWidth="1"/>
    <col min="14594" max="14594" width="9.625" style="302" customWidth="1"/>
    <col min="14595" max="14600" width="10.375" style="302" customWidth="1"/>
    <col min="14601" max="14602" width="8.125" style="302" customWidth="1"/>
    <col min="14603" max="14604" width="7.625" style="302" customWidth="1"/>
    <col min="14605" max="14609" width="8.625" style="302" customWidth="1"/>
    <col min="14610" max="14848" width="9" style="302"/>
    <col min="14849" max="14849" width="3.625" style="302" customWidth="1"/>
    <col min="14850" max="14850" width="9.625" style="302" customWidth="1"/>
    <col min="14851" max="14856" width="10.375" style="302" customWidth="1"/>
    <col min="14857" max="14858" width="8.125" style="302" customWidth="1"/>
    <col min="14859" max="14860" width="7.625" style="302" customWidth="1"/>
    <col min="14861" max="14865" width="8.625" style="302" customWidth="1"/>
    <col min="14866" max="15104" width="9" style="302"/>
    <col min="15105" max="15105" width="3.625" style="302" customWidth="1"/>
    <col min="15106" max="15106" width="9.625" style="302" customWidth="1"/>
    <col min="15107" max="15112" width="10.375" style="302" customWidth="1"/>
    <col min="15113" max="15114" width="8.125" style="302" customWidth="1"/>
    <col min="15115" max="15116" width="7.625" style="302" customWidth="1"/>
    <col min="15117" max="15121" width="8.625" style="302" customWidth="1"/>
    <col min="15122" max="15360" width="9" style="302"/>
    <col min="15361" max="15361" width="3.625" style="302" customWidth="1"/>
    <col min="15362" max="15362" width="9.625" style="302" customWidth="1"/>
    <col min="15363" max="15368" width="10.375" style="302" customWidth="1"/>
    <col min="15369" max="15370" width="8.125" style="302" customWidth="1"/>
    <col min="15371" max="15372" width="7.625" style="302" customWidth="1"/>
    <col min="15373" max="15377" width="8.625" style="302" customWidth="1"/>
    <col min="15378" max="15616" width="9" style="302"/>
    <col min="15617" max="15617" width="3.625" style="302" customWidth="1"/>
    <col min="15618" max="15618" width="9.625" style="302" customWidth="1"/>
    <col min="15619" max="15624" width="10.375" style="302" customWidth="1"/>
    <col min="15625" max="15626" width="8.125" style="302" customWidth="1"/>
    <col min="15627" max="15628" width="7.625" style="302" customWidth="1"/>
    <col min="15629" max="15633" width="8.625" style="302" customWidth="1"/>
    <col min="15634" max="15872" width="9" style="302"/>
    <col min="15873" max="15873" width="3.625" style="302" customWidth="1"/>
    <col min="15874" max="15874" width="9.625" style="302" customWidth="1"/>
    <col min="15875" max="15880" width="10.375" style="302" customWidth="1"/>
    <col min="15881" max="15882" width="8.125" style="302" customWidth="1"/>
    <col min="15883" max="15884" width="7.625" style="302" customWidth="1"/>
    <col min="15885" max="15889" width="8.625" style="302" customWidth="1"/>
    <col min="15890" max="16128" width="9" style="302"/>
    <col min="16129" max="16129" width="3.625" style="302" customWidth="1"/>
    <col min="16130" max="16130" width="9.625" style="302" customWidth="1"/>
    <col min="16131" max="16136" width="10.375" style="302" customWidth="1"/>
    <col min="16137" max="16138" width="8.125" style="302" customWidth="1"/>
    <col min="16139" max="16140" width="7.625" style="302" customWidth="1"/>
    <col min="16141" max="16145" width="8.625" style="302" customWidth="1"/>
    <col min="16146" max="16384" width="9" style="302"/>
  </cols>
  <sheetData>
    <row r="1" spans="1:11" ht="30" customHeight="1">
      <c r="A1" s="299" t="s">
        <v>190</v>
      </c>
      <c r="B1" s="300"/>
      <c r="C1" s="300"/>
      <c r="D1" s="300"/>
      <c r="E1" s="301"/>
      <c r="F1" s="301"/>
      <c r="G1" s="301"/>
      <c r="H1" s="301"/>
      <c r="I1" s="301"/>
      <c r="J1" s="301"/>
      <c r="K1" s="301"/>
    </row>
    <row r="2" spans="1:11" ht="18" customHeight="1">
      <c r="A2" s="303">
        <v>1</v>
      </c>
      <c r="B2" s="304" t="s">
        <v>191</v>
      </c>
      <c r="C2" s="304"/>
      <c r="D2" s="304"/>
      <c r="E2" s="301"/>
      <c r="F2" s="301"/>
      <c r="G2" s="301"/>
      <c r="H2" s="305" t="s">
        <v>123</v>
      </c>
      <c r="I2" s="301"/>
      <c r="K2" s="301"/>
    </row>
    <row r="3" spans="1:11" ht="15" hidden="1" customHeight="1">
      <c r="B3" s="889" t="s">
        <v>2</v>
      </c>
      <c r="C3" s="894" t="s">
        <v>192</v>
      </c>
      <c r="D3" s="895"/>
      <c r="E3" s="894" t="s">
        <v>193</v>
      </c>
      <c r="F3" s="895"/>
      <c r="G3" s="894" t="s">
        <v>194</v>
      </c>
      <c r="H3" s="895"/>
      <c r="I3" s="896" t="s">
        <v>195</v>
      </c>
      <c r="J3" s="897"/>
    </row>
    <row r="4" spans="1:11" ht="15" hidden="1" customHeight="1">
      <c r="B4" s="890"/>
      <c r="C4" s="306" t="s">
        <v>196</v>
      </c>
      <c r="D4" s="307" t="s">
        <v>197</v>
      </c>
      <c r="E4" s="306" t="s">
        <v>196</v>
      </c>
      <c r="F4" s="307" t="s">
        <v>197</v>
      </c>
      <c r="G4" s="306" t="s">
        <v>196</v>
      </c>
      <c r="H4" s="307" t="s">
        <v>197</v>
      </c>
      <c r="I4" s="306" t="s">
        <v>196</v>
      </c>
      <c r="J4" s="307" t="s">
        <v>197</v>
      </c>
    </row>
    <row r="5" spans="1:11" s="85" customFormat="1" ht="15" hidden="1" customHeight="1">
      <c r="B5" s="308" t="s">
        <v>198</v>
      </c>
      <c r="C5" s="309">
        <f t="shared" ref="C5:J5" si="0">SUM(C6:C10)</f>
        <v>8171001</v>
      </c>
      <c r="D5" s="310">
        <f t="shared" si="0"/>
        <v>6712445</v>
      </c>
      <c r="E5" s="309">
        <f t="shared" si="0"/>
        <v>9123203</v>
      </c>
      <c r="F5" s="310">
        <f t="shared" si="0"/>
        <v>8732286</v>
      </c>
      <c r="G5" s="309">
        <f t="shared" si="0"/>
        <v>62069</v>
      </c>
      <c r="H5" s="310">
        <f t="shared" si="0"/>
        <v>62069</v>
      </c>
      <c r="I5" s="309">
        <f t="shared" si="0"/>
        <v>3943238</v>
      </c>
      <c r="J5" s="310">
        <f t="shared" si="0"/>
        <v>3461557</v>
      </c>
    </row>
    <row r="6" spans="1:11" s="85" customFormat="1" ht="12" hidden="1" customHeight="1">
      <c r="B6" s="311" t="s">
        <v>91</v>
      </c>
      <c r="C6" s="312">
        <v>1611965</v>
      </c>
      <c r="D6" s="313">
        <v>817843</v>
      </c>
      <c r="E6" s="312">
        <v>1087329</v>
      </c>
      <c r="F6" s="313">
        <v>1087329</v>
      </c>
      <c r="G6" s="312">
        <v>62069</v>
      </c>
      <c r="H6" s="313">
        <v>62069</v>
      </c>
      <c r="I6" s="312"/>
      <c r="J6" s="313"/>
    </row>
    <row r="7" spans="1:11" ht="12" hidden="1" customHeight="1">
      <c r="B7" s="311" t="s">
        <v>199</v>
      </c>
      <c r="C7" s="312">
        <v>1802806</v>
      </c>
      <c r="D7" s="313">
        <v>1658762</v>
      </c>
      <c r="E7" s="312">
        <v>2394077</v>
      </c>
      <c r="F7" s="313">
        <v>2285084</v>
      </c>
      <c r="G7" s="312"/>
      <c r="H7" s="313"/>
      <c r="I7" s="312">
        <v>1073850</v>
      </c>
      <c r="J7" s="313">
        <v>947884</v>
      </c>
    </row>
    <row r="8" spans="1:11" ht="12" hidden="1" customHeight="1">
      <c r="B8" s="311" t="s">
        <v>200</v>
      </c>
      <c r="C8" s="312">
        <v>2120326</v>
      </c>
      <c r="D8" s="313">
        <v>2184560</v>
      </c>
      <c r="E8" s="312">
        <v>2505669</v>
      </c>
      <c r="F8" s="313">
        <v>2370030</v>
      </c>
      <c r="G8" s="312"/>
      <c r="H8" s="313"/>
      <c r="I8" s="312">
        <v>1769010</v>
      </c>
      <c r="J8" s="313">
        <v>1543285</v>
      </c>
    </row>
    <row r="9" spans="1:11" ht="12" hidden="1" customHeight="1">
      <c r="B9" s="311" t="s">
        <v>201</v>
      </c>
      <c r="C9" s="312">
        <v>1796526</v>
      </c>
      <c r="D9" s="313">
        <v>1391935</v>
      </c>
      <c r="E9" s="312">
        <v>1959329</v>
      </c>
      <c r="F9" s="313">
        <v>1862134</v>
      </c>
      <c r="G9" s="312"/>
      <c r="H9" s="313"/>
      <c r="I9" s="312">
        <v>31820</v>
      </c>
      <c r="J9" s="313">
        <v>31415</v>
      </c>
    </row>
    <row r="10" spans="1:11" ht="12" hidden="1" customHeight="1">
      <c r="B10" s="314" t="s">
        <v>202</v>
      </c>
      <c r="C10" s="315">
        <v>839378</v>
      </c>
      <c r="D10" s="316">
        <v>659345</v>
      </c>
      <c r="E10" s="315">
        <v>1176799</v>
      </c>
      <c r="F10" s="316">
        <v>1127709</v>
      </c>
      <c r="G10" s="315"/>
      <c r="H10" s="316"/>
      <c r="I10" s="315">
        <v>1068558</v>
      </c>
      <c r="J10" s="316">
        <v>938973</v>
      </c>
    </row>
    <row r="11" spans="1:11" s="85" customFormat="1" ht="15" hidden="1" customHeight="1">
      <c r="B11" s="317" t="s">
        <v>203</v>
      </c>
      <c r="C11" s="318">
        <v>7784920</v>
      </c>
      <c r="D11" s="319">
        <v>7014522</v>
      </c>
      <c r="E11" s="318">
        <v>8683865</v>
      </c>
      <c r="F11" s="319">
        <v>8683865</v>
      </c>
      <c r="G11" s="318">
        <v>182502</v>
      </c>
      <c r="H11" s="319">
        <v>182502</v>
      </c>
      <c r="I11" s="318">
        <v>0</v>
      </c>
      <c r="J11" s="319">
        <v>0</v>
      </c>
    </row>
    <row r="12" spans="1:11" s="85" customFormat="1" ht="14.1" hidden="1" customHeight="1">
      <c r="B12" s="317" t="s">
        <v>204</v>
      </c>
      <c r="C12" s="318">
        <v>8258360</v>
      </c>
      <c r="D12" s="319">
        <v>7622062</v>
      </c>
      <c r="E12" s="318">
        <v>8610274</v>
      </c>
      <c r="F12" s="319">
        <v>8610274</v>
      </c>
      <c r="G12" s="318">
        <v>150055</v>
      </c>
      <c r="H12" s="319">
        <v>150055</v>
      </c>
      <c r="I12" s="318">
        <v>0</v>
      </c>
      <c r="J12" s="319">
        <v>0</v>
      </c>
    </row>
    <row r="13" spans="1:11" s="85" customFormat="1" ht="9" hidden="1" customHeight="1">
      <c r="B13" s="320"/>
      <c r="C13" s="321"/>
      <c r="D13" s="321"/>
      <c r="E13" s="321"/>
      <c r="F13" s="321"/>
      <c r="G13" s="321"/>
      <c r="H13" s="321"/>
      <c r="I13" s="321"/>
      <c r="J13" s="321"/>
    </row>
    <row r="14" spans="1:11" ht="15" customHeight="1">
      <c r="B14" s="889" t="s">
        <v>2</v>
      </c>
      <c r="C14" s="894" t="s">
        <v>192</v>
      </c>
      <c r="D14" s="895"/>
      <c r="E14" s="894" t="s">
        <v>193</v>
      </c>
      <c r="F14" s="895"/>
      <c r="G14" s="896" t="s">
        <v>195</v>
      </c>
      <c r="H14" s="897"/>
      <c r="I14" s="898"/>
      <c r="J14" s="898"/>
    </row>
    <row r="15" spans="1:11" ht="15" customHeight="1">
      <c r="B15" s="890"/>
      <c r="C15" s="306" t="s">
        <v>196</v>
      </c>
      <c r="D15" s="307" t="s">
        <v>197</v>
      </c>
      <c r="E15" s="306" t="s">
        <v>196</v>
      </c>
      <c r="F15" s="307" t="s">
        <v>197</v>
      </c>
      <c r="G15" s="306" t="s">
        <v>196</v>
      </c>
      <c r="H15" s="307" t="s">
        <v>197</v>
      </c>
      <c r="I15" s="322"/>
      <c r="J15" s="322"/>
    </row>
    <row r="16" spans="1:11" s="85" customFormat="1" ht="14.1" hidden="1" customHeight="1">
      <c r="B16" s="317" t="s">
        <v>205</v>
      </c>
      <c r="C16" s="318">
        <v>7965982</v>
      </c>
      <c r="D16" s="319">
        <v>7344847</v>
      </c>
      <c r="E16" s="318">
        <v>803495</v>
      </c>
      <c r="F16" s="319">
        <v>803495</v>
      </c>
      <c r="G16" s="323">
        <v>0</v>
      </c>
      <c r="H16" s="324">
        <v>0</v>
      </c>
      <c r="I16" s="321"/>
      <c r="J16" s="321"/>
    </row>
    <row r="17" spans="2:10" s="85" customFormat="1" ht="14.1" hidden="1" customHeight="1">
      <c r="B17" s="317" t="s">
        <v>206</v>
      </c>
      <c r="C17" s="318">
        <v>7939821</v>
      </c>
      <c r="D17" s="319">
        <v>7667529</v>
      </c>
      <c r="E17" s="318">
        <v>24947</v>
      </c>
      <c r="F17" s="319">
        <v>24947</v>
      </c>
      <c r="G17" s="323">
        <v>0</v>
      </c>
      <c r="H17" s="324">
        <v>0</v>
      </c>
      <c r="I17" s="321"/>
      <c r="J17" s="321"/>
    </row>
    <row r="18" spans="2:10" s="85" customFormat="1" ht="14.1" hidden="1" customHeight="1">
      <c r="B18" s="317" t="s">
        <v>207</v>
      </c>
      <c r="C18" s="318">
        <v>7924157</v>
      </c>
      <c r="D18" s="319">
        <v>7725795</v>
      </c>
      <c r="E18" s="318">
        <v>6171</v>
      </c>
      <c r="F18" s="319">
        <v>6171</v>
      </c>
      <c r="G18" s="323">
        <v>0</v>
      </c>
      <c r="H18" s="324">
        <v>0</v>
      </c>
      <c r="I18" s="321"/>
      <c r="J18" s="321"/>
    </row>
    <row r="19" spans="2:10" s="85" customFormat="1" ht="14.1" customHeight="1">
      <c r="B19" s="317" t="s">
        <v>208</v>
      </c>
      <c r="C19" s="318">
        <v>8436947</v>
      </c>
      <c r="D19" s="319">
        <v>8272416</v>
      </c>
      <c r="E19" s="323" t="s">
        <v>209</v>
      </c>
      <c r="F19" s="324" t="s">
        <v>209</v>
      </c>
      <c r="G19" s="323">
        <v>0</v>
      </c>
      <c r="H19" s="324">
        <v>0</v>
      </c>
      <c r="I19" s="321"/>
      <c r="J19" s="321"/>
    </row>
    <row r="20" spans="2:10" s="85" customFormat="1" ht="14.1" customHeight="1">
      <c r="B20" s="317" t="s">
        <v>210</v>
      </c>
      <c r="C20" s="318">
        <v>8791074</v>
      </c>
      <c r="D20" s="319">
        <v>8484669</v>
      </c>
      <c r="E20" s="323" t="s">
        <v>209</v>
      </c>
      <c r="F20" s="324" t="s">
        <v>209</v>
      </c>
      <c r="G20" s="323">
        <v>0</v>
      </c>
      <c r="H20" s="324">
        <v>0</v>
      </c>
      <c r="I20" s="321"/>
      <c r="J20" s="321"/>
    </row>
    <row r="21" spans="2:10" s="85" customFormat="1" ht="14.1" customHeight="1">
      <c r="B21" s="317" t="s">
        <v>211</v>
      </c>
      <c r="C21" s="318">
        <v>8986059</v>
      </c>
      <c r="D21" s="319">
        <v>8585517</v>
      </c>
      <c r="E21" s="323" t="s">
        <v>209</v>
      </c>
      <c r="F21" s="324" t="s">
        <v>209</v>
      </c>
      <c r="G21" s="323">
        <v>0</v>
      </c>
      <c r="H21" s="324">
        <v>0</v>
      </c>
      <c r="I21" s="321"/>
      <c r="J21" s="321"/>
    </row>
    <row r="22" spans="2:10" s="85" customFormat="1" ht="14.1" customHeight="1">
      <c r="B22" s="317" t="s">
        <v>212</v>
      </c>
      <c r="C22" s="318">
        <v>9050327</v>
      </c>
      <c r="D22" s="319">
        <v>8767715</v>
      </c>
      <c r="E22" s="323" t="s">
        <v>209</v>
      </c>
      <c r="F22" s="324" t="s">
        <v>209</v>
      </c>
      <c r="G22" s="323">
        <v>0</v>
      </c>
      <c r="H22" s="324">
        <v>0</v>
      </c>
      <c r="I22" s="321"/>
      <c r="J22" s="321"/>
    </row>
    <row r="23" spans="2:10" s="85" customFormat="1" ht="14.1" customHeight="1">
      <c r="B23" s="317" t="s">
        <v>213</v>
      </c>
      <c r="C23" s="318">
        <v>10091314</v>
      </c>
      <c r="D23" s="319">
        <v>9883660</v>
      </c>
      <c r="E23" s="323" t="s">
        <v>209</v>
      </c>
      <c r="F23" s="324" t="s">
        <v>209</v>
      </c>
      <c r="G23" s="323">
        <v>0</v>
      </c>
      <c r="H23" s="324">
        <v>0</v>
      </c>
      <c r="I23" s="321"/>
      <c r="J23" s="321"/>
    </row>
    <row r="24" spans="2:10" s="85" customFormat="1" ht="11.25" customHeight="1">
      <c r="B24" s="320"/>
      <c r="C24" s="321"/>
      <c r="D24" s="321"/>
      <c r="G24" s="321"/>
      <c r="H24" s="321"/>
      <c r="I24" s="321"/>
      <c r="J24" s="321"/>
    </row>
    <row r="25" spans="2:10" ht="15" customHeight="1">
      <c r="B25" s="889" t="s">
        <v>2</v>
      </c>
      <c r="C25" s="894" t="s">
        <v>214</v>
      </c>
      <c r="D25" s="895"/>
    </row>
    <row r="26" spans="2:10" ht="15" customHeight="1">
      <c r="B26" s="890"/>
      <c r="C26" s="306" t="s">
        <v>196</v>
      </c>
      <c r="D26" s="307" t="s">
        <v>197</v>
      </c>
    </row>
    <row r="27" spans="2:10" s="85" customFormat="1" ht="14.1" hidden="1" customHeight="1">
      <c r="B27" s="317" t="s">
        <v>215</v>
      </c>
      <c r="C27" s="318">
        <v>722908</v>
      </c>
      <c r="D27" s="319">
        <v>721516</v>
      </c>
    </row>
    <row r="28" spans="2:10" s="85" customFormat="1" ht="14.1" hidden="1" customHeight="1">
      <c r="B28" s="317" t="s">
        <v>206</v>
      </c>
      <c r="C28" s="318">
        <v>758687</v>
      </c>
      <c r="D28" s="319">
        <v>758038</v>
      </c>
      <c r="E28" s="325"/>
    </row>
    <row r="29" spans="2:10" s="85" customFormat="1" ht="14.1" hidden="1" customHeight="1">
      <c r="B29" s="317" t="s">
        <v>207</v>
      </c>
      <c r="C29" s="318">
        <v>752577</v>
      </c>
      <c r="D29" s="319">
        <v>749802</v>
      </c>
      <c r="E29" s="325"/>
    </row>
    <row r="30" spans="2:10" s="85" customFormat="1" ht="14.1" customHeight="1">
      <c r="B30" s="317" t="s">
        <v>208</v>
      </c>
      <c r="C30" s="318">
        <v>769574</v>
      </c>
      <c r="D30" s="319">
        <v>766891</v>
      </c>
      <c r="E30" s="325"/>
    </row>
    <row r="31" spans="2:10" s="85" customFormat="1" ht="14.1" customHeight="1">
      <c r="B31" s="317" t="s">
        <v>210</v>
      </c>
      <c r="C31" s="318">
        <v>799311</v>
      </c>
      <c r="D31" s="319">
        <v>795806</v>
      </c>
      <c r="E31" s="325"/>
    </row>
    <row r="32" spans="2:10" s="85" customFormat="1" ht="14.1" customHeight="1">
      <c r="B32" s="317" t="s">
        <v>211</v>
      </c>
      <c r="C32" s="318">
        <v>810597</v>
      </c>
      <c r="D32" s="319">
        <v>808162</v>
      </c>
    </row>
    <row r="33" spans="1:10" s="85" customFormat="1" ht="14.1" customHeight="1">
      <c r="B33" s="317" t="s">
        <v>212</v>
      </c>
      <c r="C33" s="318">
        <v>816970</v>
      </c>
      <c r="D33" s="319">
        <v>816246</v>
      </c>
      <c r="E33" s="325"/>
    </row>
    <row r="34" spans="1:10" s="85" customFormat="1" ht="14.1" customHeight="1">
      <c r="B34" s="317" t="s">
        <v>213</v>
      </c>
      <c r="C34" s="318">
        <v>806042</v>
      </c>
      <c r="D34" s="319">
        <v>805107</v>
      </c>
      <c r="E34" s="325" t="s">
        <v>216</v>
      </c>
    </row>
    <row r="35" spans="1:10" s="85" customFormat="1" ht="8.25" customHeight="1">
      <c r="B35" s="320"/>
      <c r="C35" s="321"/>
      <c r="D35" s="321"/>
      <c r="E35" s="321"/>
      <c r="F35" s="321"/>
      <c r="G35" s="321"/>
      <c r="H35" s="321"/>
      <c r="I35" s="321"/>
    </row>
    <row r="36" spans="1:10" ht="18" customHeight="1">
      <c r="A36" s="303">
        <v>2</v>
      </c>
      <c r="B36" s="303" t="s">
        <v>217</v>
      </c>
    </row>
    <row r="37" spans="1:10" ht="15" customHeight="1">
      <c r="B37" s="302" t="s">
        <v>218</v>
      </c>
      <c r="H37" s="305"/>
      <c r="J37" s="305" t="s">
        <v>123</v>
      </c>
    </row>
    <row r="38" spans="1:10" ht="15" customHeight="1">
      <c r="B38" s="889" t="s">
        <v>2</v>
      </c>
      <c r="C38" s="891" t="s">
        <v>219</v>
      </c>
      <c r="D38" s="891"/>
      <c r="E38" s="892" t="s">
        <v>220</v>
      </c>
      <c r="F38" s="893"/>
      <c r="G38" s="892" t="s">
        <v>221</v>
      </c>
      <c r="H38" s="893"/>
      <c r="I38" s="892" t="s">
        <v>222</v>
      </c>
      <c r="J38" s="893"/>
    </row>
    <row r="39" spans="1:10" ht="15" customHeight="1">
      <c r="B39" s="890"/>
      <c r="C39" s="306" t="s">
        <v>223</v>
      </c>
      <c r="D39" s="327" t="s">
        <v>224</v>
      </c>
      <c r="E39" s="306" t="s">
        <v>223</v>
      </c>
      <c r="F39" s="327" t="s">
        <v>224</v>
      </c>
      <c r="G39" s="306" t="s">
        <v>223</v>
      </c>
      <c r="H39" s="327" t="s">
        <v>224</v>
      </c>
      <c r="I39" s="306" t="s">
        <v>223</v>
      </c>
      <c r="J39" s="327" t="s">
        <v>224</v>
      </c>
    </row>
    <row r="40" spans="1:10" ht="15" hidden="1" customHeight="1">
      <c r="B40" s="308" t="s">
        <v>198</v>
      </c>
      <c r="C40" s="309">
        <f>+E40+G40</f>
        <v>2244286</v>
      </c>
      <c r="D40" s="310">
        <f>+F40+H40</f>
        <v>3012614</v>
      </c>
      <c r="E40" s="309">
        <f>SUM(E41:E45)</f>
        <v>1911796</v>
      </c>
      <c r="F40" s="310">
        <f>SUM(F41:F45)</f>
        <v>1886123</v>
      </c>
      <c r="G40" s="309">
        <f>SUM(G41:G45)</f>
        <v>332490</v>
      </c>
      <c r="H40" s="310">
        <f>SUM(H41:H45)</f>
        <v>1126491</v>
      </c>
      <c r="I40" s="309">
        <f>SUM(I41:I42)</f>
        <v>108704</v>
      </c>
      <c r="J40" s="310">
        <f>SUM(J41:J42)</f>
        <v>708008</v>
      </c>
    </row>
    <row r="41" spans="1:10" ht="12" hidden="1" customHeight="1">
      <c r="B41" s="311" t="s">
        <v>91</v>
      </c>
      <c r="C41" s="312">
        <f t="shared" ref="C41:D45" si="1">+E41+G41+I41+K41</f>
        <v>110862</v>
      </c>
      <c r="D41" s="313">
        <f t="shared" si="1"/>
        <v>738190</v>
      </c>
      <c r="E41" s="328">
        <v>2158</v>
      </c>
      <c r="F41" s="329">
        <v>30182</v>
      </c>
      <c r="G41" s="328">
        <v>0</v>
      </c>
      <c r="H41" s="329">
        <v>0</v>
      </c>
      <c r="I41" s="328">
        <v>108704</v>
      </c>
      <c r="J41" s="329">
        <v>708008</v>
      </c>
    </row>
    <row r="42" spans="1:10" ht="12" hidden="1" customHeight="1">
      <c r="B42" s="311" t="s">
        <v>199</v>
      </c>
      <c r="C42" s="312">
        <f t="shared" si="1"/>
        <v>614251</v>
      </c>
      <c r="D42" s="313">
        <f t="shared" si="1"/>
        <v>894302</v>
      </c>
      <c r="E42" s="328">
        <v>542298</v>
      </c>
      <c r="F42" s="329">
        <v>491149</v>
      </c>
      <c r="G42" s="328">
        <v>71953</v>
      </c>
      <c r="H42" s="329">
        <v>403153</v>
      </c>
      <c r="I42" s="330">
        <v>0</v>
      </c>
      <c r="J42" s="331">
        <v>0</v>
      </c>
    </row>
    <row r="43" spans="1:10" ht="12" hidden="1" customHeight="1">
      <c r="B43" s="311" t="s">
        <v>200</v>
      </c>
      <c r="C43" s="312">
        <f t="shared" si="1"/>
        <v>863671</v>
      </c>
      <c r="D43" s="313">
        <f t="shared" si="1"/>
        <v>1069911</v>
      </c>
      <c r="E43" s="328">
        <v>633438</v>
      </c>
      <c r="F43" s="329">
        <v>592796</v>
      </c>
      <c r="G43" s="328">
        <v>230233</v>
      </c>
      <c r="H43" s="329">
        <v>477115</v>
      </c>
      <c r="I43" s="318">
        <v>0</v>
      </c>
      <c r="J43" s="319">
        <v>0</v>
      </c>
    </row>
    <row r="44" spans="1:10" ht="12" hidden="1" customHeight="1">
      <c r="B44" s="311" t="s">
        <v>201</v>
      </c>
      <c r="C44" s="312">
        <f t="shared" si="1"/>
        <v>446567</v>
      </c>
      <c r="D44" s="313">
        <f t="shared" si="1"/>
        <v>620849</v>
      </c>
      <c r="E44" s="328">
        <v>420767</v>
      </c>
      <c r="F44" s="329">
        <v>474570</v>
      </c>
      <c r="G44" s="328">
        <v>25800</v>
      </c>
      <c r="H44" s="329">
        <v>146279</v>
      </c>
      <c r="I44" s="318">
        <v>0</v>
      </c>
      <c r="J44" s="319">
        <v>0</v>
      </c>
    </row>
    <row r="45" spans="1:10" ht="12" hidden="1" customHeight="1">
      <c r="B45" s="314" t="s">
        <v>202</v>
      </c>
      <c r="C45" s="315">
        <f t="shared" si="1"/>
        <v>317639</v>
      </c>
      <c r="D45" s="316">
        <f t="shared" si="1"/>
        <v>397370</v>
      </c>
      <c r="E45" s="332">
        <v>313135</v>
      </c>
      <c r="F45" s="333">
        <v>297426</v>
      </c>
      <c r="G45" s="332">
        <v>4504</v>
      </c>
      <c r="H45" s="333">
        <v>99944</v>
      </c>
      <c r="I45" s="318">
        <v>0</v>
      </c>
      <c r="J45" s="319">
        <v>0</v>
      </c>
    </row>
    <row r="46" spans="1:10" ht="14.25" hidden="1" customHeight="1">
      <c r="B46" s="317" t="s">
        <v>203</v>
      </c>
      <c r="C46" s="318">
        <f>E46+G46</f>
        <v>1729624</v>
      </c>
      <c r="D46" s="319">
        <f>F46+H46</f>
        <v>2366299</v>
      </c>
      <c r="E46" s="318">
        <v>1688711</v>
      </c>
      <c r="F46" s="319">
        <v>1869458</v>
      </c>
      <c r="G46" s="318">
        <v>40913</v>
      </c>
      <c r="H46" s="319">
        <v>496841</v>
      </c>
      <c r="I46" s="318">
        <v>0</v>
      </c>
      <c r="J46" s="319">
        <v>0</v>
      </c>
    </row>
    <row r="47" spans="1:10" ht="14.1" hidden="1" customHeight="1">
      <c r="B47" s="317" t="s">
        <v>204</v>
      </c>
      <c r="C47" s="318">
        <v>1958086</v>
      </c>
      <c r="D47" s="319">
        <v>2427725</v>
      </c>
      <c r="E47" s="318">
        <v>1817115</v>
      </c>
      <c r="F47" s="319">
        <v>1837230</v>
      </c>
      <c r="G47" s="318">
        <v>140971</v>
      </c>
      <c r="H47" s="319">
        <v>590495</v>
      </c>
      <c r="I47" s="318">
        <v>0</v>
      </c>
      <c r="J47" s="319">
        <v>0</v>
      </c>
    </row>
    <row r="48" spans="1:10" ht="14.1" hidden="1" customHeight="1">
      <c r="B48" s="317" t="s">
        <v>215</v>
      </c>
      <c r="C48" s="318">
        <f t="shared" ref="C48:D53" si="2">E48+G48</f>
        <v>2073341</v>
      </c>
      <c r="D48" s="319">
        <f t="shared" si="2"/>
        <v>3055218</v>
      </c>
      <c r="E48" s="318">
        <v>1757297</v>
      </c>
      <c r="F48" s="319">
        <v>1787211</v>
      </c>
      <c r="G48" s="318">
        <v>316044</v>
      </c>
      <c r="H48" s="319">
        <v>1268007</v>
      </c>
      <c r="I48" s="318">
        <v>0</v>
      </c>
      <c r="J48" s="319">
        <v>0</v>
      </c>
    </row>
    <row r="49" spans="2:10" ht="14.1" hidden="1" customHeight="1">
      <c r="B49" s="317" t="s">
        <v>225</v>
      </c>
      <c r="C49" s="318">
        <f t="shared" si="2"/>
        <v>2426867</v>
      </c>
      <c r="D49" s="319">
        <f t="shared" si="2"/>
        <v>2916161</v>
      </c>
      <c r="E49" s="318">
        <v>1734789</v>
      </c>
      <c r="F49" s="319">
        <v>1768734</v>
      </c>
      <c r="G49" s="318">
        <v>692078</v>
      </c>
      <c r="H49" s="319">
        <v>1147427</v>
      </c>
      <c r="I49" s="318">
        <v>0</v>
      </c>
      <c r="J49" s="319">
        <v>0</v>
      </c>
    </row>
    <row r="50" spans="2:10" ht="14.1" hidden="1" customHeight="1">
      <c r="B50" s="317" t="s">
        <v>226</v>
      </c>
      <c r="C50" s="318">
        <f t="shared" si="2"/>
        <v>1939545</v>
      </c>
      <c r="D50" s="319">
        <f t="shared" si="2"/>
        <v>2143872</v>
      </c>
      <c r="E50" s="318">
        <v>1728890</v>
      </c>
      <c r="F50" s="319">
        <v>1611528</v>
      </c>
      <c r="G50" s="318">
        <v>210655</v>
      </c>
      <c r="H50" s="319">
        <v>532344</v>
      </c>
      <c r="I50" s="318">
        <v>0</v>
      </c>
      <c r="J50" s="319">
        <v>0</v>
      </c>
    </row>
    <row r="51" spans="2:10" ht="14.1" customHeight="1">
      <c r="B51" s="317" t="s">
        <v>227</v>
      </c>
      <c r="C51" s="318">
        <f t="shared" si="2"/>
        <v>1923246</v>
      </c>
      <c r="D51" s="319">
        <f t="shared" si="2"/>
        <v>2172986</v>
      </c>
      <c r="E51" s="318">
        <v>1730520</v>
      </c>
      <c r="F51" s="319">
        <v>1601426</v>
      </c>
      <c r="G51" s="318">
        <v>192726</v>
      </c>
      <c r="H51" s="319">
        <v>571560</v>
      </c>
      <c r="I51" s="318">
        <v>0</v>
      </c>
      <c r="J51" s="319">
        <v>0</v>
      </c>
    </row>
    <row r="52" spans="2:10" ht="14.1" customHeight="1">
      <c r="B52" s="317" t="s">
        <v>228</v>
      </c>
      <c r="C52" s="318">
        <f t="shared" si="2"/>
        <v>1888021</v>
      </c>
      <c r="D52" s="319">
        <f t="shared" si="2"/>
        <v>2111287</v>
      </c>
      <c r="E52" s="318">
        <v>1727081</v>
      </c>
      <c r="F52" s="319">
        <v>1648021</v>
      </c>
      <c r="G52" s="318">
        <v>160940</v>
      </c>
      <c r="H52" s="319">
        <v>463266</v>
      </c>
      <c r="I52" s="318">
        <v>0</v>
      </c>
      <c r="J52" s="319">
        <v>0</v>
      </c>
    </row>
    <row r="53" spans="2:10" ht="14.1" customHeight="1">
      <c r="B53" s="317" t="s">
        <v>229</v>
      </c>
      <c r="C53" s="318">
        <f t="shared" si="2"/>
        <v>2254358</v>
      </c>
      <c r="D53" s="319">
        <f t="shared" si="2"/>
        <v>2587699</v>
      </c>
      <c r="E53" s="318">
        <v>1687603</v>
      </c>
      <c r="F53" s="319">
        <v>1685611</v>
      </c>
      <c r="G53" s="318">
        <v>566755</v>
      </c>
      <c r="H53" s="319">
        <v>902088</v>
      </c>
      <c r="I53" s="318">
        <v>0</v>
      </c>
      <c r="J53" s="319">
        <v>0</v>
      </c>
    </row>
    <row r="54" spans="2:10" ht="14.1" customHeight="1">
      <c r="B54" s="317" t="s">
        <v>230</v>
      </c>
      <c r="C54" s="318">
        <f>E54+G54</f>
        <v>2487870</v>
      </c>
      <c r="D54" s="319">
        <f>F54+H54</f>
        <v>2858550</v>
      </c>
      <c r="E54" s="318">
        <v>1868182</v>
      </c>
      <c r="F54" s="319">
        <v>1850363</v>
      </c>
      <c r="G54" s="318">
        <v>619688</v>
      </c>
      <c r="H54" s="319">
        <v>1008187</v>
      </c>
      <c r="I54" s="318">
        <v>0</v>
      </c>
      <c r="J54" s="319">
        <v>0</v>
      </c>
    </row>
    <row r="55" spans="2:10" ht="14.1" customHeight="1">
      <c r="B55" s="317" t="s">
        <v>231</v>
      </c>
      <c r="C55" s="318">
        <f>E55+G55</f>
        <v>2217928</v>
      </c>
      <c r="D55" s="319">
        <f>F55+H55</f>
        <v>2744254</v>
      </c>
      <c r="E55" s="318">
        <v>1850243</v>
      </c>
      <c r="F55" s="319">
        <v>1923021</v>
      </c>
      <c r="G55" s="318">
        <v>367685</v>
      </c>
      <c r="H55" s="319">
        <v>821233</v>
      </c>
      <c r="I55" s="318">
        <v>0</v>
      </c>
      <c r="J55" s="319">
        <v>0</v>
      </c>
    </row>
    <row r="56" spans="2:10" ht="21" customHeight="1">
      <c r="B56" s="302"/>
      <c r="I56" s="334"/>
      <c r="J56" s="335" t="s">
        <v>232</v>
      </c>
    </row>
    <row r="57" spans="2:10" ht="15" customHeight="1">
      <c r="B57" s="302" t="s">
        <v>233</v>
      </c>
      <c r="J57" s="305" t="s">
        <v>123</v>
      </c>
    </row>
    <row r="58" spans="2:10" ht="15" customHeight="1">
      <c r="B58" s="889" t="s">
        <v>2</v>
      </c>
      <c r="C58" s="891" t="s">
        <v>219</v>
      </c>
      <c r="D58" s="891"/>
      <c r="E58" s="892" t="s">
        <v>220</v>
      </c>
      <c r="F58" s="893"/>
      <c r="G58" s="892" t="s">
        <v>221</v>
      </c>
      <c r="H58" s="893"/>
      <c r="I58" s="892" t="s">
        <v>222</v>
      </c>
      <c r="J58" s="893"/>
    </row>
    <row r="59" spans="2:10" ht="15" customHeight="1">
      <c r="B59" s="890"/>
      <c r="C59" s="306" t="s">
        <v>223</v>
      </c>
      <c r="D59" s="327" t="s">
        <v>224</v>
      </c>
      <c r="E59" s="306" t="s">
        <v>223</v>
      </c>
      <c r="F59" s="327" t="s">
        <v>224</v>
      </c>
      <c r="G59" s="306" t="s">
        <v>223</v>
      </c>
      <c r="H59" s="327" t="s">
        <v>224</v>
      </c>
      <c r="I59" s="306" t="s">
        <v>223</v>
      </c>
      <c r="J59" s="327" t="s">
        <v>224</v>
      </c>
    </row>
    <row r="60" spans="2:10" ht="15" hidden="1" customHeight="1">
      <c r="B60" s="336" t="s">
        <v>198</v>
      </c>
      <c r="C60" s="309">
        <f>+E60+G60+I60</f>
        <v>1587439</v>
      </c>
      <c r="D60" s="310">
        <f>+F60+H60+J60</f>
        <v>2449304</v>
      </c>
      <c r="E60" s="309">
        <f t="shared" ref="E60:J60" si="3">SUM(E61:E62)</f>
        <v>783964</v>
      </c>
      <c r="F60" s="310">
        <f t="shared" si="3"/>
        <v>795093</v>
      </c>
      <c r="G60" s="309">
        <f t="shared" si="3"/>
        <v>694771</v>
      </c>
      <c r="H60" s="310">
        <f t="shared" si="3"/>
        <v>946203</v>
      </c>
      <c r="I60" s="309">
        <f t="shared" si="3"/>
        <v>108704</v>
      </c>
      <c r="J60" s="310">
        <f t="shared" si="3"/>
        <v>708008</v>
      </c>
    </row>
    <row r="61" spans="2:10" ht="12" hidden="1" customHeight="1">
      <c r="B61" s="337" t="s">
        <v>91</v>
      </c>
      <c r="C61" s="312">
        <f>+E61+G61+I61+K61</f>
        <v>108705</v>
      </c>
      <c r="D61" s="313">
        <f>+F61+H61+J61+L61</f>
        <v>708008</v>
      </c>
      <c r="E61" s="328">
        <v>1</v>
      </c>
      <c r="F61" s="329">
        <v>0</v>
      </c>
      <c r="G61" s="328">
        <v>0</v>
      </c>
      <c r="H61" s="329">
        <v>0</v>
      </c>
      <c r="I61" s="328">
        <v>108704</v>
      </c>
      <c r="J61" s="329">
        <v>708008</v>
      </c>
    </row>
    <row r="62" spans="2:10" ht="12" hidden="1" customHeight="1">
      <c r="B62" s="338" t="s">
        <v>201</v>
      </c>
      <c r="C62" s="315">
        <f>+E62+G62+I62+K62</f>
        <v>1478734</v>
      </c>
      <c r="D62" s="316">
        <f>+F62+H62+J62+L62</f>
        <v>1741296</v>
      </c>
      <c r="E62" s="332">
        <v>783963</v>
      </c>
      <c r="F62" s="333">
        <v>795093</v>
      </c>
      <c r="G62" s="332">
        <v>694771</v>
      </c>
      <c r="H62" s="333">
        <v>946203</v>
      </c>
      <c r="I62" s="330">
        <v>0</v>
      </c>
      <c r="J62" s="331">
        <v>0</v>
      </c>
    </row>
    <row r="63" spans="2:10" ht="15" hidden="1" customHeight="1">
      <c r="B63" s="339" t="s">
        <v>203</v>
      </c>
      <c r="C63" s="318">
        <f>E63+G63</f>
        <v>5768898</v>
      </c>
      <c r="D63" s="319">
        <f>F63+H63</f>
        <v>6453204</v>
      </c>
      <c r="E63" s="318">
        <v>3006749</v>
      </c>
      <c r="F63" s="319">
        <v>2816964</v>
      </c>
      <c r="G63" s="318">
        <v>2762149</v>
      </c>
      <c r="H63" s="319">
        <v>3636240</v>
      </c>
      <c r="I63" s="318">
        <v>0</v>
      </c>
      <c r="J63" s="319">
        <v>0</v>
      </c>
    </row>
    <row r="64" spans="2:10" ht="14.1" hidden="1" customHeight="1">
      <c r="B64" s="339" t="s">
        <v>204</v>
      </c>
      <c r="C64" s="318">
        <v>6794971</v>
      </c>
      <c r="D64" s="319">
        <v>7482866</v>
      </c>
      <c r="E64" s="318">
        <v>3042838</v>
      </c>
      <c r="F64" s="319">
        <v>2752749</v>
      </c>
      <c r="G64" s="318">
        <v>3752133</v>
      </c>
      <c r="H64" s="319">
        <v>4730117</v>
      </c>
      <c r="I64" s="318">
        <v>0</v>
      </c>
      <c r="J64" s="319">
        <v>0</v>
      </c>
    </row>
    <row r="65" spans="2:10" ht="14.1" hidden="1" customHeight="1">
      <c r="B65" s="339" t="s">
        <v>215</v>
      </c>
      <c r="C65" s="318">
        <f t="shared" ref="C65:D70" si="4">E65+G65</f>
        <v>6797051</v>
      </c>
      <c r="D65" s="319">
        <f t="shared" si="4"/>
        <v>7383259</v>
      </c>
      <c r="E65" s="318">
        <v>2864366</v>
      </c>
      <c r="F65" s="319">
        <v>2674013</v>
      </c>
      <c r="G65" s="318">
        <v>3932685</v>
      </c>
      <c r="H65" s="319">
        <v>4709246</v>
      </c>
      <c r="I65" s="318">
        <v>0</v>
      </c>
      <c r="J65" s="319">
        <v>0</v>
      </c>
    </row>
    <row r="66" spans="2:10" ht="14.1" hidden="1" customHeight="1">
      <c r="B66" s="339" t="s">
        <v>225</v>
      </c>
      <c r="C66" s="318">
        <f t="shared" si="4"/>
        <v>6268031</v>
      </c>
      <c r="D66" s="319">
        <f t="shared" si="4"/>
        <v>7161909</v>
      </c>
      <c r="E66" s="318">
        <v>2784374</v>
      </c>
      <c r="F66" s="319">
        <v>2621633</v>
      </c>
      <c r="G66" s="318">
        <v>3483657</v>
      </c>
      <c r="H66" s="319">
        <v>4540276</v>
      </c>
      <c r="I66" s="318">
        <v>0</v>
      </c>
      <c r="J66" s="319">
        <v>0</v>
      </c>
    </row>
    <row r="67" spans="2:10" ht="14.1" hidden="1" customHeight="1">
      <c r="B67" s="339" t="s">
        <v>226</v>
      </c>
      <c r="C67" s="318">
        <f t="shared" si="4"/>
        <v>4467066</v>
      </c>
      <c r="D67" s="319">
        <f t="shared" si="4"/>
        <v>5365551</v>
      </c>
      <c r="E67" s="318">
        <v>2686399</v>
      </c>
      <c r="F67" s="319">
        <v>2470069</v>
      </c>
      <c r="G67" s="318">
        <v>1780667</v>
      </c>
      <c r="H67" s="319">
        <v>2895482</v>
      </c>
      <c r="I67" s="318">
        <v>0</v>
      </c>
      <c r="J67" s="319">
        <v>0</v>
      </c>
    </row>
    <row r="68" spans="2:10" ht="14.1" customHeight="1">
      <c r="B68" s="339" t="s">
        <v>227</v>
      </c>
      <c r="C68" s="318">
        <f t="shared" si="4"/>
        <v>4547397</v>
      </c>
      <c r="D68" s="319">
        <f t="shared" si="4"/>
        <v>5480078</v>
      </c>
      <c r="E68" s="318">
        <v>2588599</v>
      </c>
      <c r="F68" s="319">
        <v>2479618</v>
      </c>
      <c r="G68" s="318">
        <v>1958798</v>
      </c>
      <c r="H68" s="319">
        <v>3000460</v>
      </c>
      <c r="I68" s="318">
        <v>0</v>
      </c>
      <c r="J68" s="319">
        <v>0</v>
      </c>
    </row>
    <row r="69" spans="2:10" ht="14.1" customHeight="1">
      <c r="B69" s="339" t="s">
        <v>228</v>
      </c>
      <c r="C69" s="318">
        <f t="shared" si="4"/>
        <v>4397616</v>
      </c>
      <c r="D69" s="319">
        <f t="shared" si="4"/>
        <v>5459984</v>
      </c>
      <c r="E69" s="318">
        <v>2512490</v>
      </c>
      <c r="F69" s="319">
        <v>2457977</v>
      </c>
      <c r="G69" s="318">
        <v>1885126</v>
      </c>
      <c r="H69" s="319">
        <v>3002007</v>
      </c>
      <c r="I69" s="318">
        <v>0</v>
      </c>
      <c r="J69" s="319">
        <v>0</v>
      </c>
    </row>
    <row r="70" spans="2:10" ht="14.1" customHeight="1">
      <c r="B70" s="339" t="s">
        <v>229</v>
      </c>
      <c r="C70" s="318">
        <f t="shared" si="4"/>
        <v>4288801</v>
      </c>
      <c r="D70" s="319">
        <f t="shared" si="4"/>
        <v>5298212</v>
      </c>
      <c r="E70" s="318">
        <v>2350324</v>
      </c>
      <c r="F70" s="319">
        <v>2383025</v>
      </c>
      <c r="G70" s="318">
        <v>1938477</v>
      </c>
      <c r="H70" s="319">
        <v>2915187</v>
      </c>
      <c r="I70" s="318">
        <v>0</v>
      </c>
      <c r="J70" s="319">
        <v>0</v>
      </c>
    </row>
    <row r="71" spans="2:10" ht="14.1" customHeight="1">
      <c r="B71" s="339" t="s">
        <v>230</v>
      </c>
      <c r="C71" s="318">
        <f>E71+G71</f>
        <v>11736279</v>
      </c>
      <c r="D71" s="319">
        <f>F71+H71</f>
        <v>6630777</v>
      </c>
      <c r="E71" s="318">
        <v>9238329</v>
      </c>
      <c r="F71" s="319">
        <v>3183891</v>
      </c>
      <c r="G71" s="318">
        <v>2497950</v>
      </c>
      <c r="H71" s="319">
        <v>3446886</v>
      </c>
      <c r="I71" s="318">
        <v>0</v>
      </c>
      <c r="J71" s="319">
        <v>0</v>
      </c>
    </row>
    <row r="72" spans="2:10" ht="14.1" customHeight="1">
      <c r="B72" s="339" t="s">
        <v>231</v>
      </c>
      <c r="C72" s="318">
        <f>E72+G72</f>
        <v>5627051</v>
      </c>
      <c r="D72" s="319">
        <f>F72+H72</f>
        <v>6515286</v>
      </c>
      <c r="E72" s="318">
        <v>3156732</v>
      </c>
      <c r="F72" s="319">
        <v>3149568</v>
      </c>
      <c r="G72" s="318">
        <v>2470319</v>
      </c>
      <c r="H72" s="319">
        <v>3365718</v>
      </c>
      <c r="I72" s="318">
        <v>0</v>
      </c>
      <c r="J72" s="319">
        <v>0</v>
      </c>
    </row>
    <row r="73" spans="2:10" ht="20.25" customHeight="1">
      <c r="B73" s="320"/>
      <c r="C73" s="321"/>
      <c r="D73" s="321"/>
      <c r="E73" s="321"/>
      <c r="F73" s="321"/>
      <c r="G73" s="321"/>
      <c r="H73" s="321"/>
      <c r="J73" s="335" t="s">
        <v>232</v>
      </c>
    </row>
    <row r="74" spans="2:10" ht="15" customHeight="1">
      <c r="B74" s="302" t="s">
        <v>234</v>
      </c>
      <c r="J74" s="305" t="s">
        <v>123</v>
      </c>
    </row>
    <row r="75" spans="2:10" ht="15" customHeight="1">
      <c r="B75" s="889" t="s">
        <v>2</v>
      </c>
      <c r="C75" s="891" t="s">
        <v>219</v>
      </c>
      <c r="D75" s="891"/>
      <c r="E75" s="892" t="s">
        <v>220</v>
      </c>
      <c r="F75" s="893"/>
      <c r="G75" s="892" t="s">
        <v>221</v>
      </c>
      <c r="H75" s="893"/>
      <c r="I75" s="892" t="s">
        <v>222</v>
      </c>
      <c r="J75" s="893"/>
    </row>
    <row r="76" spans="2:10" ht="15" customHeight="1">
      <c r="B76" s="890"/>
      <c r="C76" s="306" t="s">
        <v>223</v>
      </c>
      <c r="D76" s="327" t="s">
        <v>224</v>
      </c>
      <c r="E76" s="306" t="s">
        <v>223</v>
      </c>
      <c r="F76" s="327" t="s">
        <v>224</v>
      </c>
      <c r="G76" s="306" t="s">
        <v>223</v>
      </c>
      <c r="H76" s="327" t="s">
        <v>224</v>
      </c>
      <c r="I76" s="306" t="s">
        <v>223</v>
      </c>
      <c r="J76" s="327" t="s">
        <v>224</v>
      </c>
    </row>
    <row r="77" spans="2:10" ht="15" hidden="1" customHeight="1">
      <c r="B77" s="336" t="s">
        <v>198</v>
      </c>
      <c r="C77" s="309">
        <f>+E77+G77+I77</f>
        <v>71485</v>
      </c>
      <c r="D77" s="310">
        <f>+F77+H77+J77</f>
        <v>100416</v>
      </c>
      <c r="E77" s="309">
        <f t="shared" ref="E77:J77" si="5">SUM(E78:E80)</f>
        <v>59737</v>
      </c>
      <c r="F77" s="310">
        <f t="shared" si="5"/>
        <v>63116</v>
      </c>
      <c r="G77" s="309">
        <f t="shared" si="5"/>
        <v>11067</v>
      </c>
      <c r="H77" s="310">
        <f t="shared" si="5"/>
        <v>33015</v>
      </c>
      <c r="I77" s="309">
        <f t="shared" si="5"/>
        <v>681</v>
      </c>
      <c r="J77" s="310">
        <f t="shared" si="5"/>
        <v>4285</v>
      </c>
    </row>
    <row r="78" spans="2:10" ht="12" hidden="1" customHeight="1">
      <c r="B78" s="337" t="s">
        <v>91</v>
      </c>
      <c r="C78" s="312">
        <v>0</v>
      </c>
      <c r="D78" s="313">
        <v>0</v>
      </c>
      <c r="E78" s="328">
        <v>0</v>
      </c>
      <c r="F78" s="329">
        <v>0</v>
      </c>
      <c r="G78" s="328">
        <v>0</v>
      </c>
      <c r="H78" s="329">
        <v>0</v>
      </c>
      <c r="I78" s="340" t="s">
        <v>235</v>
      </c>
      <c r="J78" s="341" t="s">
        <v>235</v>
      </c>
    </row>
    <row r="79" spans="2:10" ht="12" hidden="1" customHeight="1">
      <c r="B79" s="337" t="s">
        <v>200</v>
      </c>
      <c r="C79" s="312">
        <f>+E79+G79+I79+K79</f>
        <v>50167</v>
      </c>
      <c r="D79" s="313">
        <f>+F79+H79+J79+L79</f>
        <v>67769</v>
      </c>
      <c r="E79" s="328">
        <v>40319</v>
      </c>
      <c r="F79" s="329">
        <v>36795</v>
      </c>
      <c r="G79" s="328">
        <v>9167</v>
      </c>
      <c r="H79" s="329">
        <v>26689</v>
      </c>
      <c r="I79" s="328">
        <v>681</v>
      </c>
      <c r="J79" s="329">
        <v>4285</v>
      </c>
    </row>
    <row r="80" spans="2:10" ht="12" hidden="1" customHeight="1">
      <c r="B80" s="338" t="s">
        <v>201</v>
      </c>
      <c r="C80" s="315">
        <v>21318</v>
      </c>
      <c r="D80" s="316">
        <v>32666</v>
      </c>
      <c r="E80" s="332">
        <v>19418</v>
      </c>
      <c r="F80" s="333">
        <v>26321</v>
      </c>
      <c r="G80" s="332">
        <v>1900</v>
      </c>
      <c r="H80" s="333">
        <v>6326</v>
      </c>
      <c r="I80" s="330" t="s">
        <v>235</v>
      </c>
      <c r="J80" s="331" t="s">
        <v>235</v>
      </c>
    </row>
    <row r="81" spans="2:10" ht="15" hidden="1" customHeight="1">
      <c r="B81" s="339" t="s">
        <v>203</v>
      </c>
      <c r="C81" s="318">
        <f>E81+G81</f>
        <v>80223</v>
      </c>
      <c r="D81" s="319">
        <f>F81+H81</f>
        <v>98376</v>
      </c>
      <c r="E81" s="318">
        <v>79905</v>
      </c>
      <c r="F81" s="319">
        <v>63814</v>
      </c>
      <c r="G81" s="318">
        <v>318</v>
      </c>
      <c r="H81" s="319">
        <v>34562</v>
      </c>
      <c r="I81" s="318">
        <v>0</v>
      </c>
      <c r="J81" s="319">
        <v>0</v>
      </c>
    </row>
    <row r="82" spans="2:10" ht="14.1" hidden="1" customHeight="1">
      <c r="B82" s="339" t="s">
        <v>204</v>
      </c>
      <c r="C82" s="318">
        <v>79228</v>
      </c>
      <c r="D82" s="319">
        <v>98379</v>
      </c>
      <c r="E82" s="318">
        <v>79228</v>
      </c>
      <c r="F82" s="319">
        <v>63814</v>
      </c>
      <c r="G82" s="318">
        <v>0</v>
      </c>
      <c r="H82" s="319">
        <v>34565</v>
      </c>
      <c r="I82" s="318">
        <v>0</v>
      </c>
      <c r="J82" s="319">
        <v>0</v>
      </c>
    </row>
    <row r="83" spans="2:10" ht="14.1" hidden="1" customHeight="1">
      <c r="B83" s="339" t="s">
        <v>215</v>
      </c>
      <c r="C83" s="318">
        <f t="shared" ref="C83:D88" si="6">E83+G83</f>
        <v>78571</v>
      </c>
      <c r="D83" s="319">
        <f t="shared" si="6"/>
        <v>100000</v>
      </c>
      <c r="E83" s="318">
        <v>78571</v>
      </c>
      <c r="F83" s="319">
        <v>67346</v>
      </c>
      <c r="G83" s="318">
        <v>0</v>
      </c>
      <c r="H83" s="319">
        <v>32654</v>
      </c>
      <c r="I83" s="318">
        <v>0</v>
      </c>
      <c r="J83" s="319">
        <v>0</v>
      </c>
    </row>
    <row r="84" spans="2:10" ht="14.1" hidden="1" customHeight="1">
      <c r="B84" s="339" t="s">
        <v>225</v>
      </c>
      <c r="C84" s="318">
        <f t="shared" si="6"/>
        <v>77060</v>
      </c>
      <c r="D84" s="319">
        <f t="shared" si="6"/>
        <v>95200</v>
      </c>
      <c r="E84" s="318">
        <v>77060</v>
      </c>
      <c r="F84" s="319">
        <v>67846</v>
      </c>
      <c r="G84" s="318">
        <v>0</v>
      </c>
      <c r="H84" s="319">
        <v>27354</v>
      </c>
      <c r="I84" s="318">
        <v>0</v>
      </c>
      <c r="J84" s="319">
        <v>0</v>
      </c>
    </row>
    <row r="85" spans="2:10" ht="14.1" hidden="1" customHeight="1">
      <c r="B85" s="339" t="s">
        <v>226</v>
      </c>
      <c r="C85" s="318">
        <f t="shared" si="6"/>
        <v>106895</v>
      </c>
      <c r="D85" s="319">
        <f t="shared" si="6"/>
        <v>108463</v>
      </c>
      <c r="E85" s="318">
        <v>106410</v>
      </c>
      <c r="F85" s="319">
        <v>82236</v>
      </c>
      <c r="G85" s="318">
        <v>485</v>
      </c>
      <c r="H85" s="319">
        <v>26227</v>
      </c>
      <c r="I85" s="318">
        <v>0</v>
      </c>
      <c r="J85" s="319">
        <v>0</v>
      </c>
    </row>
    <row r="86" spans="2:10" ht="14.1" customHeight="1">
      <c r="B86" s="339" t="s">
        <v>227</v>
      </c>
      <c r="C86" s="318">
        <f t="shared" si="6"/>
        <v>85812</v>
      </c>
      <c r="D86" s="319">
        <f t="shared" si="6"/>
        <v>146148</v>
      </c>
      <c r="E86" s="318">
        <v>85812</v>
      </c>
      <c r="F86" s="319">
        <v>99823</v>
      </c>
      <c r="G86" s="318">
        <v>0</v>
      </c>
      <c r="H86" s="319">
        <v>46325</v>
      </c>
      <c r="I86" s="318">
        <v>0</v>
      </c>
      <c r="J86" s="319">
        <v>0</v>
      </c>
    </row>
    <row r="87" spans="2:10" ht="14.1" customHeight="1">
      <c r="B87" s="339" t="s">
        <v>228</v>
      </c>
      <c r="C87" s="318">
        <f t="shared" si="6"/>
        <v>46811</v>
      </c>
      <c r="D87" s="319">
        <f t="shared" si="6"/>
        <v>46264</v>
      </c>
      <c r="E87" s="318">
        <v>46484</v>
      </c>
      <c r="F87" s="319">
        <v>38718</v>
      </c>
      <c r="G87" s="318">
        <v>327</v>
      </c>
      <c r="H87" s="319">
        <v>7546</v>
      </c>
      <c r="I87" s="318">
        <v>0</v>
      </c>
      <c r="J87" s="319">
        <v>0</v>
      </c>
    </row>
    <row r="88" spans="2:10" ht="14.1" customHeight="1">
      <c r="B88" s="339" t="s">
        <v>229</v>
      </c>
      <c r="C88" s="318">
        <f t="shared" si="6"/>
        <v>37003</v>
      </c>
      <c r="D88" s="319">
        <f t="shared" si="6"/>
        <v>39994</v>
      </c>
      <c r="E88" s="318">
        <v>37003</v>
      </c>
      <c r="F88" s="319">
        <v>32307</v>
      </c>
      <c r="G88" s="318">
        <v>0</v>
      </c>
      <c r="H88" s="319">
        <v>7687</v>
      </c>
      <c r="I88" s="318">
        <v>0</v>
      </c>
      <c r="J88" s="319">
        <v>0</v>
      </c>
    </row>
    <row r="89" spans="2:10" ht="14.1" customHeight="1">
      <c r="B89" s="339" t="s">
        <v>230</v>
      </c>
      <c r="C89" s="318">
        <f>E89+G89</f>
        <v>37263</v>
      </c>
      <c r="D89" s="319">
        <f>F89+H89</f>
        <v>45987</v>
      </c>
      <c r="E89" s="318">
        <v>37263</v>
      </c>
      <c r="F89" s="319">
        <v>38157</v>
      </c>
      <c r="G89" s="318">
        <v>0</v>
      </c>
      <c r="H89" s="319">
        <v>7830</v>
      </c>
      <c r="I89" s="318">
        <v>0</v>
      </c>
      <c r="J89" s="319">
        <v>0</v>
      </c>
    </row>
    <row r="90" spans="2:10" ht="14.1" customHeight="1">
      <c r="B90" s="339" t="s">
        <v>231</v>
      </c>
      <c r="C90" s="318">
        <f>E90+G90</f>
        <v>38001</v>
      </c>
      <c r="D90" s="319">
        <f>F90+H90</f>
        <v>44295</v>
      </c>
      <c r="E90" s="318">
        <v>37420</v>
      </c>
      <c r="F90" s="319">
        <v>36319</v>
      </c>
      <c r="G90" s="318">
        <v>581</v>
      </c>
      <c r="H90" s="319">
        <v>7976</v>
      </c>
      <c r="I90" s="318">
        <v>0</v>
      </c>
      <c r="J90" s="319">
        <v>0</v>
      </c>
    </row>
    <row r="91" spans="2:10" ht="21" customHeight="1">
      <c r="B91" s="320"/>
      <c r="C91" s="321"/>
      <c r="D91" s="321"/>
      <c r="E91" s="321"/>
      <c r="F91" s="321"/>
      <c r="G91" s="321"/>
      <c r="H91" s="321"/>
      <c r="J91" s="335" t="s">
        <v>232</v>
      </c>
    </row>
    <row r="92" spans="2:10" ht="15" customHeight="1">
      <c r="B92" s="302" t="s">
        <v>236</v>
      </c>
      <c r="H92" s="305" t="s">
        <v>123</v>
      </c>
    </row>
    <row r="93" spans="2:10" ht="15" customHeight="1">
      <c r="B93" s="889" t="s">
        <v>2</v>
      </c>
      <c r="C93" s="891" t="s">
        <v>219</v>
      </c>
      <c r="D93" s="891"/>
      <c r="E93" s="892" t="s">
        <v>220</v>
      </c>
      <c r="F93" s="893"/>
      <c r="G93" s="892" t="s">
        <v>221</v>
      </c>
      <c r="H93" s="893"/>
      <c r="I93" s="342"/>
      <c r="J93" s="343"/>
    </row>
    <row r="94" spans="2:10" ht="15" customHeight="1">
      <c r="B94" s="890"/>
      <c r="C94" s="306" t="s">
        <v>196</v>
      </c>
      <c r="D94" s="327" t="s">
        <v>197</v>
      </c>
      <c r="E94" s="306" t="s">
        <v>196</v>
      </c>
      <c r="F94" s="307" t="s">
        <v>197</v>
      </c>
      <c r="G94" s="306" t="s">
        <v>196</v>
      </c>
      <c r="H94" s="307" t="s">
        <v>197</v>
      </c>
      <c r="I94" s="344"/>
      <c r="J94" s="322"/>
    </row>
    <row r="95" spans="2:10" ht="15" hidden="1" customHeight="1">
      <c r="B95" s="336" t="s">
        <v>198</v>
      </c>
      <c r="C95" s="309">
        <f>+E95+G95+I95</f>
        <v>4667045</v>
      </c>
      <c r="D95" s="310">
        <f>+F95+H95+J95</f>
        <v>4684561</v>
      </c>
      <c r="E95" s="309">
        <f>SUM(E96:E97)</f>
        <v>1849446</v>
      </c>
      <c r="F95" s="310">
        <f>SUM(F96:F97)</f>
        <v>1764300</v>
      </c>
      <c r="G95" s="309">
        <f>SUM(G96:G97)</f>
        <v>2817599</v>
      </c>
      <c r="H95" s="310">
        <f>SUM(H96:H97)</f>
        <v>2920261</v>
      </c>
      <c r="I95" s="345"/>
      <c r="J95" s="321"/>
    </row>
    <row r="96" spans="2:10" ht="12" hidden="1" customHeight="1">
      <c r="B96" s="337" t="s">
        <v>91</v>
      </c>
      <c r="C96" s="312">
        <f>+E96+G96+I96+K96</f>
        <v>50145</v>
      </c>
      <c r="D96" s="313">
        <f>+F96+H96+J96+L96</f>
        <v>77064</v>
      </c>
      <c r="E96" s="328">
        <v>50145</v>
      </c>
      <c r="F96" s="329">
        <v>77064</v>
      </c>
      <c r="G96" s="328">
        <v>0</v>
      </c>
      <c r="H96" s="329">
        <v>0</v>
      </c>
      <c r="I96" s="346"/>
      <c r="J96" s="347"/>
    </row>
    <row r="97" spans="2:10" ht="12" hidden="1" customHeight="1">
      <c r="B97" s="338" t="s">
        <v>199</v>
      </c>
      <c r="C97" s="315">
        <f>+E97+G97+I97+K97</f>
        <v>4616900</v>
      </c>
      <c r="D97" s="316">
        <f>+F97+H97+J97+L97</f>
        <v>4607497</v>
      </c>
      <c r="E97" s="332">
        <v>1799301</v>
      </c>
      <c r="F97" s="333">
        <v>1687236</v>
      </c>
      <c r="G97" s="332">
        <v>2817599</v>
      </c>
      <c r="H97" s="333">
        <v>2920261</v>
      </c>
      <c r="I97" s="346"/>
      <c r="J97" s="347"/>
    </row>
    <row r="98" spans="2:10" ht="15" hidden="1" customHeight="1">
      <c r="B98" s="339" t="s">
        <v>203</v>
      </c>
      <c r="C98" s="318">
        <v>1879148</v>
      </c>
      <c r="D98" s="319">
        <v>2657910</v>
      </c>
      <c r="E98" s="318">
        <v>1432848</v>
      </c>
      <c r="F98" s="319">
        <v>1990870</v>
      </c>
      <c r="G98" s="318">
        <v>446300</v>
      </c>
      <c r="H98" s="319">
        <v>667040</v>
      </c>
      <c r="I98" s="345"/>
      <c r="J98" s="321"/>
    </row>
    <row r="99" spans="2:10" ht="14.1" hidden="1" customHeight="1">
      <c r="B99" s="339" t="s">
        <v>204</v>
      </c>
      <c r="C99" s="318">
        <v>1750404</v>
      </c>
      <c r="D99" s="319">
        <v>2116320</v>
      </c>
      <c r="E99" s="318">
        <v>1608264</v>
      </c>
      <c r="F99" s="319">
        <v>1909240</v>
      </c>
      <c r="G99" s="318">
        <v>142140</v>
      </c>
      <c r="H99" s="319">
        <v>207080</v>
      </c>
      <c r="I99" s="345"/>
      <c r="J99" s="321"/>
    </row>
    <row r="100" spans="2:10" ht="14.1" hidden="1" customHeight="1">
      <c r="B100" s="339" t="s">
        <v>215</v>
      </c>
      <c r="C100" s="318">
        <v>1990278</v>
      </c>
      <c r="D100" s="319">
        <v>2237281</v>
      </c>
      <c r="E100" s="318">
        <v>1834519</v>
      </c>
      <c r="F100" s="319">
        <v>2009266</v>
      </c>
      <c r="G100" s="318">
        <v>155759</v>
      </c>
      <c r="H100" s="319">
        <v>228015</v>
      </c>
      <c r="I100" s="345"/>
      <c r="J100" s="321"/>
    </row>
    <row r="101" spans="2:10" ht="14.1" hidden="1" customHeight="1">
      <c r="B101" s="339" t="s">
        <v>206</v>
      </c>
      <c r="C101" s="318">
        <v>1975974</v>
      </c>
      <c r="D101" s="319">
        <v>2276627</v>
      </c>
      <c r="E101" s="318">
        <v>1823563</v>
      </c>
      <c r="F101" s="319">
        <v>2044184</v>
      </c>
      <c r="G101" s="318">
        <v>152411</v>
      </c>
      <c r="H101" s="319">
        <v>232443</v>
      </c>
      <c r="I101" s="348"/>
      <c r="J101" s="321"/>
    </row>
    <row r="102" spans="2:10" ht="14.1" hidden="1" customHeight="1">
      <c r="B102" s="339" t="s">
        <v>237</v>
      </c>
      <c r="C102" s="318">
        <v>2022789</v>
      </c>
      <c r="D102" s="319">
        <v>2355265</v>
      </c>
      <c r="E102" s="318">
        <v>1847654</v>
      </c>
      <c r="F102" s="319">
        <v>2102644</v>
      </c>
      <c r="G102" s="318">
        <v>175135</v>
      </c>
      <c r="H102" s="319">
        <v>252621</v>
      </c>
      <c r="I102" s="348"/>
      <c r="J102" s="321"/>
    </row>
    <row r="103" spans="2:10" ht="14.1" customHeight="1">
      <c r="B103" s="339" t="s">
        <v>238</v>
      </c>
      <c r="C103" s="318">
        <v>2187320</v>
      </c>
      <c r="D103" s="319">
        <v>2311553</v>
      </c>
      <c r="E103" s="318">
        <v>1920959</v>
      </c>
      <c r="F103" s="319">
        <v>2002180</v>
      </c>
      <c r="G103" s="318">
        <v>266361</v>
      </c>
      <c r="H103" s="319">
        <v>309373</v>
      </c>
      <c r="I103" s="348"/>
      <c r="J103" s="321"/>
    </row>
    <row r="104" spans="2:10" ht="14.1" customHeight="1">
      <c r="B104" s="339" t="s">
        <v>239</v>
      </c>
      <c r="C104" s="318">
        <f t="shared" ref="C104:D106" si="7">E104+G104</f>
        <v>2073176</v>
      </c>
      <c r="D104" s="319">
        <f t="shared" si="7"/>
        <v>2292211</v>
      </c>
      <c r="E104" s="318">
        <v>1788340</v>
      </c>
      <c r="F104" s="319">
        <v>1967653</v>
      </c>
      <c r="G104" s="318">
        <v>284836</v>
      </c>
      <c r="H104" s="319">
        <v>324558</v>
      </c>
      <c r="I104" s="348"/>
      <c r="J104" s="321"/>
    </row>
    <row r="105" spans="2:10" ht="14.1" customHeight="1">
      <c r="B105" s="339" t="s">
        <v>240</v>
      </c>
      <c r="C105" s="318">
        <f t="shared" si="7"/>
        <v>1905165</v>
      </c>
      <c r="D105" s="319">
        <f t="shared" si="7"/>
        <v>2218390</v>
      </c>
      <c r="E105" s="318">
        <v>1780525</v>
      </c>
      <c r="F105" s="319">
        <v>2031413</v>
      </c>
      <c r="G105" s="318">
        <v>124640</v>
      </c>
      <c r="H105" s="319">
        <v>186977</v>
      </c>
      <c r="J105" s="321"/>
    </row>
    <row r="106" spans="2:10" ht="14.1" customHeight="1">
      <c r="B106" s="339" t="s">
        <v>241</v>
      </c>
      <c r="C106" s="318">
        <f t="shared" si="7"/>
        <v>2034549</v>
      </c>
      <c r="D106" s="319">
        <f t="shared" si="7"/>
        <v>2342514</v>
      </c>
      <c r="E106" s="318">
        <v>1781327</v>
      </c>
      <c r="F106" s="319">
        <v>1997312</v>
      </c>
      <c r="G106" s="318">
        <v>253222</v>
      </c>
      <c r="H106" s="319">
        <v>345202</v>
      </c>
      <c r="J106" s="321"/>
    </row>
    <row r="107" spans="2:10" ht="14.1" customHeight="1">
      <c r="B107" s="339" t="s">
        <v>242</v>
      </c>
      <c r="C107" s="318">
        <f>E107+G107</f>
        <v>2007257</v>
      </c>
      <c r="D107" s="319">
        <f>F107+H107</f>
        <v>2164295</v>
      </c>
      <c r="E107" s="318">
        <v>1845608</v>
      </c>
      <c r="F107" s="319">
        <v>1911326</v>
      </c>
      <c r="G107" s="318">
        <v>161649</v>
      </c>
      <c r="H107" s="319">
        <v>252969</v>
      </c>
      <c r="I107" s="348" t="s">
        <v>243</v>
      </c>
      <c r="J107" s="321"/>
    </row>
    <row r="108" spans="2:10" ht="15" customHeight="1">
      <c r="B108" s="320"/>
      <c r="C108" s="321"/>
      <c r="D108" s="321"/>
      <c r="E108" s="321"/>
      <c r="F108" s="321"/>
      <c r="G108" s="321"/>
      <c r="J108" s="300"/>
    </row>
    <row r="109" spans="2:10" ht="15" customHeight="1">
      <c r="B109" s="320"/>
      <c r="C109" s="321"/>
      <c r="D109" s="321"/>
      <c r="E109" s="321"/>
      <c r="F109" s="321"/>
      <c r="G109" s="321"/>
      <c r="H109" s="321"/>
    </row>
    <row r="110" spans="2:10" ht="15" customHeight="1">
      <c r="B110" s="320"/>
      <c r="C110" s="321"/>
      <c r="D110" s="321"/>
      <c r="E110" s="321"/>
      <c r="F110" s="321"/>
      <c r="G110" s="321"/>
      <c r="H110" s="321"/>
    </row>
    <row r="111" spans="2:10" ht="15" customHeight="1">
      <c r="B111" s="320"/>
      <c r="C111" s="321"/>
      <c r="D111" s="321"/>
      <c r="E111" s="321"/>
      <c r="F111" s="321"/>
      <c r="G111" s="321"/>
      <c r="H111" s="321"/>
    </row>
    <row r="112" spans="2:10" ht="15" customHeight="1">
      <c r="B112" s="302"/>
    </row>
  </sheetData>
  <mergeCells count="31">
    <mergeCell ref="B14:B15"/>
    <mergeCell ref="C14:D14"/>
    <mergeCell ref="E14:F14"/>
    <mergeCell ref="G14:H14"/>
    <mergeCell ref="I14:J14"/>
    <mergeCell ref="B3:B4"/>
    <mergeCell ref="C3:D3"/>
    <mergeCell ref="E3:F3"/>
    <mergeCell ref="G3:H3"/>
    <mergeCell ref="I3:J3"/>
    <mergeCell ref="B25:B26"/>
    <mergeCell ref="C25:D25"/>
    <mergeCell ref="B38:B39"/>
    <mergeCell ref="C38:D38"/>
    <mergeCell ref="E38:F38"/>
    <mergeCell ref="B93:B94"/>
    <mergeCell ref="C93:D93"/>
    <mergeCell ref="E93:F93"/>
    <mergeCell ref="G93:H93"/>
    <mergeCell ref="I38:J38"/>
    <mergeCell ref="B58:B59"/>
    <mergeCell ref="C58:D58"/>
    <mergeCell ref="E58:F58"/>
    <mergeCell ref="G58:H58"/>
    <mergeCell ref="I58:J58"/>
    <mergeCell ref="G38:H38"/>
    <mergeCell ref="B75:B76"/>
    <mergeCell ref="C75:D75"/>
    <mergeCell ref="E75:F75"/>
    <mergeCell ref="G75:H75"/>
    <mergeCell ref="I75:J75"/>
  </mergeCells>
  <phoneticPr fontId="1"/>
  <pageMargins left="0.59055118110236227" right="0.59055118110236227" top="0.78740157480314965" bottom="0.6692913385826772" header="0.39370078740157483" footer="0.39370078740157483"/>
  <pageSetup paperSize="9" scale="99" orientation="portrait" r:id="rId1"/>
  <headerFooter alignWithMargins="0">
    <oddHeader>&amp;R20.行  財  政</oddHeader>
    <oddFooter>&amp;C-149-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4"/>
  <sheetViews>
    <sheetView showGridLines="0" zoomScaleNormal="100" zoomScaleSheetLayoutView="100" workbookViewId="0">
      <selection activeCell="AD1" sqref="AD1:AE1"/>
    </sheetView>
  </sheetViews>
  <sheetFormatPr defaultRowHeight="11.25"/>
  <cols>
    <col min="1" max="1" width="2.125" style="123" customWidth="1"/>
    <col min="2" max="2" width="2.625" style="236" customWidth="1"/>
    <col min="3" max="3" width="16.375" style="123" customWidth="1"/>
    <col min="4" max="4" width="10.5" style="123" hidden="1" customWidth="1"/>
    <col min="5" max="5" width="6.5" style="123" hidden="1" customWidth="1"/>
    <col min="6" max="8" width="6.625" style="123" hidden="1" customWidth="1"/>
    <col min="9" max="9" width="0.25" style="123" hidden="1" customWidth="1"/>
    <col min="10" max="10" width="10.125" style="123" hidden="1" customWidth="1"/>
    <col min="11" max="11" width="6.625" style="123" hidden="1" customWidth="1"/>
    <col min="12" max="12" width="10.125" style="123" hidden="1" customWidth="1"/>
    <col min="13" max="13" width="6.625" style="123" hidden="1" customWidth="1"/>
    <col min="14" max="14" width="10.125" style="123" hidden="1" customWidth="1"/>
    <col min="15" max="15" width="6.625" style="124" hidden="1" customWidth="1"/>
    <col min="16" max="16" width="10.125" style="123" hidden="1" customWidth="1"/>
    <col min="17" max="17" width="6.625" style="124" hidden="1" customWidth="1"/>
    <col min="18" max="18" width="10.125" style="123" hidden="1" customWidth="1"/>
    <col min="19" max="19" width="6.625" style="124" hidden="1" customWidth="1"/>
    <col min="20" max="20" width="10.125" style="123" hidden="1" customWidth="1"/>
    <col min="21" max="21" width="6.625" style="124" hidden="1" customWidth="1"/>
    <col min="22" max="22" width="10.125" style="123" customWidth="1"/>
    <col min="23" max="23" width="6.625" style="124" customWidth="1"/>
    <col min="24" max="24" width="10.125" style="123" customWidth="1"/>
    <col min="25" max="25" width="6.625" style="124" customWidth="1"/>
    <col min="26" max="26" width="10.125" style="123" customWidth="1"/>
    <col min="27" max="27" width="6.625" style="124" customWidth="1"/>
    <col min="28" max="28" width="10.125" style="123" customWidth="1"/>
    <col min="29" max="29" width="6.625" style="124" customWidth="1"/>
    <col min="30" max="30" width="10.125" style="123" customWidth="1"/>
    <col min="31" max="31" width="6.625" style="239" customWidth="1"/>
    <col min="32" max="34" width="9" style="239"/>
    <col min="35" max="256" width="9" style="123"/>
    <col min="257" max="257" width="2.125" style="123" customWidth="1"/>
    <col min="258" max="258" width="2.625" style="123" customWidth="1"/>
    <col min="259" max="259" width="16.375" style="123" customWidth="1"/>
    <col min="260" max="277" width="0" style="123" hidden="1" customWidth="1"/>
    <col min="278" max="278" width="10.125" style="123" customWidth="1"/>
    <col min="279" max="279" width="6.625" style="123" customWidth="1"/>
    <col min="280" max="280" width="10.125" style="123" customWidth="1"/>
    <col min="281" max="281" width="6.625" style="123" customWidth="1"/>
    <col min="282" max="282" width="10.125" style="123" customWidth="1"/>
    <col min="283" max="283" width="6.625" style="123" customWidth="1"/>
    <col min="284" max="284" width="10.125" style="123" customWidth="1"/>
    <col min="285" max="285" width="6.625" style="123" customWidth="1"/>
    <col min="286" max="286" width="10.125" style="123" customWidth="1"/>
    <col min="287" max="287" width="6.625" style="123" customWidth="1"/>
    <col min="288" max="512" width="9" style="123"/>
    <col min="513" max="513" width="2.125" style="123" customWidth="1"/>
    <col min="514" max="514" width="2.625" style="123" customWidth="1"/>
    <col min="515" max="515" width="16.375" style="123" customWidth="1"/>
    <col min="516" max="533" width="0" style="123" hidden="1" customWidth="1"/>
    <col min="534" max="534" width="10.125" style="123" customWidth="1"/>
    <col min="535" max="535" width="6.625" style="123" customWidth="1"/>
    <col min="536" max="536" width="10.125" style="123" customWidth="1"/>
    <col min="537" max="537" width="6.625" style="123" customWidth="1"/>
    <col min="538" max="538" width="10.125" style="123" customWidth="1"/>
    <col min="539" max="539" width="6.625" style="123" customWidth="1"/>
    <col min="540" max="540" width="10.125" style="123" customWidth="1"/>
    <col min="541" max="541" width="6.625" style="123" customWidth="1"/>
    <col min="542" max="542" width="10.125" style="123" customWidth="1"/>
    <col min="543" max="543" width="6.625" style="123" customWidth="1"/>
    <col min="544" max="768" width="9" style="123"/>
    <col min="769" max="769" width="2.125" style="123" customWidth="1"/>
    <col min="770" max="770" width="2.625" style="123" customWidth="1"/>
    <col min="771" max="771" width="16.375" style="123" customWidth="1"/>
    <col min="772" max="789" width="0" style="123" hidden="1" customWidth="1"/>
    <col min="790" max="790" width="10.125" style="123" customWidth="1"/>
    <col min="791" max="791" width="6.625" style="123" customWidth="1"/>
    <col min="792" max="792" width="10.125" style="123" customWidth="1"/>
    <col min="793" max="793" width="6.625" style="123" customWidth="1"/>
    <col min="794" max="794" width="10.125" style="123" customWidth="1"/>
    <col min="795" max="795" width="6.625" style="123" customWidth="1"/>
    <col min="796" max="796" width="10.125" style="123" customWidth="1"/>
    <col min="797" max="797" width="6.625" style="123" customWidth="1"/>
    <col min="798" max="798" width="10.125" style="123" customWidth="1"/>
    <col min="799" max="799" width="6.625" style="123" customWidth="1"/>
    <col min="800" max="1024" width="9" style="123"/>
    <col min="1025" max="1025" width="2.125" style="123" customWidth="1"/>
    <col min="1026" max="1026" width="2.625" style="123" customWidth="1"/>
    <col min="1027" max="1027" width="16.375" style="123" customWidth="1"/>
    <col min="1028" max="1045" width="0" style="123" hidden="1" customWidth="1"/>
    <col min="1046" max="1046" width="10.125" style="123" customWidth="1"/>
    <col min="1047" max="1047" width="6.625" style="123" customWidth="1"/>
    <col min="1048" max="1048" width="10.125" style="123" customWidth="1"/>
    <col min="1049" max="1049" width="6.625" style="123" customWidth="1"/>
    <col min="1050" max="1050" width="10.125" style="123" customWidth="1"/>
    <col min="1051" max="1051" width="6.625" style="123" customWidth="1"/>
    <col min="1052" max="1052" width="10.125" style="123" customWidth="1"/>
    <col min="1053" max="1053" width="6.625" style="123" customWidth="1"/>
    <col min="1054" max="1054" width="10.125" style="123" customWidth="1"/>
    <col min="1055" max="1055" width="6.625" style="123" customWidth="1"/>
    <col min="1056" max="1280" width="9" style="123"/>
    <col min="1281" max="1281" width="2.125" style="123" customWidth="1"/>
    <col min="1282" max="1282" width="2.625" style="123" customWidth="1"/>
    <col min="1283" max="1283" width="16.375" style="123" customWidth="1"/>
    <col min="1284" max="1301" width="0" style="123" hidden="1" customWidth="1"/>
    <col min="1302" max="1302" width="10.125" style="123" customWidth="1"/>
    <col min="1303" max="1303" width="6.625" style="123" customWidth="1"/>
    <col min="1304" max="1304" width="10.125" style="123" customWidth="1"/>
    <col min="1305" max="1305" width="6.625" style="123" customWidth="1"/>
    <col min="1306" max="1306" width="10.125" style="123" customWidth="1"/>
    <col min="1307" max="1307" width="6.625" style="123" customWidth="1"/>
    <col min="1308" max="1308" width="10.125" style="123" customWidth="1"/>
    <col min="1309" max="1309" width="6.625" style="123" customWidth="1"/>
    <col min="1310" max="1310" width="10.125" style="123" customWidth="1"/>
    <col min="1311" max="1311" width="6.625" style="123" customWidth="1"/>
    <col min="1312" max="1536" width="9" style="123"/>
    <col min="1537" max="1537" width="2.125" style="123" customWidth="1"/>
    <col min="1538" max="1538" width="2.625" style="123" customWidth="1"/>
    <col min="1539" max="1539" width="16.375" style="123" customWidth="1"/>
    <col min="1540" max="1557" width="0" style="123" hidden="1" customWidth="1"/>
    <col min="1558" max="1558" width="10.125" style="123" customWidth="1"/>
    <col min="1559" max="1559" width="6.625" style="123" customWidth="1"/>
    <col min="1560" max="1560" width="10.125" style="123" customWidth="1"/>
    <col min="1561" max="1561" width="6.625" style="123" customWidth="1"/>
    <col min="1562" max="1562" width="10.125" style="123" customWidth="1"/>
    <col min="1563" max="1563" width="6.625" style="123" customWidth="1"/>
    <col min="1564" max="1564" width="10.125" style="123" customWidth="1"/>
    <col min="1565" max="1565" width="6.625" style="123" customWidth="1"/>
    <col min="1566" max="1566" width="10.125" style="123" customWidth="1"/>
    <col min="1567" max="1567" width="6.625" style="123" customWidth="1"/>
    <col min="1568" max="1792" width="9" style="123"/>
    <col min="1793" max="1793" width="2.125" style="123" customWidth="1"/>
    <col min="1794" max="1794" width="2.625" style="123" customWidth="1"/>
    <col min="1795" max="1795" width="16.375" style="123" customWidth="1"/>
    <col min="1796" max="1813" width="0" style="123" hidden="1" customWidth="1"/>
    <col min="1814" max="1814" width="10.125" style="123" customWidth="1"/>
    <col min="1815" max="1815" width="6.625" style="123" customWidth="1"/>
    <col min="1816" max="1816" width="10.125" style="123" customWidth="1"/>
    <col min="1817" max="1817" width="6.625" style="123" customWidth="1"/>
    <col min="1818" max="1818" width="10.125" style="123" customWidth="1"/>
    <col min="1819" max="1819" width="6.625" style="123" customWidth="1"/>
    <col min="1820" max="1820" width="10.125" style="123" customWidth="1"/>
    <col min="1821" max="1821" width="6.625" style="123" customWidth="1"/>
    <col min="1822" max="1822" width="10.125" style="123" customWidth="1"/>
    <col min="1823" max="1823" width="6.625" style="123" customWidth="1"/>
    <col min="1824" max="2048" width="9" style="123"/>
    <col min="2049" max="2049" width="2.125" style="123" customWidth="1"/>
    <col min="2050" max="2050" width="2.625" style="123" customWidth="1"/>
    <col min="2051" max="2051" width="16.375" style="123" customWidth="1"/>
    <col min="2052" max="2069" width="0" style="123" hidden="1" customWidth="1"/>
    <col min="2070" max="2070" width="10.125" style="123" customWidth="1"/>
    <col min="2071" max="2071" width="6.625" style="123" customWidth="1"/>
    <col min="2072" max="2072" width="10.125" style="123" customWidth="1"/>
    <col min="2073" max="2073" width="6.625" style="123" customWidth="1"/>
    <col min="2074" max="2074" width="10.125" style="123" customWidth="1"/>
    <col min="2075" max="2075" width="6.625" style="123" customWidth="1"/>
    <col min="2076" max="2076" width="10.125" style="123" customWidth="1"/>
    <col min="2077" max="2077" width="6.625" style="123" customWidth="1"/>
    <col min="2078" max="2078" width="10.125" style="123" customWidth="1"/>
    <col min="2079" max="2079" width="6.625" style="123" customWidth="1"/>
    <col min="2080" max="2304" width="9" style="123"/>
    <col min="2305" max="2305" width="2.125" style="123" customWidth="1"/>
    <col min="2306" max="2306" width="2.625" style="123" customWidth="1"/>
    <col min="2307" max="2307" width="16.375" style="123" customWidth="1"/>
    <col min="2308" max="2325" width="0" style="123" hidden="1" customWidth="1"/>
    <col min="2326" max="2326" width="10.125" style="123" customWidth="1"/>
    <col min="2327" max="2327" width="6.625" style="123" customWidth="1"/>
    <col min="2328" max="2328" width="10.125" style="123" customWidth="1"/>
    <col min="2329" max="2329" width="6.625" style="123" customWidth="1"/>
    <col min="2330" max="2330" width="10.125" style="123" customWidth="1"/>
    <col min="2331" max="2331" width="6.625" style="123" customWidth="1"/>
    <col min="2332" max="2332" width="10.125" style="123" customWidth="1"/>
    <col min="2333" max="2333" width="6.625" style="123" customWidth="1"/>
    <col min="2334" max="2334" width="10.125" style="123" customWidth="1"/>
    <col min="2335" max="2335" width="6.625" style="123" customWidth="1"/>
    <col min="2336" max="2560" width="9" style="123"/>
    <col min="2561" max="2561" width="2.125" style="123" customWidth="1"/>
    <col min="2562" max="2562" width="2.625" style="123" customWidth="1"/>
    <col min="2563" max="2563" width="16.375" style="123" customWidth="1"/>
    <col min="2564" max="2581" width="0" style="123" hidden="1" customWidth="1"/>
    <col min="2582" max="2582" width="10.125" style="123" customWidth="1"/>
    <col min="2583" max="2583" width="6.625" style="123" customWidth="1"/>
    <col min="2584" max="2584" width="10.125" style="123" customWidth="1"/>
    <col min="2585" max="2585" width="6.625" style="123" customWidth="1"/>
    <col min="2586" max="2586" width="10.125" style="123" customWidth="1"/>
    <col min="2587" max="2587" width="6.625" style="123" customWidth="1"/>
    <col min="2588" max="2588" width="10.125" style="123" customWidth="1"/>
    <col min="2589" max="2589" width="6.625" style="123" customWidth="1"/>
    <col min="2590" max="2590" width="10.125" style="123" customWidth="1"/>
    <col min="2591" max="2591" width="6.625" style="123" customWidth="1"/>
    <col min="2592" max="2816" width="9" style="123"/>
    <col min="2817" max="2817" width="2.125" style="123" customWidth="1"/>
    <col min="2818" max="2818" width="2.625" style="123" customWidth="1"/>
    <col min="2819" max="2819" width="16.375" style="123" customWidth="1"/>
    <col min="2820" max="2837" width="0" style="123" hidden="1" customWidth="1"/>
    <col min="2838" max="2838" width="10.125" style="123" customWidth="1"/>
    <col min="2839" max="2839" width="6.625" style="123" customWidth="1"/>
    <col min="2840" max="2840" width="10.125" style="123" customWidth="1"/>
    <col min="2841" max="2841" width="6.625" style="123" customWidth="1"/>
    <col min="2842" max="2842" width="10.125" style="123" customWidth="1"/>
    <col min="2843" max="2843" width="6.625" style="123" customWidth="1"/>
    <col min="2844" max="2844" width="10.125" style="123" customWidth="1"/>
    <col min="2845" max="2845" width="6.625" style="123" customWidth="1"/>
    <col min="2846" max="2846" width="10.125" style="123" customWidth="1"/>
    <col min="2847" max="2847" width="6.625" style="123" customWidth="1"/>
    <col min="2848" max="3072" width="9" style="123"/>
    <col min="3073" max="3073" width="2.125" style="123" customWidth="1"/>
    <col min="3074" max="3074" width="2.625" style="123" customWidth="1"/>
    <col min="3075" max="3075" width="16.375" style="123" customWidth="1"/>
    <col min="3076" max="3093" width="0" style="123" hidden="1" customWidth="1"/>
    <col min="3094" max="3094" width="10.125" style="123" customWidth="1"/>
    <col min="3095" max="3095" width="6.625" style="123" customWidth="1"/>
    <col min="3096" max="3096" width="10.125" style="123" customWidth="1"/>
    <col min="3097" max="3097" width="6.625" style="123" customWidth="1"/>
    <col min="3098" max="3098" width="10.125" style="123" customWidth="1"/>
    <col min="3099" max="3099" width="6.625" style="123" customWidth="1"/>
    <col min="3100" max="3100" width="10.125" style="123" customWidth="1"/>
    <col min="3101" max="3101" width="6.625" style="123" customWidth="1"/>
    <col min="3102" max="3102" width="10.125" style="123" customWidth="1"/>
    <col min="3103" max="3103" width="6.625" style="123" customWidth="1"/>
    <col min="3104" max="3328" width="9" style="123"/>
    <col min="3329" max="3329" width="2.125" style="123" customWidth="1"/>
    <col min="3330" max="3330" width="2.625" style="123" customWidth="1"/>
    <col min="3331" max="3331" width="16.375" style="123" customWidth="1"/>
    <col min="3332" max="3349" width="0" style="123" hidden="1" customWidth="1"/>
    <col min="3350" max="3350" width="10.125" style="123" customWidth="1"/>
    <col min="3351" max="3351" width="6.625" style="123" customWidth="1"/>
    <col min="3352" max="3352" width="10.125" style="123" customWidth="1"/>
    <col min="3353" max="3353" width="6.625" style="123" customWidth="1"/>
    <col min="3354" max="3354" width="10.125" style="123" customWidth="1"/>
    <col min="3355" max="3355" width="6.625" style="123" customWidth="1"/>
    <col min="3356" max="3356" width="10.125" style="123" customWidth="1"/>
    <col min="3357" max="3357" width="6.625" style="123" customWidth="1"/>
    <col min="3358" max="3358" width="10.125" style="123" customWidth="1"/>
    <col min="3359" max="3359" width="6.625" style="123" customWidth="1"/>
    <col min="3360" max="3584" width="9" style="123"/>
    <col min="3585" max="3585" width="2.125" style="123" customWidth="1"/>
    <col min="3586" max="3586" width="2.625" style="123" customWidth="1"/>
    <col min="3587" max="3587" width="16.375" style="123" customWidth="1"/>
    <col min="3588" max="3605" width="0" style="123" hidden="1" customWidth="1"/>
    <col min="3606" max="3606" width="10.125" style="123" customWidth="1"/>
    <col min="3607" max="3607" width="6.625" style="123" customWidth="1"/>
    <col min="3608" max="3608" width="10.125" style="123" customWidth="1"/>
    <col min="3609" max="3609" width="6.625" style="123" customWidth="1"/>
    <col min="3610" max="3610" width="10.125" style="123" customWidth="1"/>
    <col min="3611" max="3611" width="6.625" style="123" customWidth="1"/>
    <col min="3612" max="3612" width="10.125" style="123" customWidth="1"/>
    <col min="3613" max="3613" width="6.625" style="123" customWidth="1"/>
    <col min="3614" max="3614" width="10.125" style="123" customWidth="1"/>
    <col min="3615" max="3615" width="6.625" style="123" customWidth="1"/>
    <col min="3616" max="3840" width="9" style="123"/>
    <col min="3841" max="3841" width="2.125" style="123" customWidth="1"/>
    <col min="3842" max="3842" width="2.625" style="123" customWidth="1"/>
    <col min="3843" max="3843" width="16.375" style="123" customWidth="1"/>
    <col min="3844" max="3861" width="0" style="123" hidden="1" customWidth="1"/>
    <col min="3862" max="3862" width="10.125" style="123" customWidth="1"/>
    <col min="3863" max="3863" width="6.625" style="123" customWidth="1"/>
    <col min="3864" max="3864" width="10.125" style="123" customWidth="1"/>
    <col min="3865" max="3865" width="6.625" style="123" customWidth="1"/>
    <col min="3866" max="3866" width="10.125" style="123" customWidth="1"/>
    <col min="3867" max="3867" width="6.625" style="123" customWidth="1"/>
    <col min="3868" max="3868" width="10.125" style="123" customWidth="1"/>
    <col min="3869" max="3869" width="6.625" style="123" customWidth="1"/>
    <col min="3870" max="3870" width="10.125" style="123" customWidth="1"/>
    <col min="3871" max="3871" width="6.625" style="123" customWidth="1"/>
    <col min="3872" max="4096" width="9" style="123"/>
    <col min="4097" max="4097" width="2.125" style="123" customWidth="1"/>
    <col min="4098" max="4098" width="2.625" style="123" customWidth="1"/>
    <col min="4099" max="4099" width="16.375" style="123" customWidth="1"/>
    <col min="4100" max="4117" width="0" style="123" hidden="1" customWidth="1"/>
    <col min="4118" max="4118" width="10.125" style="123" customWidth="1"/>
    <col min="4119" max="4119" width="6.625" style="123" customWidth="1"/>
    <col min="4120" max="4120" width="10.125" style="123" customWidth="1"/>
    <col min="4121" max="4121" width="6.625" style="123" customWidth="1"/>
    <col min="4122" max="4122" width="10.125" style="123" customWidth="1"/>
    <col min="4123" max="4123" width="6.625" style="123" customWidth="1"/>
    <col min="4124" max="4124" width="10.125" style="123" customWidth="1"/>
    <col min="4125" max="4125" width="6.625" style="123" customWidth="1"/>
    <col min="4126" max="4126" width="10.125" style="123" customWidth="1"/>
    <col min="4127" max="4127" width="6.625" style="123" customWidth="1"/>
    <col min="4128" max="4352" width="9" style="123"/>
    <col min="4353" max="4353" width="2.125" style="123" customWidth="1"/>
    <col min="4354" max="4354" width="2.625" style="123" customWidth="1"/>
    <col min="4355" max="4355" width="16.375" style="123" customWidth="1"/>
    <col min="4356" max="4373" width="0" style="123" hidden="1" customWidth="1"/>
    <col min="4374" max="4374" width="10.125" style="123" customWidth="1"/>
    <col min="4375" max="4375" width="6.625" style="123" customWidth="1"/>
    <col min="4376" max="4376" width="10.125" style="123" customWidth="1"/>
    <col min="4377" max="4377" width="6.625" style="123" customWidth="1"/>
    <col min="4378" max="4378" width="10.125" style="123" customWidth="1"/>
    <col min="4379" max="4379" width="6.625" style="123" customWidth="1"/>
    <col min="4380" max="4380" width="10.125" style="123" customWidth="1"/>
    <col min="4381" max="4381" width="6.625" style="123" customWidth="1"/>
    <col min="4382" max="4382" width="10.125" style="123" customWidth="1"/>
    <col min="4383" max="4383" width="6.625" style="123" customWidth="1"/>
    <col min="4384" max="4608" width="9" style="123"/>
    <col min="4609" max="4609" width="2.125" style="123" customWidth="1"/>
    <col min="4610" max="4610" width="2.625" style="123" customWidth="1"/>
    <col min="4611" max="4611" width="16.375" style="123" customWidth="1"/>
    <col min="4612" max="4629" width="0" style="123" hidden="1" customWidth="1"/>
    <col min="4630" max="4630" width="10.125" style="123" customWidth="1"/>
    <col min="4631" max="4631" width="6.625" style="123" customWidth="1"/>
    <col min="4632" max="4632" width="10.125" style="123" customWidth="1"/>
    <col min="4633" max="4633" width="6.625" style="123" customWidth="1"/>
    <col min="4634" max="4634" width="10.125" style="123" customWidth="1"/>
    <col min="4635" max="4635" width="6.625" style="123" customWidth="1"/>
    <col min="4636" max="4636" width="10.125" style="123" customWidth="1"/>
    <col min="4637" max="4637" width="6.625" style="123" customWidth="1"/>
    <col min="4638" max="4638" width="10.125" style="123" customWidth="1"/>
    <col min="4639" max="4639" width="6.625" style="123" customWidth="1"/>
    <col min="4640" max="4864" width="9" style="123"/>
    <col min="4865" max="4865" width="2.125" style="123" customWidth="1"/>
    <col min="4866" max="4866" width="2.625" style="123" customWidth="1"/>
    <col min="4867" max="4867" width="16.375" style="123" customWidth="1"/>
    <col min="4868" max="4885" width="0" style="123" hidden="1" customWidth="1"/>
    <col min="4886" max="4886" width="10.125" style="123" customWidth="1"/>
    <col min="4887" max="4887" width="6.625" style="123" customWidth="1"/>
    <col min="4888" max="4888" width="10.125" style="123" customWidth="1"/>
    <col min="4889" max="4889" width="6.625" style="123" customWidth="1"/>
    <col min="4890" max="4890" width="10.125" style="123" customWidth="1"/>
    <col min="4891" max="4891" width="6.625" style="123" customWidth="1"/>
    <col min="4892" max="4892" width="10.125" style="123" customWidth="1"/>
    <col min="4893" max="4893" width="6.625" style="123" customWidth="1"/>
    <col min="4894" max="4894" width="10.125" style="123" customWidth="1"/>
    <col min="4895" max="4895" width="6.625" style="123" customWidth="1"/>
    <col min="4896" max="5120" width="9" style="123"/>
    <col min="5121" max="5121" width="2.125" style="123" customWidth="1"/>
    <col min="5122" max="5122" width="2.625" style="123" customWidth="1"/>
    <col min="5123" max="5123" width="16.375" style="123" customWidth="1"/>
    <col min="5124" max="5141" width="0" style="123" hidden="1" customWidth="1"/>
    <col min="5142" max="5142" width="10.125" style="123" customWidth="1"/>
    <col min="5143" max="5143" width="6.625" style="123" customWidth="1"/>
    <col min="5144" max="5144" width="10.125" style="123" customWidth="1"/>
    <col min="5145" max="5145" width="6.625" style="123" customWidth="1"/>
    <col min="5146" max="5146" width="10.125" style="123" customWidth="1"/>
    <col min="5147" max="5147" width="6.625" style="123" customWidth="1"/>
    <col min="5148" max="5148" width="10.125" style="123" customWidth="1"/>
    <col min="5149" max="5149" width="6.625" style="123" customWidth="1"/>
    <col min="5150" max="5150" width="10.125" style="123" customWidth="1"/>
    <col min="5151" max="5151" width="6.625" style="123" customWidth="1"/>
    <col min="5152" max="5376" width="9" style="123"/>
    <col min="5377" max="5377" width="2.125" style="123" customWidth="1"/>
    <col min="5378" max="5378" width="2.625" style="123" customWidth="1"/>
    <col min="5379" max="5379" width="16.375" style="123" customWidth="1"/>
    <col min="5380" max="5397" width="0" style="123" hidden="1" customWidth="1"/>
    <col min="5398" max="5398" width="10.125" style="123" customWidth="1"/>
    <col min="5399" max="5399" width="6.625" style="123" customWidth="1"/>
    <col min="5400" max="5400" width="10.125" style="123" customWidth="1"/>
    <col min="5401" max="5401" width="6.625" style="123" customWidth="1"/>
    <col min="5402" max="5402" width="10.125" style="123" customWidth="1"/>
    <col min="5403" max="5403" width="6.625" style="123" customWidth="1"/>
    <col min="5404" max="5404" width="10.125" style="123" customWidth="1"/>
    <col min="5405" max="5405" width="6.625" style="123" customWidth="1"/>
    <col min="5406" max="5406" width="10.125" style="123" customWidth="1"/>
    <col min="5407" max="5407" width="6.625" style="123" customWidth="1"/>
    <col min="5408" max="5632" width="9" style="123"/>
    <col min="5633" max="5633" width="2.125" style="123" customWidth="1"/>
    <col min="5634" max="5634" width="2.625" style="123" customWidth="1"/>
    <col min="5635" max="5635" width="16.375" style="123" customWidth="1"/>
    <col min="5636" max="5653" width="0" style="123" hidden="1" customWidth="1"/>
    <col min="5654" max="5654" width="10.125" style="123" customWidth="1"/>
    <col min="5655" max="5655" width="6.625" style="123" customWidth="1"/>
    <col min="5656" max="5656" width="10.125" style="123" customWidth="1"/>
    <col min="5657" max="5657" width="6.625" style="123" customWidth="1"/>
    <col min="5658" max="5658" width="10.125" style="123" customWidth="1"/>
    <col min="5659" max="5659" width="6.625" style="123" customWidth="1"/>
    <col min="5660" max="5660" width="10.125" style="123" customWidth="1"/>
    <col min="5661" max="5661" width="6.625" style="123" customWidth="1"/>
    <col min="5662" max="5662" width="10.125" style="123" customWidth="1"/>
    <col min="5663" max="5663" width="6.625" style="123" customWidth="1"/>
    <col min="5664" max="5888" width="9" style="123"/>
    <col min="5889" max="5889" width="2.125" style="123" customWidth="1"/>
    <col min="5890" max="5890" width="2.625" style="123" customWidth="1"/>
    <col min="5891" max="5891" width="16.375" style="123" customWidth="1"/>
    <col min="5892" max="5909" width="0" style="123" hidden="1" customWidth="1"/>
    <col min="5910" max="5910" width="10.125" style="123" customWidth="1"/>
    <col min="5911" max="5911" width="6.625" style="123" customWidth="1"/>
    <col min="5912" max="5912" width="10.125" style="123" customWidth="1"/>
    <col min="5913" max="5913" width="6.625" style="123" customWidth="1"/>
    <col min="5914" max="5914" width="10.125" style="123" customWidth="1"/>
    <col min="5915" max="5915" width="6.625" style="123" customWidth="1"/>
    <col min="5916" max="5916" width="10.125" style="123" customWidth="1"/>
    <col min="5917" max="5917" width="6.625" style="123" customWidth="1"/>
    <col min="5918" max="5918" width="10.125" style="123" customWidth="1"/>
    <col min="5919" max="5919" width="6.625" style="123" customWidth="1"/>
    <col min="5920" max="6144" width="9" style="123"/>
    <col min="6145" max="6145" width="2.125" style="123" customWidth="1"/>
    <col min="6146" max="6146" width="2.625" style="123" customWidth="1"/>
    <col min="6147" max="6147" width="16.375" style="123" customWidth="1"/>
    <col min="6148" max="6165" width="0" style="123" hidden="1" customWidth="1"/>
    <col min="6166" max="6166" width="10.125" style="123" customWidth="1"/>
    <col min="6167" max="6167" width="6.625" style="123" customWidth="1"/>
    <col min="6168" max="6168" width="10.125" style="123" customWidth="1"/>
    <col min="6169" max="6169" width="6.625" style="123" customWidth="1"/>
    <col min="6170" max="6170" width="10.125" style="123" customWidth="1"/>
    <col min="6171" max="6171" width="6.625" style="123" customWidth="1"/>
    <col min="6172" max="6172" width="10.125" style="123" customWidth="1"/>
    <col min="6173" max="6173" width="6.625" style="123" customWidth="1"/>
    <col min="6174" max="6174" width="10.125" style="123" customWidth="1"/>
    <col min="6175" max="6175" width="6.625" style="123" customWidth="1"/>
    <col min="6176" max="6400" width="9" style="123"/>
    <col min="6401" max="6401" width="2.125" style="123" customWidth="1"/>
    <col min="6402" max="6402" width="2.625" style="123" customWidth="1"/>
    <col min="6403" max="6403" width="16.375" style="123" customWidth="1"/>
    <col min="6404" max="6421" width="0" style="123" hidden="1" customWidth="1"/>
    <col min="6422" max="6422" width="10.125" style="123" customWidth="1"/>
    <col min="6423" max="6423" width="6.625" style="123" customWidth="1"/>
    <col min="6424" max="6424" width="10.125" style="123" customWidth="1"/>
    <col min="6425" max="6425" width="6.625" style="123" customWidth="1"/>
    <col min="6426" max="6426" width="10.125" style="123" customWidth="1"/>
    <col min="6427" max="6427" width="6.625" style="123" customWidth="1"/>
    <col min="6428" max="6428" width="10.125" style="123" customWidth="1"/>
    <col min="6429" max="6429" width="6.625" style="123" customWidth="1"/>
    <col min="6430" max="6430" width="10.125" style="123" customWidth="1"/>
    <col min="6431" max="6431" width="6.625" style="123" customWidth="1"/>
    <col min="6432" max="6656" width="9" style="123"/>
    <col min="6657" max="6657" width="2.125" style="123" customWidth="1"/>
    <col min="6658" max="6658" width="2.625" style="123" customWidth="1"/>
    <col min="6659" max="6659" width="16.375" style="123" customWidth="1"/>
    <col min="6660" max="6677" width="0" style="123" hidden="1" customWidth="1"/>
    <col min="6678" max="6678" width="10.125" style="123" customWidth="1"/>
    <col min="6679" max="6679" width="6.625" style="123" customWidth="1"/>
    <col min="6680" max="6680" width="10.125" style="123" customWidth="1"/>
    <col min="6681" max="6681" width="6.625" style="123" customWidth="1"/>
    <col min="6682" max="6682" width="10.125" style="123" customWidth="1"/>
    <col min="6683" max="6683" width="6.625" style="123" customWidth="1"/>
    <col min="6684" max="6684" width="10.125" style="123" customWidth="1"/>
    <col min="6685" max="6685" width="6.625" style="123" customWidth="1"/>
    <col min="6686" max="6686" width="10.125" style="123" customWidth="1"/>
    <col min="6687" max="6687" width="6.625" style="123" customWidth="1"/>
    <col min="6688" max="6912" width="9" style="123"/>
    <col min="6913" max="6913" width="2.125" style="123" customWidth="1"/>
    <col min="6914" max="6914" width="2.625" style="123" customWidth="1"/>
    <col min="6915" max="6915" width="16.375" style="123" customWidth="1"/>
    <col min="6916" max="6933" width="0" style="123" hidden="1" customWidth="1"/>
    <col min="6934" max="6934" width="10.125" style="123" customWidth="1"/>
    <col min="6935" max="6935" width="6.625" style="123" customWidth="1"/>
    <col min="6936" max="6936" width="10.125" style="123" customWidth="1"/>
    <col min="6937" max="6937" width="6.625" style="123" customWidth="1"/>
    <col min="6938" max="6938" width="10.125" style="123" customWidth="1"/>
    <col min="6939" max="6939" width="6.625" style="123" customWidth="1"/>
    <col min="6940" max="6940" width="10.125" style="123" customWidth="1"/>
    <col min="6941" max="6941" width="6.625" style="123" customWidth="1"/>
    <col min="6942" max="6942" width="10.125" style="123" customWidth="1"/>
    <col min="6943" max="6943" width="6.625" style="123" customWidth="1"/>
    <col min="6944" max="7168" width="9" style="123"/>
    <col min="7169" max="7169" width="2.125" style="123" customWidth="1"/>
    <col min="7170" max="7170" width="2.625" style="123" customWidth="1"/>
    <col min="7171" max="7171" width="16.375" style="123" customWidth="1"/>
    <col min="7172" max="7189" width="0" style="123" hidden="1" customWidth="1"/>
    <col min="7190" max="7190" width="10.125" style="123" customWidth="1"/>
    <col min="7191" max="7191" width="6.625" style="123" customWidth="1"/>
    <col min="7192" max="7192" width="10.125" style="123" customWidth="1"/>
    <col min="7193" max="7193" width="6.625" style="123" customWidth="1"/>
    <col min="7194" max="7194" width="10.125" style="123" customWidth="1"/>
    <col min="7195" max="7195" width="6.625" style="123" customWidth="1"/>
    <col min="7196" max="7196" width="10.125" style="123" customWidth="1"/>
    <col min="7197" max="7197" width="6.625" style="123" customWidth="1"/>
    <col min="7198" max="7198" width="10.125" style="123" customWidth="1"/>
    <col min="7199" max="7199" width="6.625" style="123" customWidth="1"/>
    <col min="7200" max="7424" width="9" style="123"/>
    <col min="7425" max="7425" width="2.125" style="123" customWidth="1"/>
    <col min="7426" max="7426" width="2.625" style="123" customWidth="1"/>
    <col min="7427" max="7427" width="16.375" style="123" customWidth="1"/>
    <col min="7428" max="7445" width="0" style="123" hidden="1" customWidth="1"/>
    <col min="7446" max="7446" width="10.125" style="123" customWidth="1"/>
    <col min="7447" max="7447" width="6.625" style="123" customWidth="1"/>
    <col min="7448" max="7448" width="10.125" style="123" customWidth="1"/>
    <col min="7449" max="7449" width="6.625" style="123" customWidth="1"/>
    <col min="7450" max="7450" width="10.125" style="123" customWidth="1"/>
    <col min="7451" max="7451" width="6.625" style="123" customWidth="1"/>
    <col min="7452" max="7452" width="10.125" style="123" customWidth="1"/>
    <col min="7453" max="7453" width="6.625" style="123" customWidth="1"/>
    <col min="7454" max="7454" width="10.125" style="123" customWidth="1"/>
    <col min="7455" max="7455" width="6.625" style="123" customWidth="1"/>
    <col min="7456" max="7680" width="9" style="123"/>
    <col min="7681" max="7681" width="2.125" style="123" customWidth="1"/>
    <col min="7682" max="7682" width="2.625" style="123" customWidth="1"/>
    <col min="7683" max="7683" width="16.375" style="123" customWidth="1"/>
    <col min="7684" max="7701" width="0" style="123" hidden="1" customWidth="1"/>
    <col min="7702" max="7702" width="10.125" style="123" customWidth="1"/>
    <col min="7703" max="7703" width="6.625" style="123" customWidth="1"/>
    <col min="7704" max="7704" width="10.125" style="123" customWidth="1"/>
    <col min="7705" max="7705" width="6.625" style="123" customWidth="1"/>
    <col min="7706" max="7706" width="10.125" style="123" customWidth="1"/>
    <col min="7707" max="7707" width="6.625" style="123" customWidth="1"/>
    <col min="7708" max="7708" width="10.125" style="123" customWidth="1"/>
    <col min="7709" max="7709" width="6.625" style="123" customWidth="1"/>
    <col min="7710" max="7710" width="10.125" style="123" customWidth="1"/>
    <col min="7711" max="7711" width="6.625" style="123" customWidth="1"/>
    <col min="7712" max="7936" width="9" style="123"/>
    <col min="7937" max="7937" width="2.125" style="123" customWidth="1"/>
    <col min="7938" max="7938" width="2.625" style="123" customWidth="1"/>
    <col min="7939" max="7939" width="16.375" style="123" customWidth="1"/>
    <col min="7940" max="7957" width="0" style="123" hidden="1" customWidth="1"/>
    <col min="7958" max="7958" width="10.125" style="123" customWidth="1"/>
    <col min="7959" max="7959" width="6.625" style="123" customWidth="1"/>
    <col min="7960" max="7960" width="10.125" style="123" customWidth="1"/>
    <col min="7961" max="7961" width="6.625" style="123" customWidth="1"/>
    <col min="7962" max="7962" width="10.125" style="123" customWidth="1"/>
    <col min="7963" max="7963" width="6.625" style="123" customWidth="1"/>
    <col min="7964" max="7964" width="10.125" style="123" customWidth="1"/>
    <col min="7965" max="7965" width="6.625" style="123" customWidth="1"/>
    <col min="7966" max="7966" width="10.125" style="123" customWidth="1"/>
    <col min="7967" max="7967" width="6.625" style="123" customWidth="1"/>
    <col min="7968" max="8192" width="9" style="123"/>
    <col min="8193" max="8193" width="2.125" style="123" customWidth="1"/>
    <col min="8194" max="8194" width="2.625" style="123" customWidth="1"/>
    <col min="8195" max="8195" width="16.375" style="123" customWidth="1"/>
    <col min="8196" max="8213" width="0" style="123" hidden="1" customWidth="1"/>
    <col min="8214" max="8214" width="10.125" style="123" customWidth="1"/>
    <col min="8215" max="8215" width="6.625" style="123" customWidth="1"/>
    <col min="8216" max="8216" width="10.125" style="123" customWidth="1"/>
    <col min="8217" max="8217" width="6.625" style="123" customWidth="1"/>
    <col min="8218" max="8218" width="10.125" style="123" customWidth="1"/>
    <col min="8219" max="8219" width="6.625" style="123" customWidth="1"/>
    <col min="8220" max="8220" width="10.125" style="123" customWidth="1"/>
    <col min="8221" max="8221" width="6.625" style="123" customWidth="1"/>
    <col min="8222" max="8222" width="10.125" style="123" customWidth="1"/>
    <col min="8223" max="8223" width="6.625" style="123" customWidth="1"/>
    <col min="8224" max="8448" width="9" style="123"/>
    <col min="8449" max="8449" width="2.125" style="123" customWidth="1"/>
    <col min="8450" max="8450" width="2.625" style="123" customWidth="1"/>
    <col min="8451" max="8451" width="16.375" style="123" customWidth="1"/>
    <col min="8452" max="8469" width="0" style="123" hidden="1" customWidth="1"/>
    <col min="8470" max="8470" width="10.125" style="123" customWidth="1"/>
    <col min="8471" max="8471" width="6.625" style="123" customWidth="1"/>
    <col min="8472" max="8472" width="10.125" style="123" customWidth="1"/>
    <col min="8473" max="8473" width="6.625" style="123" customWidth="1"/>
    <col min="8474" max="8474" width="10.125" style="123" customWidth="1"/>
    <col min="8475" max="8475" width="6.625" style="123" customWidth="1"/>
    <col min="8476" max="8476" width="10.125" style="123" customWidth="1"/>
    <col min="8477" max="8477" width="6.625" style="123" customWidth="1"/>
    <col min="8478" max="8478" width="10.125" style="123" customWidth="1"/>
    <col min="8479" max="8479" width="6.625" style="123" customWidth="1"/>
    <col min="8480" max="8704" width="9" style="123"/>
    <col min="8705" max="8705" width="2.125" style="123" customWidth="1"/>
    <col min="8706" max="8706" width="2.625" style="123" customWidth="1"/>
    <col min="8707" max="8707" width="16.375" style="123" customWidth="1"/>
    <col min="8708" max="8725" width="0" style="123" hidden="1" customWidth="1"/>
    <col min="8726" max="8726" width="10.125" style="123" customWidth="1"/>
    <col min="8727" max="8727" width="6.625" style="123" customWidth="1"/>
    <col min="8728" max="8728" width="10.125" style="123" customWidth="1"/>
    <col min="8729" max="8729" width="6.625" style="123" customWidth="1"/>
    <col min="8730" max="8730" width="10.125" style="123" customWidth="1"/>
    <col min="8731" max="8731" width="6.625" style="123" customWidth="1"/>
    <col min="8732" max="8732" width="10.125" style="123" customWidth="1"/>
    <col min="8733" max="8733" width="6.625" style="123" customWidth="1"/>
    <col min="8734" max="8734" width="10.125" style="123" customWidth="1"/>
    <col min="8735" max="8735" width="6.625" style="123" customWidth="1"/>
    <col min="8736" max="8960" width="9" style="123"/>
    <col min="8961" max="8961" width="2.125" style="123" customWidth="1"/>
    <col min="8962" max="8962" width="2.625" style="123" customWidth="1"/>
    <col min="8963" max="8963" width="16.375" style="123" customWidth="1"/>
    <col min="8964" max="8981" width="0" style="123" hidden="1" customWidth="1"/>
    <col min="8982" max="8982" width="10.125" style="123" customWidth="1"/>
    <col min="8983" max="8983" width="6.625" style="123" customWidth="1"/>
    <col min="8984" max="8984" width="10.125" style="123" customWidth="1"/>
    <col min="8985" max="8985" width="6.625" style="123" customWidth="1"/>
    <col min="8986" max="8986" width="10.125" style="123" customWidth="1"/>
    <col min="8987" max="8987" width="6.625" style="123" customWidth="1"/>
    <col min="8988" max="8988" width="10.125" style="123" customWidth="1"/>
    <col min="8989" max="8989" width="6.625" style="123" customWidth="1"/>
    <col min="8990" max="8990" width="10.125" style="123" customWidth="1"/>
    <col min="8991" max="8991" width="6.625" style="123" customWidth="1"/>
    <col min="8992" max="9216" width="9" style="123"/>
    <col min="9217" max="9217" width="2.125" style="123" customWidth="1"/>
    <col min="9218" max="9218" width="2.625" style="123" customWidth="1"/>
    <col min="9219" max="9219" width="16.375" style="123" customWidth="1"/>
    <col min="9220" max="9237" width="0" style="123" hidden="1" customWidth="1"/>
    <col min="9238" max="9238" width="10.125" style="123" customWidth="1"/>
    <col min="9239" max="9239" width="6.625" style="123" customWidth="1"/>
    <col min="9240" max="9240" width="10.125" style="123" customWidth="1"/>
    <col min="9241" max="9241" width="6.625" style="123" customWidth="1"/>
    <col min="9242" max="9242" width="10.125" style="123" customWidth="1"/>
    <col min="9243" max="9243" width="6.625" style="123" customWidth="1"/>
    <col min="9244" max="9244" width="10.125" style="123" customWidth="1"/>
    <col min="9245" max="9245" width="6.625" style="123" customWidth="1"/>
    <col min="9246" max="9246" width="10.125" style="123" customWidth="1"/>
    <col min="9247" max="9247" width="6.625" style="123" customWidth="1"/>
    <col min="9248" max="9472" width="9" style="123"/>
    <col min="9473" max="9473" width="2.125" style="123" customWidth="1"/>
    <col min="9474" max="9474" width="2.625" style="123" customWidth="1"/>
    <col min="9475" max="9475" width="16.375" style="123" customWidth="1"/>
    <col min="9476" max="9493" width="0" style="123" hidden="1" customWidth="1"/>
    <col min="9494" max="9494" width="10.125" style="123" customWidth="1"/>
    <col min="9495" max="9495" width="6.625" style="123" customWidth="1"/>
    <col min="9496" max="9496" width="10.125" style="123" customWidth="1"/>
    <col min="9497" max="9497" width="6.625" style="123" customWidth="1"/>
    <col min="9498" max="9498" width="10.125" style="123" customWidth="1"/>
    <col min="9499" max="9499" width="6.625" style="123" customWidth="1"/>
    <col min="9500" max="9500" width="10.125" style="123" customWidth="1"/>
    <col min="9501" max="9501" width="6.625" style="123" customWidth="1"/>
    <col min="9502" max="9502" width="10.125" style="123" customWidth="1"/>
    <col min="9503" max="9503" width="6.625" style="123" customWidth="1"/>
    <col min="9504" max="9728" width="9" style="123"/>
    <col min="9729" max="9729" width="2.125" style="123" customWidth="1"/>
    <col min="9730" max="9730" width="2.625" style="123" customWidth="1"/>
    <col min="9731" max="9731" width="16.375" style="123" customWidth="1"/>
    <col min="9732" max="9749" width="0" style="123" hidden="1" customWidth="1"/>
    <col min="9750" max="9750" width="10.125" style="123" customWidth="1"/>
    <col min="9751" max="9751" width="6.625" style="123" customWidth="1"/>
    <col min="9752" max="9752" width="10.125" style="123" customWidth="1"/>
    <col min="9753" max="9753" width="6.625" style="123" customWidth="1"/>
    <col min="9754" max="9754" width="10.125" style="123" customWidth="1"/>
    <col min="9755" max="9755" width="6.625" style="123" customWidth="1"/>
    <col min="9756" max="9756" width="10.125" style="123" customWidth="1"/>
    <col min="9757" max="9757" width="6.625" style="123" customWidth="1"/>
    <col min="9758" max="9758" width="10.125" style="123" customWidth="1"/>
    <col min="9759" max="9759" width="6.625" style="123" customWidth="1"/>
    <col min="9760" max="9984" width="9" style="123"/>
    <col min="9985" max="9985" width="2.125" style="123" customWidth="1"/>
    <col min="9986" max="9986" width="2.625" style="123" customWidth="1"/>
    <col min="9987" max="9987" width="16.375" style="123" customWidth="1"/>
    <col min="9988" max="10005" width="0" style="123" hidden="1" customWidth="1"/>
    <col min="10006" max="10006" width="10.125" style="123" customWidth="1"/>
    <col min="10007" max="10007" width="6.625" style="123" customWidth="1"/>
    <col min="10008" max="10008" width="10.125" style="123" customWidth="1"/>
    <col min="10009" max="10009" width="6.625" style="123" customWidth="1"/>
    <col min="10010" max="10010" width="10.125" style="123" customWidth="1"/>
    <col min="10011" max="10011" width="6.625" style="123" customWidth="1"/>
    <col min="10012" max="10012" width="10.125" style="123" customWidth="1"/>
    <col min="10013" max="10013" width="6.625" style="123" customWidth="1"/>
    <col min="10014" max="10014" width="10.125" style="123" customWidth="1"/>
    <col min="10015" max="10015" width="6.625" style="123" customWidth="1"/>
    <col min="10016" max="10240" width="9" style="123"/>
    <col min="10241" max="10241" width="2.125" style="123" customWidth="1"/>
    <col min="10242" max="10242" width="2.625" style="123" customWidth="1"/>
    <col min="10243" max="10243" width="16.375" style="123" customWidth="1"/>
    <col min="10244" max="10261" width="0" style="123" hidden="1" customWidth="1"/>
    <col min="10262" max="10262" width="10.125" style="123" customWidth="1"/>
    <col min="10263" max="10263" width="6.625" style="123" customWidth="1"/>
    <col min="10264" max="10264" width="10.125" style="123" customWidth="1"/>
    <col min="10265" max="10265" width="6.625" style="123" customWidth="1"/>
    <col min="10266" max="10266" width="10.125" style="123" customWidth="1"/>
    <col min="10267" max="10267" width="6.625" style="123" customWidth="1"/>
    <col min="10268" max="10268" width="10.125" style="123" customWidth="1"/>
    <col min="10269" max="10269" width="6.625" style="123" customWidth="1"/>
    <col min="10270" max="10270" width="10.125" style="123" customWidth="1"/>
    <col min="10271" max="10271" width="6.625" style="123" customWidth="1"/>
    <col min="10272" max="10496" width="9" style="123"/>
    <col min="10497" max="10497" width="2.125" style="123" customWidth="1"/>
    <col min="10498" max="10498" width="2.625" style="123" customWidth="1"/>
    <col min="10499" max="10499" width="16.375" style="123" customWidth="1"/>
    <col min="10500" max="10517" width="0" style="123" hidden="1" customWidth="1"/>
    <col min="10518" max="10518" width="10.125" style="123" customWidth="1"/>
    <col min="10519" max="10519" width="6.625" style="123" customWidth="1"/>
    <col min="10520" max="10520" width="10.125" style="123" customWidth="1"/>
    <col min="10521" max="10521" width="6.625" style="123" customWidth="1"/>
    <col min="10522" max="10522" width="10.125" style="123" customWidth="1"/>
    <col min="10523" max="10523" width="6.625" style="123" customWidth="1"/>
    <col min="10524" max="10524" width="10.125" style="123" customWidth="1"/>
    <col min="10525" max="10525" width="6.625" style="123" customWidth="1"/>
    <col min="10526" max="10526" width="10.125" style="123" customWidth="1"/>
    <col min="10527" max="10527" width="6.625" style="123" customWidth="1"/>
    <col min="10528" max="10752" width="9" style="123"/>
    <col min="10753" max="10753" width="2.125" style="123" customWidth="1"/>
    <col min="10754" max="10754" width="2.625" style="123" customWidth="1"/>
    <col min="10755" max="10755" width="16.375" style="123" customWidth="1"/>
    <col min="10756" max="10773" width="0" style="123" hidden="1" customWidth="1"/>
    <col min="10774" max="10774" width="10.125" style="123" customWidth="1"/>
    <col min="10775" max="10775" width="6.625" style="123" customWidth="1"/>
    <col min="10776" max="10776" width="10.125" style="123" customWidth="1"/>
    <col min="10777" max="10777" width="6.625" style="123" customWidth="1"/>
    <col min="10778" max="10778" width="10.125" style="123" customWidth="1"/>
    <col min="10779" max="10779" width="6.625" style="123" customWidth="1"/>
    <col min="10780" max="10780" width="10.125" style="123" customWidth="1"/>
    <col min="10781" max="10781" width="6.625" style="123" customWidth="1"/>
    <col min="10782" max="10782" width="10.125" style="123" customWidth="1"/>
    <col min="10783" max="10783" width="6.625" style="123" customWidth="1"/>
    <col min="10784" max="11008" width="9" style="123"/>
    <col min="11009" max="11009" width="2.125" style="123" customWidth="1"/>
    <col min="11010" max="11010" width="2.625" style="123" customWidth="1"/>
    <col min="11011" max="11011" width="16.375" style="123" customWidth="1"/>
    <col min="11012" max="11029" width="0" style="123" hidden="1" customWidth="1"/>
    <col min="11030" max="11030" width="10.125" style="123" customWidth="1"/>
    <col min="11031" max="11031" width="6.625" style="123" customWidth="1"/>
    <col min="11032" max="11032" width="10.125" style="123" customWidth="1"/>
    <col min="11033" max="11033" width="6.625" style="123" customWidth="1"/>
    <col min="11034" max="11034" width="10.125" style="123" customWidth="1"/>
    <col min="11035" max="11035" width="6.625" style="123" customWidth="1"/>
    <col min="11036" max="11036" width="10.125" style="123" customWidth="1"/>
    <col min="11037" max="11037" width="6.625" style="123" customWidth="1"/>
    <col min="11038" max="11038" width="10.125" style="123" customWidth="1"/>
    <col min="11039" max="11039" width="6.625" style="123" customWidth="1"/>
    <col min="11040" max="11264" width="9" style="123"/>
    <col min="11265" max="11265" width="2.125" style="123" customWidth="1"/>
    <col min="11266" max="11266" width="2.625" style="123" customWidth="1"/>
    <col min="11267" max="11267" width="16.375" style="123" customWidth="1"/>
    <col min="11268" max="11285" width="0" style="123" hidden="1" customWidth="1"/>
    <col min="11286" max="11286" width="10.125" style="123" customWidth="1"/>
    <col min="11287" max="11287" width="6.625" style="123" customWidth="1"/>
    <col min="11288" max="11288" width="10.125" style="123" customWidth="1"/>
    <col min="11289" max="11289" width="6.625" style="123" customWidth="1"/>
    <col min="11290" max="11290" width="10.125" style="123" customWidth="1"/>
    <col min="11291" max="11291" width="6.625" style="123" customWidth="1"/>
    <col min="11292" max="11292" width="10.125" style="123" customWidth="1"/>
    <col min="11293" max="11293" width="6.625" style="123" customWidth="1"/>
    <col min="11294" max="11294" width="10.125" style="123" customWidth="1"/>
    <col min="11295" max="11295" width="6.625" style="123" customWidth="1"/>
    <col min="11296" max="11520" width="9" style="123"/>
    <col min="11521" max="11521" width="2.125" style="123" customWidth="1"/>
    <col min="11522" max="11522" width="2.625" style="123" customWidth="1"/>
    <col min="11523" max="11523" width="16.375" style="123" customWidth="1"/>
    <col min="11524" max="11541" width="0" style="123" hidden="1" customWidth="1"/>
    <col min="11542" max="11542" width="10.125" style="123" customWidth="1"/>
    <col min="11543" max="11543" width="6.625" style="123" customWidth="1"/>
    <col min="11544" max="11544" width="10.125" style="123" customWidth="1"/>
    <col min="11545" max="11545" width="6.625" style="123" customWidth="1"/>
    <col min="11546" max="11546" width="10.125" style="123" customWidth="1"/>
    <col min="11547" max="11547" width="6.625" style="123" customWidth="1"/>
    <col min="11548" max="11548" width="10.125" style="123" customWidth="1"/>
    <col min="11549" max="11549" width="6.625" style="123" customWidth="1"/>
    <col min="11550" max="11550" width="10.125" style="123" customWidth="1"/>
    <col min="11551" max="11551" width="6.625" style="123" customWidth="1"/>
    <col min="11552" max="11776" width="9" style="123"/>
    <col min="11777" max="11777" width="2.125" style="123" customWidth="1"/>
    <col min="11778" max="11778" width="2.625" style="123" customWidth="1"/>
    <col min="11779" max="11779" width="16.375" style="123" customWidth="1"/>
    <col min="11780" max="11797" width="0" style="123" hidden="1" customWidth="1"/>
    <col min="11798" max="11798" width="10.125" style="123" customWidth="1"/>
    <col min="11799" max="11799" width="6.625" style="123" customWidth="1"/>
    <col min="11800" max="11800" width="10.125" style="123" customWidth="1"/>
    <col min="11801" max="11801" width="6.625" style="123" customWidth="1"/>
    <col min="11802" max="11802" width="10.125" style="123" customWidth="1"/>
    <col min="11803" max="11803" width="6.625" style="123" customWidth="1"/>
    <col min="11804" max="11804" width="10.125" style="123" customWidth="1"/>
    <col min="11805" max="11805" width="6.625" style="123" customWidth="1"/>
    <col min="11806" max="11806" width="10.125" style="123" customWidth="1"/>
    <col min="11807" max="11807" width="6.625" style="123" customWidth="1"/>
    <col min="11808" max="12032" width="9" style="123"/>
    <col min="12033" max="12033" width="2.125" style="123" customWidth="1"/>
    <col min="12034" max="12034" width="2.625" style="123" customWidth="1"/>
    <col min="12035" max="12035" width="16.375" style="123" customWidth="1"/>
    <col min="12036" max="12053" width="0" style="123" hidden="1" customWidth="1"/>
    <col min="12054" max="12054" width="10.125" style="123" customWidth="1"/>
    <col min="12055" max="12055" width="6.625" style="123" customWidth="1"/>
    <col min="12056" max="12056" width="10.125" style="123" customWidth="1"/>
    <col min="12057" max="12057" width="6.625" style="123" customWidth="1"/>
    <col min="12058" max="12058" width="10.125" style="123" customWidth="1"/>
    <col min="12059" max="12059" width="6.625" style="123" customWidth="1"/>
    <col min="12060" max="12060" width="10.125" style="123" customWidth="1"/>
    <col min="12061" max="12061" width="6.625" style="123" customWidth="1"/>
    <col min="12062" max="12062" width="10.125" style="123" customWidth="1"/>
    <col min="12063" max="12063" width="6.625" style="123" customWidth="1"/>
    <col min="12064" max="12288" width="9" style="123"/>
    <col min="12289" max="12289" width="2.125" style="123" customWidth="1"/>
    <col min="12290" max="12290" width="2.625" style="123" customWidth="1"/>
    <col min="12291" max="12291" width="16.375" style="123" customWidth="1"/>
    <col min="12292" max="12309" width="0" style="123" hidden="1" customWidth="1"/>
    <col min="12310" max="12310" width="10.125" style="123" customWidth="1"/>
    <col min="12311" max="12311" width="6.625" style="123" customWidth="1"/>
    <col min="12312" max="12312" width="10.125" style="123" customWidth="1"/>
    <col min="12313" max="12313" width="6.625" style="123" customWidth="1"/>
    <col min="12314" max="12314" width="10.125" style="123" customWidth="1"/>
    <col min="12315" max="12315" width="6.625" style="123" customWidth="1"/>
    <col min="12316" max="12316" width="10.125" style="123" customWidth="1"/>
    <col min="12317" max="12317" width="6.625" style="123" customWidth="1"/>
    <col min="12318" max="12318" width="10.125" style="123" customWidth="1"/>
    <col min="12319" max="12319" width="6.625" style="123" customWidth="1"/>
    <col min="12320" max="12544" width="9" style="123"/>
    <col min="12545" max="12545" width="2.125" style="123" customWidth="1"/>
    <col min="12546" max="12546" width="2.625" style="123" customWidth="1"/>
    <col min="12547" max="12547" width="16.375" style="123" customWidth="1"/>
    <col min="12548" max="12565" width="0" style="123" hidden="1" customWidth="1"/>
    <col min="12566" max="12566" width="10.125" style="123" customWidth="1"/>
    <col min="12567" max="12567" width="6.625" style="123" customWidth="1"/>
    <col min="12568" max="12568" width="10.125" style="123" customWidth="1"/>
    <col min="12569" max="12569" width="6.625" style="123" customWidth="1"/>
    <col min="12570" max="12570" width="10.125" style="123" customWidth="1"/>
    <col min="12571" max="12571" width="6.625" style="123" customWidth="1"/>
    <col min="12572" max="12572" width="10.125" style="123" customWidth="1"/>
    <col min="12573" max="12573" width="6.625" style="123" customWidth="1"/>
    <col min="12574" max="12574" width="10.125" style="123" customWidth="1"/>
    <col min="12575" max="12575" width="6.625" style="123" customWidth="1"/>
    <col min="12576" max="12800" width="9" style="123"/>
    <col min="12801" max="12801" width="2.125" style="123" customWidth="1"/>
    <col min="12802" max="12802" width="2.625" style="123" customWidth="1"/>
    <col min="12803" max="12803" width="16.375" style="123" customWidth="1"/>
    <col min="12804" max="12821" width="0" style="123" hidden="1" customWidth="1"/>
    <col min="12822" max="12822" width="10.125" style="123" customWidth="1"/>
    <col min="12823" max="12823" width="6.625" style="123" customWidth="1"/>
    <col min="12824" max="12824" width="10.125" style="123" customWidth="1"/>
    <col min="12825" max="12825" width="6.625" style="123" customWidth="1"/>
    <col min="12826" max="12826" width="10.125" style="123" customWidth="1"/>
    <col min="12827" max="12827" width="6.625" style="123" customWidth="1"/>
    <col min="12828" max="12828" width="10.125" style="123" customWidth="1"/>
    <col min="12829" max="12829" width="6.625" style="123" customWidth="1"/>
    <col min="12830" max="12830" width="10.125" style="123" customWidth="1"/>
    <col min="12831" max="12831" width="6.625" style="123" customWidth="1"/>
    <col min="12832" max="13056" width="9" style="123"/>
    <col min="13057" max="13057" width="2.125" style="123" customWidth="1"/>
    <col min="13058" max="13058" width="2.625" style="123" customWidth="1"/>
    <col min="13059" max="13059" width="16.375" style="123" customWidth="1"/>
    <col min="13060" max="13077" width="0" style="123" hidden="1" customWidth="1"/>
    <col min="13078" max="13078" width="10.125" style="123" customWidth="1"/>
    <col min="13079" max="13079" width="6.625" style="123" customWidth="1"/>
    <col min="13080" max="13080" width="10.125" style="123" customWidth="1"/>
    <col min="13081" max="13081" width="6.625" style="123" customWidth="1"/>
    <col min="13082" max="13082" width="10.125" style="123" customWidth="1"/>
    <col min="13083" max="13083" width="6.625" style="123" customWidth="1"/>
    <col min="13084" max="13084" width="10.125" style="123" customWidth="1"/>
    <col min="13085" max="13085" width="6.625" style="123" customWidth="1"/>
    <col min="13086" max="13086" width="10.125" style="123" customWidth="1"/>
    <col min="13087" max="13087" width="6.625" style="123" customWidth="1"/>
    <col min="13088" max="13312" width="9" style="123"/>
    <col min="13313" max="13313" width="2.125" style="123" customWidth="1"/>
    <col min="13314" max="13314" width="2.625" style="123" customWidth="1"/>
    <col min="13315" max="13315" width="16.375" style="123" customWidth="1"/>
    <col min="13316" max="13333" width="0" style="123" hidden="1" customWidth="1"/>
    <col min="13334" max="13334" width="10.125" style="123" customWidth="1"/>
    <col min="13335" max="13335" width="6.625" style="123" customWidth="1"/>
    <col min="13336" max="13336" width="10.125" style="123" customWidth="1"/>
    <col min="13337" max="13337" width="6.625" style="123" customWidth="1"/>
    <col min="13338" max="13338" width="10.125" style="123" customWidth="1"/>
    <col min="13339" max="13339" width="6.625" style="123" customWidth="1"/>
    <col min="13340" max="13340" width="10.125" style="123" customWidth="1"/>
    <col min="13341" max="13341" width="6.625" style="123" customWidth="1"/>
    <col min="13342" max="13342" width="10.125" style="123" customWidth="1"/>
    <col min="13343" max="13343" width="6.625" style="123" customWidth="1"/>
    <col min="13344" max="13568" width="9" style="123"/>
    <col min="13569" max="13569" width="2.125" style="123" customWidth="1"/>
    <col min="13570" max="13570" width="2.625" style="123" customWidth="1"/>
    <col min="13571" max="13571" width="16.375" style="123" customWidth="1"/>
    <col min="13572" max="13589" width="0" style="123" hidden="1" customWidth="1"/>
    <col min="13590" max="13590" width="10.125" style="123" customWidth="1"/>
    <col min="13591" max="13591" width="6.625" style="123" customWidth="1"/>
    <col min="13592" max="13592" width="10.125" style="123" customWidth="1"/>
    <col min="13593" max="13593" width="6.625" style="123" customWidth="1"/>
    <col min="13594" max="13594" width="10.125" style="123" customWidth="1"/>
    <col min="13595" max="13595" width="6.625" style="123" customWidth="1"/>
    <col min="13596" max="13596" width="10.125" style="123" customWidth="1"/>
    <col min="13597" max="13597" width="6.625" style="123" customWidth="1"/>
    <col min="13598" max="13598" width="10.125" style="123" customWidth="1"/>
    <col min="13599" max="13599" width="6.625" style="123" customWidth="1"/>
    <col min="13600" max="13824" width="9" style="123"/>
    <col min="13825" max="13825" width="2.125" style="123" customWidth="1"/>
    <col min="13826" max="13826" width="2.625" style="123" customWidth="1"/>
    <col min="13827" max="13827" width="16.375" style="123" customWidth="1"/>
    <col min="13828" max="13845" width="0" style="123" hidden="1" customWidth="1"/>
    <col min="13846" max="13846" width="10.125" style="123" customWidth="1"/>
    <col min="13847" max="13847" width="6.625" style="123" customWidth="1"/>
    <col min="13848" max="13848" width="10.125" style="123" customWidth="1"/>
    <col min="13849" max="13849" width="6.625" style="123" customWidth="1"/>
    <col min="13850" max="13850" width="10.125" style="123" customWidth="1"/>
    <col min="13851" max="13851" width="6.625" style="123" customWidth="1"/>
    <col min="13852" max="13852" width="10.125" style="123" customWidth="1"/>
    <col min="13853" max="13853" width="6.625" style="123" customWidth="1"/>
    <col min="13854" max="13854" width="10.125" style="123" customWidth="1"/>
    <col min="13855" max="13855" width="6.625" style="123" customWidth="1"/>
    <col min="13856" max="14080" width="9" style="123"/>
    <col min="14081" max="14081" width="2.125" style="123" customWidth="1"/>
    <col min="14082" max="14082" width="2.625" style="123" customWidth="1"/>
    <col min="14083" max="14083" width="16.375" style="123" customWidth="1"/>
    <col min="14084" max="14101" width="0" style="123" hidden="1" customWidth="1"/>
    <col min="14102" max="14102" width="10.125" style="123" customWidth="1"/>
    <col min="14103" max="14103" width="6.625" style="123" customWidth="1"/>
    <col min="14104" max="14104" width="10.125" style="123" customWidth="1"/>
    <col min="14105" max="14105" width="6.625" style="123" customWidth="1"/>
    <col min="14106" max="14106" width="10.125" style="123" customWidth="1"/>
    <col min="14107" max="14107" width="6.625" style="123" customWidth="1"/>
    <col min="14108" max="14108" width="10.125" style="123" customWidth="1"/>
    <col min="14109" max="14109" width="6.625" style="123" customWidth="1"/>
    <col min="14110" max="14110" width="10.125" style="123" customWidth="1"/>
    <col min="14111" max="14111" width="6.625" style="123" customWidth="1"/>
    <col min="14112" max="14336" width="9" style="123"/>
    <col min="14337" max="14337" width="2.125" style="123" customWidth="1"/>
    <col min="14338" max="14338" width="2.625" style="123" customWidth="1"/>
    <col min="14339" max="14339" width="16.375" style="123" customWidth="1"/>
    <col min="14340" max="14357" width="0" style="123" hidden="1" customWidth="1"/>
    <col min="14358" max="14358" width="10.125" style="123" customWidth="1"/>
    <col min="14359" max="14359" width="6.625" style="123" customWidth="1"/>
    <col min="14360" max="14360" width="10.125" style="123" customWidth="1"/>
    <col min="14361" max="14361" width="6.625" style="123" customWidth="1"/>
    <col min="14362" max="14362" width="10.125" style="123" customWidth="1"/>
    <col min="14363" max="14363" width="6.625" style="123" customWidth="1"/>
    <col min="14364" max="14364" width="10.125" style="123" customWidth="1"/>
    <col min="14365" max="14365" width="6.625" style="123" customWidth="1"/>
    <col min="14366" max="14366" width="10.125" style="123" customWidth="1"/>
    <col min="14367" max="14367" width="6.625" style="123" customWidth="1"/>
    <col min="14368" max="14592" width="9" style="123"/>
    <col min="14593" max="14593" width="2.125" style="123" customWidth="1"/>
    <col min="14594" max="14594" width="2.625" style="123" customWidth="1"/>
    <col min="14595" max="14595" width="16.375" style="123" customWidth="1"/>
    <col min="14596" max="14613" width="0" style="123" hidden="1" customWidth="1"/>
    <col min="14614" max="14614" width="10.125" style="123" customWidth="1"/>
    <col min="14615" max="14615" width="6.625" style="123" customWidth="1"/>
    <col min="14616" max="14616" width="10.125" style="123" customWidth="1"/>
    <col min="14617" max="14617" width="6.625" style="123" customWidth="1"/>
    <col min="14618" max="14618" width="10.125" style="123" customWidth="1"/>
    <col min="14619" max="14619" width="6.625" style="123" customWidth="1"/>
    <col min="14620" max="14620" width="10.125" style="123" customWidth="1"/>
    <col min="14621" max="14621" width="6.625" style="123" customWidth="1"/>
    <col min="14622" max="14622" width="10.125" style="123" customWidth="1"/>
    <col min="14623" max="14623" width="6.625" style="123" customWidth="1"/>
    <col min="14624" max="14848" width="9" style="123"/>
    <col min="14849" max="14849" width="2.125" style="123" customWidth="1"/>
    <col min="14850" max="14850" width="2.625" style="123" customWidth="1"/>
    <col min="14851" max="14851" width="16.375" style="123" customWidth="1"/>
    <col min="14852" max="14869" width="0" style="123" hidden="1" customWidth="1"/>
    <col min="14870" max="14870" width="10.125" style="123" customWidth="1"/>
    <col min="14871" max="14871" width="6.625" style="123" customWidth="1"/>
    <col min="14872" max="14872" width="10.125" style="123" customWidth="1"/>
    <col min="14873" max="14873" width="6.625" style="123" customWidth="1"/>
    <col min="14874" max="14874" width="10.125" style="123" customWidth="1"/>
    <col min="14875" max="14875" width="6.625" style="123" customWidth="1"/>
    <col min="14876" max="14876" width="10.125" style="123" customWidth="1"/>
    <col min="14877" max="14877" width="6.625" style="123" customWidth="1"/>
    <col min="14878" max="14878" width="10.125" style="123" customWidth="1"/>
    <col min="14879" max="14879" width="6.625" style="123" customWidth="1"/>
    <col min="14880" max="15104" width="9" style="123"/>
    <col min="15105" max="15105" width="2.125" style="123" customWidth="1"/>
    <col min="15106" max="15106" width="2.625" style="123" customWidth="1"/>
    <col min="15107" max="15107" width="16.375" style="123" customWidth="1"/>
    <col min="15108" max="15125" width="0" style="123" hidden="1" customWidth="1"/>
    <col min="15126" max="15126" width="10.125" style="123" customWidth="1"/>
    <col min="15127" max="15127" width="6.625" style="123" customWidth="1"/>
    <col min="15128" max="15128" width="10.125" style="123" customWidth="1"/>
    <col min="15129" max="15129" width="6.625" style="123" customWidth="1"/>
    <col min="15130" max="15130" width="10.125" style="123" customWidth="1"/>
    <col min="15131" max="15131" width="6.625" style="123" customWidth="1"/>
    <col min="15132" max="15132" width="10.125" style="123" customWidth="1"/>
    <col min="15133" max="15133" width="6.625" style="123" customWidth="1"/>
    <col min="15134" max="15134" width="10.125" style="123" customWidth="1"/>
    <col min="15135" max="15135" width="6.625" style="123" customWidth="1"/>
    <col min="15136" max="15360" width="9" style="123"/>
    <col min="15361" max="15361" width="2.125" style="123" customWidth="1"/>
    <col min="15362" max="15362" width="2.625" style="123" customWidth="1"/>
    <col min="15363" max="15363" width="16.375" style="123" customWidth="1"/>
    <col min="15364" max="15381" width="0" style="123" hidden="1" customWidth="1"/>
    <col min="15382" max="15382" width="10.125" style="123" customWidth="1"/>
    <col min="15383" max="15383" width="6.625" style="123" customWidth="1"/>
    <col min="15384" max="15384" width="10.125" style="123" customWidth="1"/>
    <col min="15385" max="15385" width="6.625" style="123" customWidth="1"/>
    <col min="15386" max="15386" width="10.125" style="123" customWidth="1"/>
    <col min="15387" max="15387" width="6.625" style="123" customWidth="1"/>
    <col min="15388" max="15388" width="10.125" style="123" customWidth="1"/>
    <col min="15389" max="15389" width="6.625" style="123" customWidth="1"/>
    <col min="15390" max="15390" width="10.125" style="123" customWidth="1"/>
    <col min="15391" max="15391" width="6.625" style="123" customWidth="1"/>
    <col min="15392" max="15616" width="9" style="123"/>
    <col min="15617" max="15617" width="2.125" style="123" customWidth="1"/>
    <col min="15618" max="15618" width="2.625" style="123" customWidth="1"/>
    <col min="15619" max="15619" width="16.375" style="123" customWidth="1"/>
    <col min="15620" max="15637" width="0" style="123" hidden="1" customWidth="1"/>
    <col min="15638" max="15638" width="10.125" style="123" customWidth="1"/>
    <col min="15639" max="15639" width="6.625" style="123" customWidth="1"/>
    <col min="15640" max="15640" width="10.125" style="123" customWidth="1"/>
    <col min="15641" max="15641" width="6.625" style="123" customWidth="1"/>
    <col min="15642" max="15642" width="10.125" style="123" customWidth="1"/>
    <col min="15643" max="15643" width="6.625" style="123" customWidth="1"/>
    <col min="15644" max="15644" width="10.125" style="123" customWidth="1"/>
    <col min="15645" max="15645" width="6.625" style="123" customWidth="1"/>
    <col min="15646" max="15646" width="10.125" style="123" customWidth="1"/>
    <col min="15647" max="15647" width="6.625" style="123" customWidth="1"/>
    <col min="15648" max="15872" width="9" style="123"/>
    <col min="15873" max="15873" width="2.125" style="123" customWidth="1"/>
    <col min="15874" max="15874" width="2.625" style="123" customWidth="1"/>
    <col min="15875" max="15875" width="16.375" style="123" customWidth="1"/>
    <col min="15876" max="15893" width="0" style="123" hidden="1" customWidth="1"/>
    <col min="15894" max="15894" width="10.125" style="123" customWidth="1"/>
    <col min="15895" max="15895" width="6.625" style="123" customWidth="1"/>
    <col min="15896" max="15896" width="10.125" style="123" customWidth="1"/>
    <col min="15897" max="15897" width="6.625" style="123" customWidth="1"/>
    <col min="15898" max="15898" width="10.125" style="123" customWidth="1"/>
    <col min="15899" max="15899" width="6.625" style="123" customWidth="1"/>
    <col min="15900" max="15900" width="10.125" style="123" customWidth="1"/>
    <col min="15901" max="15901" width="6.625" style="123" customWidth="1"/>
    <col min="15902" max="15902" width="10.125" style="123" customWidth="1"/>
    <col min="15903" max="15903" width="6.625" style="123" customWidth="1"/>
    <col min="15904" max="16128" width="9" style="123"/>
    <col min="16129" max="16129" width="2.125" style="123" customWidth="1"/>
    <col min="16130" max="16130" width="2.625" style="123" customWidth="1"/>
    <col min="16131" max="16131" width="16.375" style="123" customWidth="1"/>
    <col min="16132" max="16149" width="0" style="123" hidden="1" customWidth="1"/>
    <col min="16150" max="16150" width="10.125" style="123" customWidth="1"/>
    <col min="16151" max="16151" width="6.625" style="123" customWidth="1"/>
    <col min="16152" max="16152" width="10.125" style="123" customWidth="1"/>
    <col min="16153" max="16153" width="6.625" style="123" customWidth="1"/>
    <col min="16154" max="16154" width="10.125" style="123" customWidth="1"/>
    <col min="16155" max="16155" width="6.625" style="123" customWidth="1"/>
    <col min="16156" max="16156" width="10.125" style="123" customWidth="1"/>
    <col min="16157" max="16157" width="6.625" style="123" customWidth="1"/>
    <col min="16158" max="16158" width="10.125" style="123" customWidth="1"/>
    <col min="16159" max="16159" width="6.625" style="123" customWidth="1"/>
    <col min="16160" max="16384" width="9" style="123"/>
  </cols>
  <sheetData>
    <row r="1" spans="1:31" ht="30" customHeight="1">
      <c r="A1" s="120" t="s">
        <v>161</v>
      </c>
      <c r="AD1" s="237"/>
      <c r="AE1" s="238"/>
    </row>
    <row r="2" spans="1:31" ht="18" customHeight="1">
      <c r="O2" s="128"/>
      <c r="Q2" s="128"/>
      <c r="S2" s="128"/>
      <c r="U2" s="128"/>
      <c r="W2" s="128"/>
      <c r="Y2" s="128"/>
      <c r="AC2" s="128"/>
      <c r="AE2" s="128" t="s">
        <v>162</v>
      </c>
    </row>
    <row r="3" spans="1:31" ht="18" customHeight="1">
      <c r="B3" s="903" t="s">
        <v>95</v>
      </c>
      <c r="C3" s="904"/>
      <c r="D3" s="907" t="s">
        <v>90</v>
      </c>
      <c r="E3" s="908"/>
      <c r="F3" s="908"/>
      <c r="G3" s="908"/>
      <c r="H3" s="908"/>
      <c r="I3" s="909"/>
      <c r="J3" s="910" t="s">
        <v>10</v>
      </c>
      <c r="K3" s="911"/>
      <c r="L3" s="910" t="s">
        <v>18</v>
      </c>
      <c r="M3" s="911"/>
      <c r="N3" s="910" t="s">
        <v>19</v>
      </c>
      <c r="O3" s="911"/>
      <c r="P3" s="910" t="s">
        <v>20</v>
      </c>
      <c r="Q3" s="911"/>
      <c r="R3" s="899" t="s">
        <v>21</v>
      </c>
      <c r="S3" s="900"/>
      <c r="T3" s="899" t="s">
        <v>26</v>
      </c>
      <c r="U3" s="900"/>
      <c r="V3" s="899" t="s">
        <v>27</v>
      </c>
      <c r="W3" s="900"/>
      <c r="X3" s="899" t="s">
        <v>28</v>
      </c>
      <c r="Y3" s="900"/>
      <c r="Z3" s="899" t="s">
        <v>29</v>
      </c>
      <c r="AA3" s="900"/>
      <c r="AB3" s="899" t="s">
        <v>30</v>
      </c>
      <c r="AC3" s="900"/>
      <c r="AD3" s="899" t="s">
        <v>31</v>
      </c>
      <c r="AE3" s="900"/>
    </row>
    <row r="4" spans="1:31" ht="18" customHeight="1">
      <c r="B4" s="905"/>
      <c r="C4" s="906"/>
      <c r="D4" s="132" t="s">
        <v>163</v>
      </c>
      <c r="E4" s="133" t="s">
        <v>97</v>
      </c>
      <c r="F4" s="240" t="s">
        <v>137</v>
      </c>
      <c r="G4" s="241" t="s">
        <v>138</v>
      </c>
      <c r="H4" s="241" t="s">
        <v>139</v>
      </c>
      <c r="I4" s="242" t="s">
        <v>140</v>
      </c>
      <c r="J4" s="132" t="s">
        <v>96</v>
      </c>
      <c r="K4" s="133" t="s">
        <v>97</v>
      </c>
      <c r="L4" s="132" t="s">
        <v>96</v>
      </c>
      <c r="M4" s="133" t="s">
        <v>97</v>
      </c>
      <c r="N4" s="132" t="s">
        <v>96</v>
      </c>
      <c r="O4" s="133" t="s">
        <v>97</v>
      </c>
      <c r="P4" s="132" t="s">
        <v>96</v>
      </c>
      <c r="Q4" s="133" t="s">
        <v>97</v>
      </c>
      <c r="R4" s="134" t="s">
        <v>96</v>
      </c>
      <c r="S4" s="135" t="s">
        <v>97</v>
      </c>
      <c r="T4" s="134" t="s">
        <v>96</v>
      </c>
      <c r="U4" s="135" t="s">
        <v>97</v>
      </c>
      <c r="V4" s="134" t="s">
        <v>96</v>
      </c>
      <c r="W4" s="135" t="s">
        <v>97</v>
      </c>
      <c r="X4" s="134" t="s">
        <v>96</v>
      </c>
      <c r="Y4" s="135" t="s">
        <v>97</v>
      </c>
      <c r="Z4" s="134" t="s">
        <v>96</v>
      </c>
      <c r="AA4" s="135" t="s">
        <v>97</v>
      </c>
      <c r="AB4" s="134" t="s">
        <v>96</v>
      </c>
      <c r="AC4" s="135" t="s">
        <v>97</v>
      </c>
      <c r="AD4" s="134" t="s">
        <v>96</v>
      </c>
      <c r="AE4" s="135" t="s">
        <v>97</v>
      </c>
    </row>
    <row r="5" spans="1:31" ht="25.5" customHeight="1">
      <c r="B5" s="243" t="s">
        <v>164</v>
      </c>
      <c r="C5" s="244" t="s">
        <v>165</v>
      </c>
      <c r="D5" s="245">
        <f>+D8+D19+D20+D21+D24+D25+D26+D27+D28</f>
        <v>16005492</v>
      </c>
      <c r="E5" s="246">
        <f>ROUND(D5/D$7*100,1)</f>
        <v>51.7</v>
      </c>
      <c r="F5" s="247">
        <f>+F8+F19+F20+F21+F24+F25+F26+F27+F28</f>
        <v>5606802</v>
      </c>
      <c r="G5" s="248">
        <f>+G8+G19+G20+G21+G24+G25+G26+G27+G28</f>
        <v>4765691</v>
      </c>
      <c r="H5" s="248">
        <f>+H8+H19+H20+H21+H24+H25+H26+H27+H28</f>
        <v>3340803</v>
      </c>
      <c r="I5" s="249">
        <f>+I8+I19+I20+I21+I24+I25+I26+I27+I28</f>
        <v>2292196</v>
      </c>
      <c r="J5" s="245">
        <f>+J8+J19+J20+J21+J24+J25+J26+J27+J28</f>
        <v>19396265</v>
      </c>
      <c r="K5" s="246">
        <f>ROUND(J5/J$7*100,1)</f>
        <v>53.3</v>
      </c>
      <c r="L5" s="245">
        <v>16121256</v>
      </c>
      <c r="M5" s="246">
        <v>46.3</v>
      </c>
      <c r="N5" s="250">
        <f>+N8+N19+N20+N21+N24+N25+N26+N27+N28</f>
        <v>18095484</v>
      </c>
      <c r="O5" s="251">
        <f>ROUND(N5/N$7*100,1)</f>
        <v>56</v>
      </c>
      <c r="P5" s="250">
        <f>+P8+P19+P20+P21+P24+P25+P26+P27+P28</f>
        <v>17788711</v>
      </c>
      <c r="Q5" s="251">
        <f>ROUND(P5/P$7*100,1)</f>
        <v>53.4</v>
      </c>
      <c r="R5" s="250">
        <f>+R8+R19+R20+R21+R24+R25+R26+R27+R28</f>
        <v>16955156</v>
      </c>
      <c r="S5" s="251">
        <f>ROUND(R5/R$7*100,1)</f>
        <v>51.7</v>
      </c>
      <c r="T5" s="250">
        <f>+T8+T19+T20+T21+T24+T25+T26+T27+T28</f>
        <v>15879288</v>
      </c>
      <c r="U5" s="251">
        <f>ROUND(T5/T$7*100,1)</f>
        <v>45.5</v>
      </c>
      <c r="V5" s="250">
        <f>+V8+V19+V20+V21+V24+V25+V26+V27+V28</f>
        <v>16074909</v>
      </c>
      <c r="W5" s="251">
        <f>ROUND(V5/V$7*100,1)</f>
        <v>45.9</v>
      </c>
      <c r="X5" s="250">
        <f t="shared" ref="X5:AC5" si="0">X8+X19+X20+X21+X24+X25+X26+X27+X28</f>
        <v>16184471</v>
      </c>
      <c r="Y5" s="251">
        <f t="shared" si="0"/>
        <v>44.699999999999996</v>
      </c>
      <c r="Z5" s="250">
        <f t="shared" si="0"/>
        <v>16601494</v>
      </c>
      <c r="AA5" s="251">
        <f t="shared" si="0"/>
        <v>44.500000000000007</v>
      </c>
      <c r="AB5" s="250">
        <f t="shared" si="0"/>
        <v>16776021</v>
      </c>
      <c r="AC5" s="251">
        <f t="shared" si="0"/>
        <v>45.100000000000009</v>
      </c>
      <c r="AD5" s="250">
        <f>AD8+AD19+AD20+AD21+AD24+AD25+AD26+AD27+AD28</f>
        <v>16241985</v>
      </c>
      <c r="AE5" s="251">
        <f>AE8+AE19+AE20+AE21+AE24+AE25+AE26+AE27+AE28</f>
        <v>43.500000000000007</v>
      </c>
    </row>
    <row r="6" spans="1:31" ht="25.5" customHeight="1">
      <c r="B6" s="252"/>
      <c r="C6" s="253" t="s">
        <v>166</v>
      </c>
      <c r="D6" s="254">
        <f>SUM(F6:I6)</f>
        <v>14977227</v>
      </c>
      <c r="E6" s="255">
        <f>+E7-E5</f>
        <v>48.3</v>
      </c>
      <c r="F6" s="256">
        <v>3532006</v>
      </c>
      <c r="G6" s="257">
        <v>5178760</v>
      </c>
      <c r="H6" s="257">
        <v>3625157</v>
      </c>
      <c r="I6" s="258">
        <v>2641304</v>
      </c>
      <c r="J6" s="254">
        <v>17006733</v>
      </c>
      <c r="K6" s="255">
        <f>ROUND(J6/J$7*100,1)</f>
        <v>46.7</v>
      </c>
      <c r="L6" s="254">
        <v>18725246</v>
      </c>
      <c r="M6" s="255">
        <v>53.7</v>
      </c>
      <c r="N6" s="259">
        <v>14209894</v>
      </c>
      <c r="O6" s="260">
        <f>ROUND(N6/N$7*100,1)</f>
        <v>44</v>
      </c>
      <c r="P6" s="259">
        <f>P7-P5</f>
        <v>15527208</v>
      </c>
      <c r="Q6" s="260">
        <f>ROUND(P6/P$7*100,1)</f>
        <v>46.6</v>
      </c>
      <c r="R6" s="259">
        <f>R7-R5</f>
        <v>15850346</v>
      </c>
      <c r="S6" s="260">
        <f>ROUND(R6/R$7*100,1)</f>
        <v>48.3</v>
      </c>
      <c r="T6" s="259">
        <f>T7-T5</f>
        <v>18986782</v>
      </c>
      <c r="U6" s="260">
        <f>ROUND(T6/T$7*100,1)</f>
        <v>54.5</v>
      </c>
      <c r="V6" s="259">
        <f>V7-V5</f>
        <v>18958378</v>
      </c>
      <c r="W6" s="260">
        <f>ROUND(V6/V$7*100,1)</f>
        <v>54.1</v>
      </c>
      <c r="X6" s="259">
        <f t="shared" ref="X6:AC6" si="1">X9+X10+X11+X12+X13+X14+X15+X16+X17+X18+X22+X23+X29</f>
        <v>19904305</v>
      </c>
      <c r="Y6" s="260">
        <f t="shared" si="1"/>
        <v>55.3</v>
      </c>
      <c r="Z6" s="259">
        <f t="shared" si="1"/>
        <v>20631252</v>
      </c>
      <c r="AA6" s="260">
        <f t="shared" si="1"/>
        <v>55.5</v>
      </c>
      <c r="AB6" s="259">
        <f t="shared" si="1"/>
        <v>21122786</v>
      </c>
      <c r="AC6" s="260">
        <f t="shared" si="1"/>
        <v>56.699999999999989</v>
      </c>
      <c r="AD6" s="259">
        <f>AD9+AD10+AD11+AD12+AD13+AD14+AD15+AD16+AD17+AD18+AD22+AD23+AD29</f>
        <v>22146225</v>
      </c>
      <c r="AE6" s="260">
        <f>AE9+AE10+AE11+AE12+AE13+AE14+AE15+AE16+AE17+AE18+AE22+AE23+AE29</f>
        <v>59.400000000000006</v>
      </c>
    </row>
    <row r="7" spans="1:31" ht="25.5" customHeight="1">
      <c r="B7" s="901" t="s">
        <v>98</v>
      </c>
      <c r="C7" s="902"/>
      <c r="D7" s="261">
        <f>SUM(D5:D6)</f>
        <v>30982719</v>
      </c>
      <c r="E7" s="262">
        <v>100</v>
      </c>
      <c r="F7" s="263">
        <v>9138808</v>
      </c>
      <c r="G7" s="264">
        <v>9944451</v>
      </c>
      <c r="H7" s="264">
        <v>6965960</v>
      </c>
      <c r="I7" s="265">
        <f>SUM(I5:I6)</f>
        <v>4933500</v>
      </c>
      <c r="J7" s="261">
        <f>SUM(J5:J6)</f>
        <v>36402998</v>
      </c>
      <c r="K7" s="262">
        <v>100</v>
      </c>
      <c r="L7" s="261">
        <f t="shared" ref="L7:W7" si="2">SUM(L8:L29)</f>
        <v>34846502</v>
      </c>
      <c r="M7" s="262">
        <f t="shared" si="2"/>
        <v>99.999999999999986</v>
      </c>
      <c r="N7" s="266">
        <f t="shared" si="2"/>
        <v>32305378</v>
      </c>
      <c r="O7" s="267">
        <f t="shared" si="2"/>
        <v>100</v>
      </c>
      <c r="P7" s="266">
        <f t="shared" si="2"/>
        <v>33315919</v>
      </c>
      <c r="Q7" s="267">
        <f t="shared" si="2"/>
        <v>99.999999999999972</v>
      </c>
      <c r="R7" s="266">
        <f t="shared" si="2"/>
        <v>32805502</v>
      </c>
      <c r="S7" s="267">
        <f t="shared" si="2"/>
        <v>99.999999999999986</v>
      </c>
      <c r="T7" s="266">
        <f t="shared" si="2"/>
        <v>34866070</v>
      </c>
      <c r="U7" s="267">
        <f t="shared" si="2"/>
        <v>100</v>
      </c>
      <c r="V7" s="266">
        <f t="shared" si="2"/>
        <v>35033287</v>
      </c>
      <c r="W7" s="267">
        <f t="shared" si="2"/>
        <v>99.999999999999972</v>
      </c>
      <c r="X7" s="266">
        <f t="shared" ref="X7:AC7" si="3">SUM(X5:X6)</f>
        <v>36088776</v>
      </c>
      <c r="Y7" s="267">
        <f t="shared" si="3"/>
        <v>100</v>
      </c>
      <c r="Z7" s="266">
        <f t="shared" si="3"/>
        <v>37232746</v>
      </c>
      <c r="AA7" s="267">
        <f t="shared" si="3"/>
        <v>100</v>
      </c>
      <c r="AB7" s="266">
        <f t="shared" si="3"/>
        <v>37898807</v>
      </c>
      <c r="AC7" s="267">
        <f t="shared" si="3"/>
        <v>101.8</v>
      </c>
      <c r="AD7" s="266">
        <f>SUM(AD5:AD6)</f>
        <v>38388210</v>
      </c>
      <c r="AE7" s="267">
        <f>SUM(AE5:AE6)</f>
        <v>102.9</v>
      </c>
    </row>
    <row r="8" spans="1:31" ht="21" customHeight="1">
      <c r="B8" s="243" t="s">
        <v>167</v>
      </c>
      <c r="C8" s="244" t="s">
        <v>168</v>
      </c>
      <c r="D8" s="245">
        <f t="shared" ref="D8:D29" si="4">SUM(F8:I8)</f>
        <v>11234737</v>
      </c>
      <c r="E8" s="268">
        <f>100-SUM(E9:E29)</f>
        <v>35.899999999999991</v>
      </c>
      <c r="F8" s="269">
        <v>3593108</v>
      </c>
      <c r="G8" s="270">
        <v>3551912</v>
      </c>
      <c r="H8" s="270">
        <v>2617443</v>
      </c>
      <c r="I8" s="271">
        <v>1472274</v>
      </c>
      <c r="J8" s="245">
        <v>11469420</v>
      </c>
      <c r="K8" s="268">
        <f>100-SUM(K9:K29)</f>
        <v>31.5</v>
      </c>
      <c r="L8" s="245">
        <v>11738975</v>
      </c>
      <c r="M8" s="268">
        <v>33.700000000000003</v>
      </c>
      <c r="N8" s="250">
        <v>13056498</v>
      </c>
      <c r="O8" s="272">
        <v>40.4</v>
      </c>
      <c r="P8" s="250">
        <v>13304819</v>
      </c>
      <c r="Q8" s="272">
        <v>39.9</v>
      </c>
      <c r="R8" s="250">
        <v>12415419</v>
      </c>
      <c r="S8" s="272">
        <v>37.799999999999997</v>
      </c>
      <c r="T8" s="250">
        <v>12113247</v>
      </c>
      <c r="U8" s="272">
        <v>34.700000000000003</v>
      </c>
      <c r="V8" s="250">
        <v>12078139</v>
      </c>
      <c r="W8" s="272">
        <v>34.5</v>
      </c>
      <c r="X8" s="250">
        <v>11960848</v>
      </c>
      <c r="Y8" s="251">
        <f t="shared" ref="Y8:Y17" si="5">ROUND(X8/$X$7*100,1)</f>
        <v>33.1</v>
      </c>
      <c r="Z8" s="250">
        <v>11946233</v>
      </c>
      <c r="AA8" s="251">
        <f t="shared" ref="AA8:AC29" si="6">ROUND(Z8/$Z$7*100,1)</f>
        <v>32.1</v>
      </c>
      <c r="AB8" s="250">
        <v>11985034</v>
      </c>
      <c r="AC8" s="251">
        <f t="shared" si="6"/>
        <v>32.200000000000003</v>
      </c>
      <c r="AD8" s="250">
        <v>11960632</v>
      </c>
      <c r="AE8" s="251">
        <f t="shared" ref="AE8:AE29" si="7">ROUND(AD8/$Z$7*100,1)</f>
        <v>32.1</v>
      </c>
    </row>
    <row r="9" spans="1:31" ht="21" customHeight="1">
      <c r="B9" s="273"/>
      <c r="C9" s="274" t="s">
        <v>169</v>
      </c>
      <c r="D9" s="275">
        <f t="shared" si="4"/>
        <v>581451</v>
      </c>
      <c r="E9" s="276">
        <f t="shared" ref="E9:E29" si="8">ROUND(D9/D$7*100,1)</f>
        <v>1.9</v>
      </c>
      <c r="F9" s="277">
        <v>155708</v>
      </c>
      <c r="G9" s="278">
        <v>190918</v>
      </c>
      <c r="H9" s="278">
        <v>138846</v>
      </c>
      <c r="I9" s="279">
        <v>95979</v>
      </c>
      <c r="J9" s="275">
        <v>745031</v>
      </c>
      <c r="K9" s="276">
        <f t="shared" ref="K9:K29" si="9">ROUND(J9/J$7*100,1)</f>
        <v>2</v>
      </c>
      <c r="L9" s="275">
        <v>1164347</v>
      </c>
      <c r="M9" s="276">
        <v>3.3</v>
      </c>
      <c r="N9" s="280">
        <v>410825</v>
      </c>
      <c r="O9" s="281">
        <v>1.3</v>
      </c>
      <c r="P9" s="280">
        <v>396804</v>
      </c>
      <c r="Q9" s="281">
        <v>1.2</v>
      </c>
      <c r="R9" s="280">
        <v>368605</v>
      </c>
      <c r="S9" s="281">
        <v>1.1000000000000001</v>
      </c>
      <c r="T9" s="280">
        <v>376176</v>
      </c>
      <c r="U9" s="281">
        <v>1.1000000000000001</v>
      </c>
      <c r="V9" s="280">
        <v>365248</v>
      </c>
      <c r="W9" s="281">
        <v>1</v>
      </c>
      <c r="X9" s="280">
        <v>342234</v>
      </c>
      <c r="Y9" s="282">
        <f t="shared" si="5"/>
        <v>0.9</v>
      </c>
      <c r="Z9" s="280">
        <v>326658</v>
      </c>
      <c r="AA9" s="282">
        <f t="shared" si="6"/>
        <v>0.9</v>
      </c>
      <c r="AB9" s="280">
        <v>311650</v>
      </c>
      <c r="AC9" s="282">
        <f t="shared" si="6"/>
        <v>0.8</v>
      </c>
      <c r="AD9" s="280">
        <v>324597</v>
      </c>
      <c r="AE9" s="282">
        <f t="shared" si="7"/>
        <v>0.9</v>
      </c>
    </row>
    <row r="10" spans="1:31" ht="21" customHeight="1">
      <c r="B10" s="273"/>
      <c r="C10" s="283" t="s">
        <v>170</v>
      </c>
      <c r="D10" s="275">
        <f t="shared" si="4"/>
        <v>112418</v>
      </c>
      <c r="E10" s="276">
        <f t="shared" si="8"/>
        <v>0.4</v>
      </c>
      <c r="F10" s="277">
        <v>28225</v>
      </c>
      <c r="G10" s="278">
        <v>38620</v>
      </c>
      <c r="H10" s="278">
        <v>29277</v>
      </c>
      <c r="I10" s="279">
        <v>16296</v>
      </c>
      <c r="J10" s="275">
        <v>67954</v>
      </c>
      <c r="K10" s="276">
        <f t="shared" si="9"/>
        <v>0.2</v>
      </c>
      <c r="L10" s="275">
        <v>49616</v>
      </c>
      <c r="M10" s="276">
        <v>0.2</v>
      </c>
      <c r="N10" s="280">
        <v>67107</v>
      </c>
      <c r="O10" s="281">
        <v>0.2</v>
      </c>
      <c r="P10" s="280">
        <v>69039</v>
      </c>
      <c r="Q10" s="281">
        <v>0.2</v>
      </c>
      <c r="R10" s="280">
        <v>58973</v>
      </c>
      <c r="S10" s="281">
        <v>0.2</v>
      </c>
      <c r="T10" s="280">
        <v>52542</v>
      </c>
      <c r="U10" s="281">
        <v>0.1</v>
      </c>
      <c r="V10" s="280">
        <v>53183</v>
      </c>
      <c r="W10" s="281">
        <v>0.2</v>
      </c>
      <c r="X10" s="280">
        <v>37126</v>
      </c>
      <c r="Y10" s="282">
        <f t="shared" si="5"/>
        <v>0.1</v>
      </c>
      <c r="Z10" s="280">
        <v>30832</v>
      </c>
      <c r="AA10" s="282">
        <f t="shared" si="6"/>
        <v>0.1</v>
      </c>
      <c r="AB10" s="280">
        <v>29492</v>
      </c>
      <c r="AC10" s="282">
        <f t="shared" si="6"/>
        <v>0.1</v>
      </c>
      <c r="AD10" s="280">
        <v>25769</v>
      </c>
      <c r="AE10" s="282">
        <f t="shared" si="7"/>
        <v>0.1</v>
      </c>
    </row>
    <row r="11" spans="1:31" ht="21" customHeight="1">
      <c r="B11" s="273"/>
      <c r="C11" s="284" t="s">
        <v>171</v>
      </c>
      <c r="D11" s="275">
        <f t="shared" si="4"/>
        <v>19025</v>
      </c>
      <c r="E11" s="276">
        <f t="shared" si="8"/>
        <v>0.1</v>
      </c>
      <c r="F11" s="277">
        <v>4796</v>
      </c>
      <c r="G11" s="278">
        <v>6522</v>
      </c>
      <c r="H11" s="278">
        <v>4950</v>
      </c>
      <c r="I11" s="279">
        <v>2757</v>
      </c>
      <c r="J11" s="275">
        <v>32002</v>
      </c>
      <c r="K11" s="276">
        <f t="shared" si="9"/>
        <v>0.1</v>
      </c>
      <c r="L11" s="275">
        <v>44843</v>
      </c>
      <c r="M11" s="276">
        <v>0.1</v>
      </c>
      <c r="N11" s="280">
        <v>54764</v>
      </c>
      <c r="O11" s="281">
        <v>0.2</v>
      </c>
      <c r="P11" s="280">
        <v>22179</v>
      </c>
      <c r="Q11" s="281">
        <v>0.1</v>
      </c>
      <c r="R11" s="280">
        <v>17288</v>
      </c>
      <c r="S11" s="281">
        <v>0.1</v>
      </c>
      <c r="T11" s="280">
        <v>20983</v>
      </c>
      <c r="U11" s="281">
        <v>0.1</v>
      </c>
      <c r="V11" s="280">
        <v>23244</v>
      </c>
      <c r="W11" s="281">
        <v>0.1</v>
      </c>
      <c r="X11" s="280">
        <v>23866</v>
      </c>
      <c r="Y11" s="282">
        <f t="shared" si="5"/>
        <v>0.1</v>
      </c>
      <c r="Z11" s="280">
        <v>50357</v>
      </c>
      <c r="AA11" s="282">
        <f t="shared" si="6"/>
        <v>0.1</v>
      </c>
      <c r="AB11" s="280">
        <v>97844</v>
      </c>
      <c r="AC11" s="282">
        <f t="shared" si="6"/>
        <v>0.3</v>
      </c>
      <c r="AD11" s="280">
        <v>80569</v>
      </c>
      <c r="AE11" s="282">
        <f t="shared" si="7"/>
        <v>0.2</v>
      </c>
    </row>
    <row r="12" spans="1:31" ht="21" customHeight="1">
      <c r="B12" s="273"/>
      <c r="C12" s="283" t="s">
        <v>172</v>
      </c>
      <c r="D12" s="275">
        <f t="shared" si="4"/>
        <v>19228</v>
      </c>
      <c r="E12" s="276">
        <f t="shared" si="8"/>
        <v>0.1</v>
      </c>
      <c r="F12" s="277">
        <v>4812</v>
      </c>
      <c r="G12" s="278">
        <v>6618</v>
      </c>
      <c r="H12" s="278">
        <v>5011</v>
      </c>
      <c r="I12" s="279">
        <v>2787</v>
      </c>
      <c r="J12" s="275">
        <v>43102</v>
      </c>
      <c r="K12" s="276">
        <f t="shared" si="9"/>
        <v>0.1</v>
      </c>
      <c r="L12" s="275">
        <v>36151</v>
      </c>
      <c r="M12" s="276">
        <v>0.1</v>
      </c>
      <c r="N12" s="280">
        <v>34391</v>
      </c>
      <c r="O12" s="281">
        <v>0.1</v>
      </c>
      <c r="P12" s="280">
        <v>7806</v>
      </c>
      <c r="Q12" s="281">
        <v>0</v>
      </c>
      <c r="R12" s="280">
        <v>8873</v>
      </c>
      <c r="S12" s="281">
        <v>0</v>
      </c>
      <c r="T12" s="280">
        <v>6980</v>
      </c>
      <c r="U12" s="281">
        <v>0</v>
      </c>
      <c r="V12" s="280">
        <v>5686</v>
      </c>
      <c r="W12" s="281">
        <v>0</v>
      </c>
      <c r="X12" s="280">
        <v>6780</v>
      </c>
      <c r="Y12" s="282">
        <f t="shared" si="5"/>
        <v>0</v>
      </c>
      <c r="Z12" s="280">
        <v>79383</v>
      </c>
      <c r="AA12" s="282">
        <f t="shared" si="6"/>
        <v>0.2</v>
      </c>
      <c r="AB12" s="280">
        <v>56477</v>
      </c>
      <c r="AC12" s="282">
        <f t="shared" si="6"/>
        <v>0.2</v>
      </c>
      <c r="AD12" s="280">
        <v>70518</v>
      </c>
      <c r="AE12" s="282">
        <f t="shared" si="7"/>
        <v>0.2</v>
      </c>
    </row>
    <row r="13" spans="1:31" ht="21" customHeight="1">
      <c r="B13" s="273"/>
      <c r="C13" s="284" t="s">
        <v>173</v>
      </c>
      <c r="D13" s="275">
        <f t="shared" si="4"/>
        <v>902229</v>
      </c>
      <c r="E13" s="276">
        <f t="shared" si="8"/>
        <v>2.9</v>
      </c>
      <c r="F13" s="277">
        <v>244113</v>
      </c>
      <c r="G13" s="278">
        <v>309742</v>
      </c>
      <c r="H13" s="278">
        <v>225963</v>
      </c>
      <c r="I13" s="279">
        <v>122411</v>
      </c>
      <c r="J13" s="275">
        <v>827776</v>
      </c>
      <c r="K13" s="276">
        <f t="shared" si="9"/>
        <v>2.2999999999999998</v>
      </c>
      <c r="L13" s="275">
        <v>846467</v>
      </c>
      <c r="M13" s="276">
        <v>2.4</v>
      </c>
      <c r="N13" s="280">
        <v>838183</v>
      </c>
      <c r="O13" s="281">
        <v>2.6</v>
      </c>
      <c r="P13" s="280">
        <v>783857</v>
      </c>
      <c r="Q13" s="281">
        <v>2.4</v>
      </c>
      <c r="R13" s="280">
        <v>823497</v>
      </c>
      <c r="S13" s="281">
        <v>2.5</v>
      </c>
      <c r="T13" s="280">
        <v>822083</v>
      </c>
      <c r="U13" s="281">
        <v>2.4</v>
      </c>
      <c r="V13" s="280">
        <v>819613</v>
      </c>
      <c r="W13" s="281">
        <v>2.2999999999999998</v>
      </c>
      <c r="X13" s="280">
        <v>822180</v>
      </c>
      <c r="Y13" s="282">
        <f t="shared" si="5"/>
        <v>2.2999999999999998</v>
      </c>
      <c r="Z13" s="280">
        <v>815173</v>
      </c>
      <c r="AA13" s="282">
        <f t="shared" si="6"/>
        <v>2.2000000000000002</v>
      </c>
      <c r="AB13" s="280">
        <v>1004304</v>
      </c>
      <c r="AC13" s="282">
        <f t="shared" si="6"/>
        <v>2.7</v>
      </c>
      <c r="AD13" s="280">
        <v>1722026</v>
      </c>
      <c r="AE13" s="282">
        <f t="shared" si="7"/>
        <v>4.5999999999999996</v>
      </c>
    </row>
    <row r="14" spans="1:31" ht="21" customHeight="1">
      <c r="B14" s="273"/>
      <c r="C14" s="284" t="s">
        <v>174</v>
      </c>
      <c r="D14" s="275">
        <f t="shared" si="4"/>
        <v>36697</v>
      </c>
      <c r="E14" s="276">
        <f t="shared" si="8"/>
        <v>0.1</v>
      </c>
      <c r="F14" s="285">
        <v>0</v>
      </c>
      <c r="G14" s="286">
        <v>36697</v>
      </c>
      <c r="H14" s="286">
        <v>0</v>
      </c>
      <c r="I14" s="287">
        <v>0</v>
      </c>
      <c r="J14" s="275">
        <v>35463</v>
      </c>
      <c r="K14" s="276">
        <f t="shared" si="9"/>
        <v>0.1</v>
      </c>
      <c r="L14" s="275">
        <v>34106</v>
      </c>
      <c r="M14" s="276">
        <v>0.1</v>
      </c>
      <c r="N14" s="280">
        <v>33165</v>
      </c>
      <c r="O14" s="281">
        <v>0.1</v>
      </c>
      <c r="P14" s="280">
        <v>32076</v>
      </c>
      <c r="Q14" s="281">
        <v>0.1</v>
      </c>
      <c r="R14" s="280">
        <v>32267</v>
      </c>
      <c r="S14" s="281">
        <v>0.1</v>
      </c>
      <c r="T14" s="280">
        <v>28602</v>
      </c>
      <c r="U14" s="281">
        <v>0.1</v>
      </c>
      <c r="V14" s="280">
        <v>27573</v>
      </c>
      <c r="W14" s="281">
        <v>0.1</v>
      </c>
      <c r="X14" s="280">
        <v>28422</v>
      </c>
      <c r="Y14" s="282">
        <f t="shared" si="5"/>
        <v>0.1</v>
      </c>
      <c r="Z14" s="280">
        <v>31388</v>
      </c>
      <c r="AA14" s="282">
        <f t="shared" si="6"/>
        <v>0.1</v>
      </c>
      <c r="AB14" s="280">
        <v>29014</v>
      </c>
      <c r="AC14" s="282">
        <f t="shared" si="6"/>
        <v>0.1</v>
      </c>
      <c r="AD14" s="280">
        <v>30026</v>
      </c>
      <c r="AE14" s="282">
        <f t="shared" si="7"/>
        <v>0.1</v>
      </c>
    </row>
    <row r="15" spans="1:31" ht="21" customHeight="1">
      <c r="B15" s="273"/>
      <c r="C15" s="284" t="s">
        <v>175</v>
      </c>
      <c r="D15" s="275">
        <f t="shared" si="4"/>
        <v>224492</v>
      </c>
      <c r="E15" s="276">
        <f t="shared" si="8"/>
        <v>0.7</v>
      </c>
      <c r="F15" s="277">
        <v>60964</v>
      </c>
      <c r="G15" s="278">
        <v>72141</v>
      </c>
      <c r="H15" s="278">
        <v>52339</v>
      </c>
      <c r="I15" s="279">
        <v>39048</v>
      </c>
      <c r="J15" s="275">
        <v>215072</v>
      </c>
      <c r="K15" s="276">
        <f t="shared" si="9"/>
        <v>0.6</v>
      </c>
      <c r="L15" s="275">
        <v>212392</v>
      </c>
      <c r="M15" s="276">
        <v>0.6</v>
      </c>
      <c r="N15" s="280">
        <v>201741</v>
      </c>
      <c r="O15" s="281">
        <v>0.6</v>
      </c>
      <c r="P15" s="280">
        <v>177578</v>
      </c>
      <c r="Q15" s="281">
        <v>0.5</v>
      </c>
      <c r="R15" s="280">
        <v>103661</v>
      </c>
      <c r="S15" s="281">
        <v>0.3</v>
      </c>
      <c r="T15" s="280">
        <v>97185</v>
      </c>
      <c r="U15" s="281">
        <v>0.3</v>
      </c>
      <c r="V15" s="280">
        <v>85600</v>
      </c>
      <c r="W15" s="281">
        <v>0.2</v>
      </c>
      <c r="X15" s="280">
        <v>106746</v>
      </c>
      <c r="Y15" s="282">
        <f t="shared" si="5"/>
        <v>0.3</v>
      </c>
      <c r="Z15" s="280">
        <v>96294</v>
      </c>
      <c r="AA15" s="282">
        <f t="shared" si="6"/>
        <v>0.3</v>
      </c>
      <c r="AB15" s="280">
        <v>42056</v>
      </c>
      <c r="AC15" s="282">
        <f t="shared" si="6"/>
        <v>0.1</v>
      </c>
      <c r="AD15" s="280">
        <v>68906</v>
      </c>
      <c r="AE15" s="282">
        <f t="shared" si="7"/>
        <v>0.2</v>
      </c>
    </row>
    <row r="16" spans="1:31" ht="21" customHeight="1">
      <c r="B16" s="273"/>
      <c r="C16" s="283" t="s">
        <v>176</v>
      </c>
      <c r="D16" s="275">
        <f t="shared" si="4"/>
        <v>360671</v>
      </c>
      <c r="E16" s="276">
        <f t="shared" si="8"/>
        <v>1.2</v>
      </c>
      <c r="F16" s="277">
        <v>95222</v>
      </c>
      <c r="G16" s="278">
        <v>123051</v>
      </c>
      <c r="H16" s="278">
        <v>91790</v>
      </c>
      <c r="I16" s="279">
        <v>50608</v>
      </c>
      <c r="J16" s="275">
        <v>380645</v>
      </c>
      <c r="K16" s="276">
        <f t="shared" si="9"/>
        <v>1</v>
      </c>
      <c r="L16" s="275">
        <v>308607</v>
      </c>
      <c r="M16" s="276">
        <v>0.9</v>
      </c>
      <c r="N16" s="280">
        <v>85200</v>
      </c>
      <c r="O16" s="281">
        <v>0.3</v>
      </c>
      <c r="P16" s="280">
        <v>180261</v>
      </c>
      <c r="Q16" s="281">
        <v>0.5</v>
      </c>
      <c r="R16" s="280">
        <v>179065</v>
      </c>
      <c r="S16" s="281">
        <v>0.5</v>
      </c>
      <c r="T16" s="280">
        <v>169230</v>
      </c>
      <c r="U16" s="281">
        <v>0.5</v>
      </c>
      <c r="V16" s="280">
        <v>144250</v>
      </c>
      <c r="W16" s="281">
        <v>0.4</v>
      </c>
      <c r="X16" s="280">
        <v>63685</v>
      </c>
      <c r="Y16" s="282">
        <f t="shared" si="5"/>
        <v>0.2</v>
      </c>
      <c r="Z16" s="280">
        <v>59229</v>
      </c>
      <c r="AA16" s="282">
        <f t="shared" si="6"/>
        <v>0.2</v>
      </c>
      <c r="AB16" s="280">
        <v>52732</v>
      </c>
      <c r="AC16" s="282">
        <f t="shared" si="6"/>
        <v>0.1</v>
      </c>
      <c r="AD16" s="280">
        <v>51771</v>
      </c>
      <c r="AE16" s="282">
        <f t="shared" si="7"/>
        <v>0.1</v>
      </c>
    </row>
    <row r="17" spans="2:31" ht="21" customHeight="1">
      <c r="B17" s="273"/>
      <c r="C17" s="274" t="s">
        <v>177</v>
      </c>
      <c r="D17" s="275">
        <f t="shared" si="4"/>
        <v>6870752</v>
      </c>
      <c r="E17" s="276">
        <f t="shared" si="8"/>
        <v>22.2</v>
      </c>
      <c r="F17" s="277">
        <v>1146830</v>
      </c>
      <c r="G17" s="278">
        <v>2296483</v>
      </c>
      <c r="H17" s="278">
        <v>1991192</v>
      </c>
      <c r="I17" s="279">
        <v>1436247</v>
      </c>
      <c r="J17" s="275">
        <v>6319704</v>
      </c>
      <c r="K17" s="276">
        <f t="shared" si="9"/>
        <v>17.399999999999999</v>
      </c>
      <c r="L17" s="275">
        <v>6593336</v>
      </c>
      <c r="M17" s="276">
        <v>18.899999999999999</v>
      </c>
      <c r="N17" s="280">
        <v>6257722</v>
      </c>
      <c r="O17" s="281">
        <v>19.399999999999999</v>
      </c>
      <c r="P17" s="280">
        <v>6334359</v>
      </c>
      <c r="Q17" s="281">
        <v>19</v>
      </c>
      <c r="R17" s="280">
        <v>6750080</v>
      </c>
      <c r="S17" s="281">
        <v>20.6</v>
      </c>
      <c r="T17" s="280">
        <v>7713325</v>
      </c>
      <c r="U17" s="281">
        <v>22.1</v>
      </c>
      <c r="V17" s="280">
        <v>7935844</v>
      </c>
      <c r="W17" s="281">
        <v>22.7</v>
      </c>
      <c r="X17" s="280">
        <v>8033090</v>
      </c>
      <c r="Y17" s="282">
        <f t="shared" si="5"/>
        <v>22.3</v>
      </c>
      <c r="Z17" s="280">
        <v>7771150</v>
      </c>
      <c r="AA17" s="282">
        <f t="shared" si="6"/>
        <v>20.9</v>
      </c>
      <c r="AB17" s="280">
        <v>7632918</v>
      </c>
      <c r="AC17" s="282">
        <f t="shared" si="6"/>
        <v>20.5</v>
      </c>
      <c r="AD17" s="280">
        <v>7640242</v>
      </c>
      <c r="AE17" s="282">
        <f t="shared" si="7"/>
        <v>20.5</v>
      </c>
    </row>
    <row r="18" spans="2:31" ht="21" customHeight="1">
      <c r="B18" s="273"/>
      <c r="C18" s="283" t="s">
        <v>178</v>
      </c>
      <c r="D18" s="275">
        <f t="shared" si="4"/>
        <v>16487</v>
      </c>
      <c r="E18" s="276">
        <f t="shared" si="8"/>
        <v>0.1</v>
      </c>
      <c r="F18" s="277">
        <v>4520</v>
      </c>
      <c r="G18" s="278">
        <v>5621</v>
      </c>
      <c r="H18" s="286">
        <v>4151</v>
      </c>
      <c r="I18" s="279">
        <v>2195</v>
      </c>
      <c r="J18" s="275">
        <v>16549</v>
      </c>
      <c r="K18" s="276">
        <f t="shared" si="9"/>
        <v>0</v>
      </c>
      <c r="L18" s="275">
        <v>17815</v>
      </c>
      <c r="M18" s="276">
        <v>0.1</v>
      </c>
      <c r="N18" s="280">
        <v>17862</v>
      </c>
      <c r="O18" s="281">
        <v>0.1</v>
      </c>
      <c r="P18" s="280">
        <v>15952</v>
      </c>
      <c r="Q18" s="281">
        <v>0.1</v>
      </c>
      <c r="R18" s="280">
        <v>15900</v>
      </c>
      <c r="S18" s="281">
        <v>0.1</v>
      </c>
      <c r="T18" s="280">
        <v>15033</v>
      </c>
      <c r="U18" s="281">
        <v>0</v>
      </c>
      <c r="V18" s="280">
        <v>14256</v>
      </c>
      <c r="W18" s="281">
        <v>0</v>
      </c>
      <c r="X18" s="280">
        <v>13544</v>
      </c>
      <c r="Y18" s="282">
        <f>ROUNDUP(X18/$X$7*100,1)</f>
        <v>0.1</v>
      </c>
      <c r="Z18" s="280">
        <v>13172</v>
      </c>
      <c r="AA18" s="282">
        <f t="shared" si="6"/>
        <v>0</v>
      </c>
      <c r="AB18" s="280">
        <v>11559</v>
      </c>
      <c r="AC18" s="282">
        <f t="shared" si="6"/>
        <v>0</v>
      </c>
      <c r="AD18" s="280">
        <v>11834</v>
      </c>
      <c r="AE18" s="282">
        <f t="shared" si="7"/>
        <v>0</v>
      </c>
    </row>
    <row r="19" spans="2:31" ht="21" customHeight="1">
      <c r="B19" s="288" t="s">
        <v>167</v>
      </c>
      <c r="C19" s="284" t="s">
        <v>179</v>
      </c>
      <c r="D19" s="275">
        <f t="shared" si="4"/>
        <v>264663</v>
      </c>
      <c r="E19" s="276">
        <f t="shared" si="8"/>
        <v>0.9</v>
      </c>
      <c r="F19" s="277">
        <v>35241</v>
      </c>
      <c r="G19" s="278">
        <v>103956</v>
      </c>
      <c r="H19" s="278">
        <v>51161</v>
      </c>
      <c r="I19" s="279">
        <v>74305</v>
      </c>
      <c r="J19" s="275">
        <v>291659</v>
      </c>
      <c r="K19" s="276">
        <f t="shared" si="9"/>
        <v>0.8</v>
      </c>
      <c r="L19" s="275">
        <v>372395</v>
      </c>
      <c r="M19" s="276">
        <v>1.1000000000000001</v>
      </c>
      <c r="N19" s="280">
        <v>405058</v>
      </c>
      <c r="O19" s="281">
        <v>1.2</v>
      </c>
      <c r="P19" s="280">
        <v>493483</v>
      </c>
      <c r="Q19" s="281">
        <v>1.5</v>
      </c>
      <c r="R19" s="280">
        <v>515639</v>
      </c>
      <c r="S19" s="281">
        <v>1.6</v>
      </c>
      <c r="T19" s="280">
        <v>517782</v>
      </c>
      <c r="U19" s="281">
        <v>1.5</v>
      </c>
      <c r="V19" s="280">
        <v>496040</v>
      </c>
      <c r="W19" s="281">
        <v>1.4</v>
      </c>
      <c r="X19" s="280">
        <v>581717</v>
      </c>
      <c r="Y19" s="282">
        <f t="shared" ref="Y19:Y29" si="10">ROUND(X19/$X$7*100,1)</f>
        <v>1.6</v>
      </c>
      <c r="Z19" s="280">
        <v>631755</v>
      </c>
      <c r="AA19" s="282">
        <f t="shared" si="6"/>
        <v>1.7</v>
      </c>
      <c r="AB19" s="280">
        <v>649062</v>
      </c>
      <c r="AC19" s="282">
        <f t="shared" si="6"/>
        <v>1.7</v>
      </c>
      <c r="AD19" s="280">
        <v>608497</v>
      </c>
      <c r="AE19" s="282">
        <f t="shared" si="7"/>
        <v>1.6</v>
      </c>
    </row>
    <row r="20" spans="2:31" ht="21" customHeight="1">
      <c r="B20" s="288" t="s">
        <v>167</v>
      </c>
      <c r="C20" s="274" t="s">
        <v>180</v>
      </c>
      <c r="D20" s="275">
        <f t="shared" si="4"/>
        <v>906790</v>
      </c>
      <c r="E20" s="276">
        <f t="shared" si="8"/>
        <v>2.9</v>
      </c>
      <c r="F20" s="277">
        <v>228493</v>
      </c>
      <c r="G20" s="278">
        <v>391941</v>
      </c>
      <c r="H20" s="278">
        <v>188998</v>
      </c>
      <c r="I20" s="279">
        <v>97358</v>
      </c>
      <c r="J20" s="275">
        <v>895840</v>
      </c>
      <c r="K20" s="276">
        <f t="shared" si="9"/>
        <v>2.5</v>
      </c>
      <c r="L20" s="275">
        <v>850604</v>
      </c>
      <c r="M20" s="276">
        <v>2.4</v>
      </c>
      <c r="N20" s="280">
        <v>805552</v>
      </c>
      <c r="O20" s="281">
        <v>2.5</v>
      </c>
      <c r="P20" s="280">
        <v>697952</v>
      </c>
      <c r="Q20" s="281">
        <v>2.1</v>
      </c>
      <c r="R20" s="280">
        <v>692871</v>
      </c>
      <c r="S20" s="281">
        <v>2.1</v>
      </c>
      <c r="T20" s="280">
        <v>673896</v>
      </c>
      <c r="U20" s="281">
        <v>1.9</v>
      </c>
      <c r="V20" s="280">
        <v>680637</v>
      </c>
      <c r="W20" s="281">
        <v>1.9</v>
      </c>
      <c r="X20" s="280">
        <v>663154</v>
      </c>
      <c r="Y20" s="282">
        <f t="shared" si="10"/>
        <v>1.8</v>
      </c>
      <c r="Z20" s="280">
        <v>638701</v>
      </c>
      <c r="AA20" s="282">
        <f t="shared" si="6"/>
        <v>1.7</v>
      </c>
      <c r="AB20" s="280">
        <v>618207</v>
      </c>
      <c r="AC20" s="282">
        <f t="shared" si="6"/>
        <v>1.7</v>
      </c>
      <c r="AD20" s="280">
        <v>554292</v>
      </c>
      <c r="AE20" s="282">
        <f t="shared" si="7"/>
        <v>1.5</v>
      </c>
    </row>
    <row r="21" spans="2:31" ht="21" customHeight="1">
      <c r="B21" s="288" t="s">
        <v>167</v>
      </c>
      <c r="C21" s="274" t="s">
        <v>181</v>
      </c>
      <c r="D21" s="275">
        <f t="shared" si="4"/>
        <v>170701</v>
      </c>
      <c r="E21" s="276">
        <f t="shared" si="8"/>
        <v>0.6</v>
      </c>
      <c r="F21" s="277">
        <v>59603</v>
      </c>
      <c r="G21" s="278">
        <v>57360</v>
      </c>
      <c r="H21" s="278">
        <v>36524</v>
      </c>
      <c r="I21" s="279">
        <v>17214</v>
      </c>
      <c r="J21" s="275">
        <v>183177</v>
      </c>
      <c r="K21" s="276">
        <f t="shared" si="9"/>
        <v>0.5</v>
      </c>
      <c r="L21" s="275">
        <v>221599</v>
      </c>
      <c r="M21" s="276">
        <v>0.6</v>
      </c>
      <c r="N21" s="280">
        <v>210973</v>
      </c>
      <c r="O21" s="281">
        <v>0.6</v>
      </c>
      <c r="P21" s="280">
        <v>213148</v>
      </c>
      <c r="Q21" s="281">
        <v>0.6</v>
      </c>
      <c r="R21" s="280">
        <v>207192</v>
      </c>
      <c r="S21" s="281">
        <v>0.6</v>
      </c>
      <c r="T21" s="280">
        <v>207867</v>
      </c>
      <c r="U21" s="281">
        <v>0.6</v>
      </c>
      <c r="V21" s="280">
        <v>204605</v>
      </c>
      <c r="W21" s="281">
        <v>0.6</v>
      </c>
      <c r="X21" s="280">
        <v>202869</v>
      </c>
      <c r="Y21" s="282">
        <f t="shared" si="10"/>
        <v>0.6</v>
      </c>
      <c r="Z21" s="280">
        <v>217153</v>
      </c>
      <c r="AA21" s="282">
        <f t="shared" si="6"/>
        <v>0.6</v>
      </c>
      <c r="AB21" s="280">
        <v>199319</v>
      </c>
      <c r="AC21" s="282">
        <f t="shared" si="6"/>
        <v>0.5</v>
      </c>
      <c r="AD21" s="280">
        <v>203988</v>
      </c>
      <c r="AE21" s="282">
        <f t="shared" si="7"/>
        <v>0.5</v>
      </c>
    </row>
    <row r="22" spans="2:31" ht="21" customHeight="1">
      <c r="B22" s="273"/>
      <c r="C22" s="274" t="s">
        <v>182</v>
      </c>
      <c r="D22" s="275">
        <f t="shared" si="4"/>
        <v>1606652</v>
      </c>
      <c r="E22" s="276">
        <f t="shared" si="8"/>
        <v>5.2</v>
      </c>
      <c r="F22" s="277">
        <v>354420</v>
      </c>
      <c r="G22" s="278">
        <v>711261</v>
      </c>
      <c r="H22" s="278">
        <v>373357</v>
      </c>
      <c r="I22" s="279">
        <v>167614</v>
      </c>
      <c r="J22" s="275">
        <v>2153553</v>
      </c>
      <c r="K22" s="276">
        <f t="shared" si="9"/>
        <v>5.9</v>
      </c>
      <c r="L22" s="275">
        <v>2013510</v>
      </c>
      <c r="M22" s="276">
        <v>5.8</v>
      </c>
      <c r="N22" s="280">
        <v>1768459</v>
      </c>
      <c r="O22" s="281">
        <v>5.5</v>
      </c>
      <c r="P22" s="280">
        <v>3399096</v>
      </c>
      <c r="Q22" s="281">
        <v>10.199999999999999</v>
      </c>
      <c r="R22" s="280">
        <v>3133586</v>
      </c>
      <c r="S22" s="281">
        <v>9.6</v>
      </c>
      <c r="T22" s="280">
        <v>3747923</v>
      </c>
      <c r="U22" s="281">
        <v>10.7</v>
      </c>
      <c r="V22" s="280">
        <v>3733272</v>
      </c>
      <c r="W22" s="281">
        <v>10.7</v>
      </c>
      <c r="X22" s="280">
        <v>3650730</v>
      </c>
      <c r="Y22" s="282">
        <f t="shared" si="10"/>
        <v>10.1</v>
      </c>
      <c r="Z22" s="280">
        <v>4116889</v>
      </c>
      <c r="AA22" s="282">
        <f t="shared" si="6"/>
        <v>11.1</v>
      </c>
      <c r="AB22" s="280">
        <v>4177607</v>
      </c>
      <c r="AC22" s="282">
        <f t="shared" si="6"/>
        <v>11.2</v>
      </c>
      <c r="AD22" s="280">
        <v>4017246</v>
      </c>
      <c r="AE22" s="282">
        <f t="shared" si="7"/>
        <v>10.8</v>
      </c>
    </row>
    <row r="23" spans="2:31" ht="21" customHeight="1">
      <c r="B23" s="273"/>
      <c r="C23" s="274" t="s">
        <v>183</v>
      </c>
      <c r="D23" s="275">
        <f t="shared" si="4"/>
        <v>1639225</v>
      </c>
      <c r="E23" s="276">
        <f t="shared" si="8"/>
        <v>5.3</v>
      </c>
      <c r="F23" s="277">
        <v>549996</v>
      </c>
      <c r="G23" s="278">
        <v>448286</v>
      </c>
      <c r="H23" s="278">
        <v>300581</v>
      </c>
      <c r="I23" s="279">
        <v>340362</v>
      </c>
      <c r="J23" s="275">
        <v>1585482</v>
      </c>
      <c r="K23" s="276">
        <f t="shared" si="9"/>
        <v>4.4000000000000004</v>
      </c>
      <c r="L23" s="275">
        <v>1495556</v>
      </c>
      <c r="M23" s="276">
        <v>4.3</v>
      </c>
      <c r="N23" s="280">
        <v>2176136</v>
      </c>
      <c r="O23" s="281">
        <v>6.7</v>
      </c>
      <c r="P23" s="280">
        <v>1947420</v>
      </c>
      <c r="Q23" s="281">
        <v>5.8</v>
      </c>
      <c r="R23" s="280">
        <v>2030216</v>
      </c>
      <c r="S23" s="281">
        <v>6.2</v>
      </c>
      <c r="T23" s="280">
        <v>2466220</v>
      </c>
      <c r="U23" s="281">
        <v>7.1</v>
      </c>
      <c r="V23" s="280">
        <v>2326009</v>
      </c>
      <c r="W23" s="281">
        <v>6.6</v>
      </c>
      <c r="X23" s="280">
        <v>2340693</v>
      </c>
      <c r="Y23" s="282">
        <f t="shared" si="10"/>
        <v>6.5</v>
      </c>
      <c r="Z23" s="280">
        <v>2462352</v>
      </c>
      <c r="AA23" s="282">
        <f t="shared" si="6"/>
        <v>6.6</v>
      </c>
      <c r="AB23" s="280">
        <v>2586963</v>
      </c>
      <c r="AC23" s="282">
        <f t="shared" si="6"/>
        <v>6.9</v>
      </c>
      <c r="AD23" s="280">
        <v>3367764</v>
      </c>
      <c r="AE23" s="282">
        <f t="shared" si="7"/>
        <v>9</v>
      </c>
    </row>
    <row r="24" spans="2:31" ht="21" customHeight="1">
      <c r="B24" s="288" t="s">
        <v>167</v>
      </c>
      <c r="C24" s="274" t="s">
        <v>184</v>
      </c>
      <c r="D24" s="275">
        <f t="shared" si="4"/>
        <v>137341</v>
      </c>
      <c r="E24" s="276">
        <f t="shared" si="8"/>
        <v>0.4</v>
      </c>
      <c r="F24" s="277">
        <v>85337</v>
      </c>
      <c r="G24" s="278">
        <v>23668</v>
      </c>
      <c r="H24" s="278">
        <v>7209</v>
      </c>
      <c r="I24" s="279">
        <v>21127</v>
      </c>
      <c r="J24" s="275">
        <v>224516</v>
      </c>
      <c r="K24" s="276">
        <f t="shared" si="9"/>
        <v>0.6</v>
      </c>
      <c r="L24" s="275">
        <v>96190</v>
      </c>
      <c r="M24" s="276">
        <v>0.3</v>
      </c>
      <c r="N24" s="280">
        <v>103778</v>
      </c>
      <c r="O24" s="281">
        <v>0.3</v>
      </c>
      <c r="P24" s="280">
        <v>115188</v>
      </c>
      <c r="Q24" s="281">
        <v>0.3</v>
      </c>
      <c r="R24" s="280">
        <v>127220</v>
      </c>
      <c r="S24" s="281">
        <v>0.4</v>
      </c>
      <c r="T24" s="280">
        <v>60171</v>
      </c>
      <c r="U24" s="281">
        <v>0.2</v>
      </c>
      <c r="V24" s="280">
        <v>97170</v>
      </c>
      <c r="W24" s="281">
        <v>0.3</v>
      </c>
      <c r="X24" s="280">
        <v>124573</v>
      </c>
      <c r="Y24" s="282">
        <f t="shared" si="10"/>
        <v>0.3</v>
      </c>
      <c r="Z24" s="280">
        <v>122958</v>
      </c>
      <c r="AA24" s="282">
        <f t="shared" si="6"/>
        <v>0.3</v>
      </c>
      <c r="AB24" s="280">
        <v>96436</v>
      </c>
      <c r="AC24" s="282">
        <f t="shared" si="6"/>
        <v>0.3</v>
      </c>
      <c r="AD24" s="280">
        <v>317916</v>
      </c>
      <c r="AE24" s="282">
        <f t="shared" si="7"/>
        <v>0.9</v>
      </c>
    </row>
    <row r="25" spans="2:31" ht="21" customHeight="1">
      <c r="B25" s="288" t="s">
        <v>167</v>
      </c>
      <c r="C25" s="274" t="s">
        <v>185</v>
      </c>
      <c r="D25" s="275">
        <f t="shared" si="4"/>
        <v>34890</v>
      </c>
      <c r="E25" s="276">
        <f t="shared" si="8"/>
        <v>0.1</v>
      </c>
      <c r="F25" s="277">
        <v>500</v>
      </c>
      <c r="G25" s="278">
        <v>4290</v>
      </c>
      <c r="H25" s="286">
        <v>100</v>
      </c>
      <c r="I25" s="279">
        <v>30000</v>
      </c>
      <c r="J25" s="275">
        <v>28149</v>
      </c>
      <c r="K25" s="276">
        <f t="shared" si="9"/>
        <v>0.1</v>
      </c>
      <c r="L25" s="275">
        <v>5363</v>
      </c>
      <c r="M25" s="276">
        <v>0</v>
      </c>
      <c r="N25" s="280">
        <v>4570</v>
      </c>
      <c r="O25" s="281">
        <v>0</v>
      </c>
      <c r="P25" s="280">
        <v>18901</v>
      </c>
      <c r="Q25" s="281">
        <v>0.1</v>
      </c>
      <c r="R25" s="280">
        <v>108486</v>
      </c>
      <c r="S25" s="281">
        <v>0.3</v>
      </c>
      <c r="T25" s="280">
        <v>42449</v>
      </c>
      <c r="U25" s="281">
        <v>0.1</v>
      </c>
      <c r="V25" s="280">
        <v>21261</v>
      </c>
      <c r="W25" s="281">
        <v>0.1</v>
      </c>
      <c r="X25" s="280">
        <v>10315</v>
      </c>
      <c r="Y25" s="282">
        <f t="shared" si="10"/>
        <v>0</v>
      </c>
      <c r="Z25" s="280">
        <v>5674</v>
      </c>
      <c r="AA25" s="282">
        <f t="shared" si="6"/>
        <v>0</v>
      </c>
      <c r="AB25" s="280">
        <v>8682</v>
      </c>
      <c r="AC25" s="282">
        <f t="shared" si="6"/>
        <v>0</v>
      </c>
      <c r="AD25" s="280">
        <v>6292</v>
      </c>
      <c r="AE25" s="282">
        <f t="shared" si="7"/>
        <v>0</v>
      </c>
    </row>
    <row r="26" spans="2:31" ht="21" customHeight="1">
      <c r="B26" s="288" t="s">
        <v>167</v>
      </c>
      <c r="C26" s="274" t="s">
        <v>186</v>
      </c>
      <c r="D26" s="275">
        <f t="shared" si="4"/>
        <v>917646</v>
      </c>
      <c r="E26" s="276">
        <f t="shared" si="8"/>
        <v>3</v>
      </c>
      <c r="F26" s="285">
        <v>599420</v>
      </c>
      <c r="G26" s="278">
        <v>22496</v>
      </c>
      <c r="H26" s="278">
        <v>39938</v>
      </c>
      <c r="I26" s="279">
        <v>255792</v>
      </c>
      <c r="J26" s="275">
        <v>3663128</v>
      </c>
      <c r="K26" s="276">
        <f t="shared" si="9"/>
        <v>10.1</v>
      </c>
      <c r="L26" s="275">
        <v>348002</v>
      </c>
      <c r="M26" s="276">
        <v>1</v>
      </c>
      <c r="N26" s="280">
        <v>1517386</v>
      </c>
      <c r="O26" s="281">
        <v>4.7</v>
      </c>
      <c r="P26" s="280">
        <v>415219</v>
      </c>
      <c r="Q26" s="281">
        <v>1.3</v>
      </c>
      <c r="R26" s="280">
        <v>482409</v>
      </c>
      <c r="S26" s="281">
        <v>1.5</v>
      </c>
      <c r="T26" s="280">
        <v>157562</v>
      </c>
      <c r="U26" s="281">
        <v>0.5</v>
      </c>
      <c r="V26" s="280">
        <v>99063</v>
      </c>
      <c r="W26" s="281">
        <v>0.3</v>
      </c>
      <c r="X26" s="280">
        <v>225019</v>
      </c>
      <c r="Y26" s="282">
        <f t="shared" si="10"/>
        <v>0.6</v>
      </c>
      <c r="Z26" s="280">
        <v>55214</v>
      </c>
      <c r="AA26" s="282">
        <f t="shared" si="6"/>
        <v>0.1</v>
      </c>
      <c r="AB26" s="280">
        <v>191287</v>
      </c>
      <c r="AC26" s="282">
        <f t="shared" si="6"/>
        <v>0.5</v>
      </c>
      <c r="AD26" s="280">
        <v>48684</v>
      </c>
      <c r="AE26" s="282">
        <f t="shared" si="7"/>
        <v>0.1</v>
      </c>
    </row>
    <row r="27" spans="2:31" ht="21" customHeight="1">
      <c r="B27" s="288" t="s">
        <v>167</v>
      </c>
      <c r="C27" s="274" t="s">
        <v>187</v>
      </c>
      <c r="D27" s="275">
        <f t="shared" si="4"/>
        <v>1135527</v>
      </c>
      <c r="E27" s="276">
        <f t="shared" si="8"/>
        <v>3.7</v>
      </c>
      <c r="F27" s="277">
        <v>377702</v>
      </c>
      <c r="G27" s="278">
        <v>285177</v>
      </c>
      <c r="H27" s="278">
        <v>259027</v>
      </c>
      <c r="I27" s="279">
        <v>213621</v>
      </c>
      <c r="J27" s="275">
        <v>1653383</v>
      </c>
      <c r="K27" s="276">
        <f t="shared" si="9"/>
        <v>4.5</v>
      </c>
      <c r="L27" s="275">
        <v>1399634</v>
      </c>
      <c r="M27" s="276">
        <v>4</v>
      </c>
      <c r="N27" s="280">
        <v>744237</v>
      </c>
      <c r="O27" s="281">
        <v>2.2999999999999998</v>
      </c>
      <c r="P27" s="280">
        <v>1035388</v>
      </c>
      <c r="Q27" s="281">
        <v>3.1</v>
      </c>
      <c r="R27" s="280">
        <v>858298</v>
      </c>
      <c r="S27" s="281">
        <v>2.6</v>
      </c>
      <c r="T27" s="280">
        <v>850149</v>
      </c>
      <c r="U27" s="281">
        <v>2.4</v>
      </c>
      <c r="V27" s="280">
        <v>983275</v>
      </c>
      <c r="W27" s="281">
        <v>2.8</v>
      </c>
      <c r="X27" s="280">
        <v>1047906</v>
      </c>
      <c r="Y27" s="282">
        <f t="shared" si="10"/>
        <v>2.9</v>
      </c>
      <c r="Z27" s="280">
        <v>1468241</v>
      </c>
      <c r="AA27" s="282">
        <f t="shared" si="6"/>
        <v>3.9</v>
      </c>
      <c r="AB27" s="280">
        <v>1516830</v>
      </c>
      <c r="AC27" s="282">
        <f t="shared" si="6"/>
        <v>4.0999999999999996</v>
      </c>
      <c r="AD27" s="280">
        <v>1019081</v>
      </c>
      <c r="AE27" s="282">
        <f t="shared" si="7"/>
        <v>2.7</v>
      </c>
    </row>
    <row r="28" spans="2:31" ht="21" customHeight="1">
      <c r="B28" s="288" t="s">
        <v>167</v>
      </c>
      <c r="C28" s="274" t="s">
        <v>188</v>
      </c>
      <c r="D28" s="275">
        <f t="shared" si="4"/>
        <v>1203197</v>
      </c>
      <c r="E28" s="276">
        <f t="shared" si="8"/>
        <v>3.9</v>
      </c>
      <c r="F28" s="277">
        <v>627398</v>
      </c>
      <c r="G28" s="278">
        <v>324891</v>
      </c>
      <c r="H28" s="278">
        <v>140403</v>
      </c>
      <c r="I28" s="279">
        <v>110505</v>
      </c>
      <c r="J28" s="275">
        <v>986993</v>
      </c>
      <c r="K28" s="276">
        <f t="shared" si="9"/>
        <v>2.7</v>
      </c>
      <c r="L28" s="275">
        <v>1088494</v>
      </c>
      <c r="M28" s="276">
        <v>3.1</v>
      </c>
      <c r="N28" s="280">
        <v>1247432</v>
      </c>
      <c r="O28" s="281">
        <v>3.9</v>
      </c>
      <c r="P28" s="280">
        <v>1494613</v>
      </c>
      <c r="Q28" s="281">
        <v>4.5</v>
      </c>
      <c r="R28" s="280">
        <v>1547622</v>
      </c>
      <c r="S28" s="281">
        <v>4.7</v>
      </c>
      <c r="T28" s="280">
        <v>1256165</v>
      </c>
      <c r="U28" s="281">
        <v>3.6</v>
      </c>
      <c r="V28" s="280">
        <v>1414719</v>
      </c>
      <c r="W28" s="281">
        <v>4</v>
      </c>
      <c r="X28" s="280">
        <v>1368070</v>
      </c>
      <c r="Y28" s="282">
        <f t="shared" si="10"/>
        <v>3.8</v>
      </c>
      <c r="Z28" s="280">
        <v>1515565</v>
      </c>
      <c r="AA28" s="282">
        <f t="shared" si="6"/>
        <v>4.0999999999999996</v>
      </c>
      <c r="AB28" s="280">
        <v>1511164</v>
      </c>
      <c r="AC28" s="282">
        <f t="shared" si="6"/>
        <v>4.0999999999999996</v>
      </c>
      <c r="AD28" s="280">
        <v>1522603</v>
      </c>
      <c r="AE28" s="282">
        <f t="shared" si="7"/>
        <v>4.0999999999999996</v>
      </c>
    </row>
    <row r="29" spans="2:31" ht="21" customHeight="1">
      <c r="B29" s="252"/>
      <c r="C29" s="253" t="s">
        <v>189</v>
      </c>
      <c r="D29" s="289">
        <f t="shared" si="4"/>
        <v>2587900</v>
      </c>
      <c r="E29" s="290">
        <f t="shared" si="8"/>
        <v>8.4</v>
      </c>
      <c r="F29" s="291">
        <v>882400</v>
      </c>
      <c r="G29" s="292">
        <v>932800</v>
      </c>
      <c r="H29" s="292">
        <v>407700</v>
      </c>
      <c r="I29" s="293">
        <v>365000</v>
      </c>
      <c r="J29" s="289">
        <v>4584400</v>
      </c>
      <c r="K29" s="290">
        <f t="shared" si="9"/>
        <v>12.6</v>
      </c>
      <c r="L29" s="289">
        <v>5908500</v>
      </c>
      <c r="M29" s="290">
        <v>17</v>
      </c>
      <c r="N29" s="294">
        <v>2264339</v>
      </c>
      <c r="O29" s="295">
        <v>7</v>
      </c>
      <c r="P29" s="294">
        <v>2160781</v>
      </c>
      <c r="Q29" s="295">
        <v>6.5</v>
      </c>
      <c r="R29" s="294">
        <v>2328335</v>
      </c>
      <c r="S29" s="295">
        <v>7.1</v>
      </c>
      <c r="T29" s="294">
        <v>3470500</v>
      </c>
      <c r="U29" s="295">
        <v>10</v>
      </c>
      <c r="V29" s="294">
        <v>3424600</v>
      </c>
      <c r="W29" s="295">
        <v>9.8000000000000007</v>
      </c>
      <c r="X29" s="294">
        <v>4435209</v>
      </c>
      <c r="Y29" s="296">
        <f t="shared" si="10"/>
        <v>12.3</v>
      </c>
      <c r="Z29" s="294">
        <v>4778375</v>
      </c>
      <c r="AA29" s="296">
        <f t="shared" si="6"/>
        <v>12.8</v>
      </c>
      <c r="AB29" s="294">
        <v>5090170</v>
      </c>
      <c r="AC29" s="296">
        <f t="shared" si="6"/>
        <v>13.7</v>
      </c>
      <c r="AD29" s="294">
        <v>4734957</v>
      </c>
      <c r="AE29" s="296">
        <f t="shared" si="7"/>
        <v>12.7</v>
      </c>
    </row>
    <row r="30" spans="2:31" ht="21" customHeight="1">
      <c r="O30" s="197"/>
      <c r="Q30" s="197"/>
      <c r="S30" s="197"/>
      <c r="U30" s="197"/>
      <c r="W30" s="197"/>
      <c r="Y30" s="197"/>
      <c r="AC30" s="197"/>
      <c r="AE30" s="197" t="s">
        <v>121</v>
      </c>
    </row>
    <row r="31" spans="2:31" ht="15" customHeight="1">
      <c r="AE31" s="197"/>
    </row>
    <row r="33" spans="24:27">
      <c r="X33" s="297"/>
      <c r="Y33" s="298"/>
      <c r="Z33" s="297"/>
      <c r="AA33" s="298"/>
    </row>
    <row r="34" spans="24:27">
      <c r="X34" s="297"/>
      <c r="Z34" s="297"/>
    </row>
  </sheetData>
  <mergeCells count="14">
    <mergeCell ref="AD3:AE3"/>
    <mergeCell ref="B7:C7"/>
    <mergeCell ref="R3:S3"/>
    <mergeCell ref="T3:U3"/>
    <mergeCell ref="V3:W3"/>
    <mergeCell ref="X3:Y3"/>
    <mergeCell ref="Z3:AA3"/>
    <mergeCell ref="AB3:AC3"/>
    <mergeCell ref="B3:C4"/>
    <mergeCell ref="D3:I3"/>
    <mergeCell ref="J3:K3"/>
    <mergeCell ref="L3:M3"/>
    <mergeCell ref="N3:O3"/>
    <mergeCell ref="P3:Q3"/>
  </mergeCells>
  <phoneticPr fontId="1"/>
  <pageMargins left="0.59055118110236227" right="0.19685039370078741" top="0.78740157480314965" bottom="0.78740157480314965" header="0.39370078740157483" footer="0.39370078740157483"/>
  <pageSetup paperSize="9" orientation="portrait" r:id="rId1"/>
  <headerFooter alignWithMargins="0">
    <oddHeader>&amp;R20.行  財  政</oddHeader>
    <oddFooter>&amp;C-150-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2"/>
  <sheetViews>
    <sheetView showGridLines="0" zoomScaleNormal="100" zoomScaleSheetLayoutView="100" workbookViewId="0">
      <selection activeCell="H32" sqref="H32"/>
    </sheetView>
  </sheetViews>
  <sheetFormatPr defaultRowHeight="13.5"/>
  <cols>
    <col min="1" max="1" width="3.125" style="200" customWidth="1"/>
    <col min="2" max="2" width="1.25" style="232" customWidth="1"/>
    <col min="3" max="3" width="4.125" style="233" customWidth="1"/>
    <col min="4" max="4" width="7.625" style="200" customWidth="1"/>
    <col min="5" max="5" width="5.875" style="200" customWidth="1"/>
    <col min="6" max="7" width="7.125" style="200" customWidth="1"/>
    <col min="8" max="8" width="6.875" style="200" customWidth="1"/>
    <col min="9" max="9" width="6.75" style="200" customWidth="1"/>
    <col min="10" max="10" width="7.125" style="200" customWidth="1"/>
    <col min="11" max="11" width="6.625" style="200" customWidth="1"/>
    <col min="12" max="14" width="7.125" style="200" customWidth="1"/>
    <col min="15" max="15" width="5.125" style="200" customWidth="1"/>
    <col min="16" max="16" width="7.125" style="200" customWidth="1"/>
    <col min="17" max="17" width="2.875" style="200" customWidth="1"/>
    <col min="18" max="256" width="9" style="200"/>
    <col min="257" max="257" width="3.125" style="200" customWidth="1"/>
    <col min="258" max="258" width="1.25" style="200" customWidth="1"/>
    <col min="259" max="259" width="4.125" style="200" customWidth="1"/>
    <col min="260" max="260" width="7.625" style="200" customWidth="1"/>
    <col min="261" max="261" width="5.875" style="200" customWidth="1"/>
    <col min="262" max="263" width="7.125" style="200" customWidth="1"/>
    <col min="264" max="264" width="6.875" style="200" customWidth="1"/>
    <col min="265" max="265" width="6.75" style="200" customWidth="1"/>
    <col min="266" max="266" width="7.125" style="200" customWidth="1"/>
    <col min="267" max="267" width="6.625" style="200" customWidth="1"/>
    <col min="268" max="270" width="7.125" style="200" customWidth="1"/>
    <col min="271" max="271" width="5.125" style="200" customWidth="1"/>
    <col min="272" max="272" width="7.125" style="200" customWidth="1"/>
    <col min="273" max="273" width="2.875" style="200" customWidth="1"/>
    <col min="274" max="512" width="9" style="200"/>
    <col min="513" max="513" width="3.125" style="200" customWidth="1"/>
    <col min="514" max="514" width="1.25" style="200" customWidth="1"/>
    <col min="515" max="515" width="4.125" style="200" customWidth="1"/>
    <col min="516" max="516" width="7.625" style="200" customWidth="1"/>
    <col min="517" max="517" width="5.875" style="200" customWidth="1"/>
    <col min="518" max="519" width="7.125" style="200" customWidth="1"/>
    <col min="520" max="520" width="6.875" style="200" customWidth="1"/>
    <col min="521" max="521" width="6.75" style="200" customWidth="1"/>
    <col min="522" max="522" width="7.125" style="200" customWidth="1"/>
    <col min="523" max="523" width="6.625" style="200" customWidth="1"/>
    <col min="524" max="526" width="7.125" style="200" customWidth="1"/>
    <col min="527" max="527" width="5.125" style="200" customWidth="1"/>
    <col min="528" max="528" width="7.125" style="200" customWidth="1"/>
    <col min="529" max="529" width="2.875" style="200" customWidth="1"/>
    <col min="530" max="768" width="9" style="200"/>
    <col min="769" max="769" width="3.125" style="200" customWidth="1"/>
    <col min="770" max="770" width="1.25" style="200" customWidth="1"/>
    <col min="771" max="771" width="4.125" style="200" customWidth="1"/>
    <col min="772" max="772" width="7.625" style="200" customWidth="1"/>
    <col min="773" max="773" width="5.875" style="200" customWidth="1"/>
    <col min="774" max="775" width="7.125" style="200" customWidth="1"/>
    <col min="776" max="776" width="6.875" style="200" customWidth="1"/>
    <col min="777" max="777" width="6.75" style="200" customWidth="1"/>
    <col min="778" max="778" width="7.125" style="200" customWidth="1"/>
    <col min="779" max="779" width="6.625" style="200" customWidth="1"/>
    <col min="780" max="782" width="7.125" style="200" customWidth="1"/>
    <col min="783" max="783" width="5.125" style="200" customWidth="1"/>
    <col min="784" max="784" width="7.125" style="200" customWidth="1"/>
    <col min="785" max="785" width="2.875" style="200" customWidth="1"/>
    <col min="786" max="1024" width="9" style="200"/>
    <col min="1025" max="1025" width="3.125" style="200" customWidth="1"/>
    <col min="1026" max="1026" width="1.25" style="200" customWidth="1"/>
    <col min="1027" max="1027" width="4.125" style="200" customWidth="1"/>
    <col min="1028" max="1028" width="7.625" style="200" customWidth="1"/>
    <col min="1029" max="1029" width="5.875" style="200" customWidth="1"/>
    <col min="1030" max="1031" width="7.125" style="200" customWidth="1"/>
    <col min="1032" max="1032" width="6.875" style="200" customWidth="1"/>
    <col min="1033" max="1033" width="6.75" style="200" customWidth="1"/>
    <col min="1034" max="1034" width="7.125" style="200" customWidth="1"/>
    <col min="1035" max="1035" width="6.625" style="200" customWidth="1"/>
    <col min="1036" max="1038" width="7.125" style="200" customWidth="1"/>
    <col min="1039" max="1039" width="5.125" style="200" customWidth="1"/>
    <col min="1040" max="1040" width="7.125" style="200" customWidth="1"/>
    <col min="1041" max="1041" width="2.875" style="200" customWidth="1"/>
    <col min="1042" max="1280" width="9" style="200"/>
    <col min="1281" max="1281" width="3.125" style="200" customWidth="1"/>
    <col min="1282" max="1282" width="1.25" style="200" customWidth="1"/>
    <col min="1283" max="1283" width="4.125" style="200" customWidth="1"/>
    <col min="1284" max="1284" width="7.625" style="200" customWidth="1"/>
    <col min="1285" max="1285" width="5.875" style="200" customWidth="1"/>
    <col min="1286" max="1287" width="7.125" style="200" customWidth="1"/>
    <col min="1288" max="1288" width="6.875" style="200" customWidth="1"/>
    <col min="1289" max="1289" width="6.75" style="200" customWidth="1"/>
    <col min="1290" max="1290" width="7.125" style="200" customWidth="1"/>
    <col min="1291" max="1291" width="6.625" style="200" customWidth="1"/>
    <col min="1292" max="1294" width="7.125" style="200" customWidth="1"/>
    <col min="1295" max="1295" width="5.125" style="200" customWidth="1"/>
    <col min="1296" max="1296" width="7.125" style="200" customWidth="1"/>
    <col min="1297" max="1297" width="2.875" style="200" customWidth="1"/>
    <col min="1298" max="1536" width="9" style="200"/>
    <col min="1537" max="1537" width="3.125" style="200" customWidth="1"/>
    <col min="1538" max="1538" width="1.25" style="200" customWidth="1"/>
    <col min="1539" max="1539" width="4.125" style="200" customWidth="1"/>
    <col min="1540" max="1540" width="7.625" style="200" customWidth="1"/>
    <col min="1541" max="1541" width="5.875" style="200" customWidth="1"/>
    <col min="1542" max="1543" width="7.125" style="200" customWidth="1"/>
    <col min="1544" max="1544" width="6.875" style="200" customWidth="1"/>
    <col min="1545" max="1545" width="6.75" style="200" customWidth="1"/>
    <col min="1546" max="1546" width="7.125" style="200" customWidth="1"/>
    <col min="1547" max="1547" width="6.625" style="200" customWidth="1"/>
    <col min="1548" max="1550" width="7.125" style="200" customWidth="1"/>
    <col min="1551" max="1551" width="5.125" style="200" customWidth="1"/>
    <col min="1552" max="1552" width="7.125" style="200" customWidth="1"/>
    <col min="1553" max="1553" width="2.875" style="200" customWidth="1"/>
    <col min="1554" max="1792" width="9" style="200"/>
    <col min="1793" max="1793" width="3.125" style="200" customWidth="1"/>
    <col min="1794" max="1794" width="1.25" style="200" customWidth="1"/>
    <col min="1795" max="1795" width="4.125" style="200" customWidth="1"/>
    <col min="1796" max="1796" width="7.625" style="200" customWidth="1"/>
    <col min="1797" max="1797" width="5.875" style="200" customWidth="1"/>
    <col min="1798" max="1799" width="7.125" style="200" customWidth="1"/>
    <col min="1800" max="1800" width="6.875" style="200" customWidth="1"/>
    <col min="1801" max="1801" width="6.75" style="200" customWidth="1"/>
    <col min="1802" max="1802" width="7.125" style="200" customWidth="1"/>
    <col min="1803" max="1803" width="6.625" style="200" customWidth="1"/>
    <col min="1804" max="1806" width="7.125" style="200" customWidth="1"/>
    <col min="1807" max="1807" width="5.125" style="200" customWidth="1"/>
    <col min="1808" max="1808" width="7.125" style="200" customWidth="1"/>
    <col min="1809" max="1809" width="2.875" style="200" customWidth="1"/>
    <col min="1810" max="2048" width="9" style="200"/>
    <col min="2049" max="2049" width="3.125" style="200" customWidth="1"/>
    <col min="2050" max="2050" width="1.25" style="200" customWidth="1"/>
    <col min="2051" max="2051" width="4.125" style="200" customWidth="1"/>
    <col min="2052" max="2052" width="7.625" style="200" customWidth="1"/>
    <col min="2053" max="2053" width="5.875" style="200" customWidth="1"/>
    <col min="2054" max="2055" width="7.125" style="200" customWidth="1"/>
    <col min="2056" max="2056" width="6.875" style="200" customWidth="1"/>
    <col min="2057" max="2057" width="6.75" style="200" customWidth="1"/>
    <col min="2058" max="2058" width="7.125" style="200" customWidth="1"/>
    <col min="2059" max="2059" width="6.625" style="200" customWidth="1"/>
    <col min="2060" max="2062" width="7.125" style="200" customWidth="1"/>
    <col min="2063" max="2063" width="5.125" style="200" customWidth="1"/>
    <col min="2064" max="2064" width="7.125" style="200" customWidth="1"/>
    <col min="2065" max="2065" width="2.875" style="200" customWidth="1"/>
    <col min="2066" max="2304" width="9" style="200"/>
    <col min="2305" max="2305" width="3.125" style="200" customWidth="1"/>
    <col min="2306" max="2306" width="1.25" style="200" customWidth="1"/>
    <col min="2307" max="2307" width="4.125" style="200" customWidth="1"/>
    <col min="2308" max="2308" width="7.625" style="200" customWidth="1"/>
    <col min="2309" max="2309" width="5.875" style="200" customWidth="1"/>
    <col min="2310" max="2311" width="7.125" style="200" customWidth="1"/>
    <col min="2312" max="2312" width="6.875" style="200" customWidth="1"/>
    <col min="2313" max="2313" width="6.75" style="200" customWidth="1"/>
    <col min="2314" max="2314" width="7.125" style="200" customWidth="1"/>
    <col min="2315" max="2315" width="6.625" style="200" customWidth="1"/>
    <col min="2316" max="2318" width="7.125" style="200" customWidth="1"/>
    <col min="2319" max="2319" width="5.125" style="200" customWidth="1"/>
    <col min="2320" max="2320" width="7.125" style="200" customWidth="1"/>
    <col min="2321" max="2321" width="2.875" style="200" customWidth="1"/>
    <col min="2322" max="2560" width="9" style="200"/>
    <col min="2561" max="2561" width="3.125" style="200" customWidth="1"/>
    <col min="2562" max="2562" width="1.25" style="200" customWidth="1"/>
    <col min="2563" max="2563" width="4.125" style="200" customWidth="1"/>
    <col min="2564" max="2564" width="7.625" style="200" customWidth="1"/>
    <col min="2565" max="2565" width="5.875" style="200" customWidth="1"/>
    <col min="2566" max="2567" width="7.125" style="200" customWidth="1"/>
    <col min="2568" max="2568" width="6.875" style="200" customWidth="1"/>
    <col min="2569" max="2569" width="6.75" style="200" customWidth="1"/>
    <col min="2570" max="2570" width="7.125" style="200" customWidth="1"/>
    <col min="2571" max="2571" width="6.625" style="200" customWidth="1"/>
    <col min="2572" max="2574" width="7.125" style="200" customWidth="1"/>
    <col min="2575" max="2575" width="5.125" style="200" customWidth="1"/>
    <col min="2576" max="2576" width="7.125" style="200" customWidth="1"/>
    <col min="2577" max="2577" width="2.875" style="200" customWidth="1"/>
    <col min="2578" max="2816" width="9" style="200"/>
    <col min="2817" max="2817" width="3.125" style="200" customWidth="1"/>
    <col min="2818" max="2818" width="1.25" style="200" customWidth="1"/>
    <col min="2819" max="2819" width="4.125" style="200" customWidth="1"/>
    <col min="2820" max="2820" width="7.625" style="200" customWidth="1"/>
    <col min="2821" max="2821" width="5.875" style="200" customWidth="1"/>
    <col min="2822" max="2823" width="7.125" style="200" customWidth="1"/>
    <col min="2824" max="2824" width="6.875" style="200" customWidth="1"/>
    <col min="2825" max="2825" width="6.75" style="200" customWidth="1"/>
    <col min="2826" max="2826" width="7.125" style="200" customWidth="1"/>
    <col min="2827" max="2827" width="6.625" style="200" customWidth="1"/>
    <col min="2828" max="2830" width="7.125" style="200" customWidth="1"/>
    <col min="2831" max="2831" width="5.125" style="200" customWidth="1"/>
    <col min="2832" max="2832" width="7.125" style="200" customWidth="1"/>
    <col min="2833" max="2833" width="2.875" style="200" customWidth="1"/>
    <col min="2834" max="3072" width="9" style="200"/>
    <col min="3073" max="3073" width="3.125" style="200" customWidth="1"/>
    <col min="3074" max="3074" width="1.25" style="200" customWidth="1"/>
    <col min="3075" max="3075" width="4.125" style="200" customWidth="1"/>
    <col min="3076" max="3076" width="7.625" style="200" customWidth="1"/>
    <col min="3077" max="3077" width="5.875" style="200" customWidth="1"/>
    <col min="3078" max="3079" width="7.125" style="200" customWidth="1"/>
    <col min="3080" max="3080" width="6.875" style="200" customWidth="1"/>
    <col min="3081" max="3081" width="6.75" style="200" customWidth="1"/>
    <col min="3082" max="3082" width="7.125" style="200" customWidth="1"/>
    <col min="3083" max="3083" width="6.625" style="200" customWidth="1"/>
    <col min="3084" max="3086" width="7.125" style="200" customWidth="1"/>
    <col min="3087" max="3087" width="5.125" style="200" customWidth="1"/>
    <col min="3088" max="3088" width="7.125" style="200" customWidth="1"/>
    <col min="3089" max="3089" width="2.875" style="200" customWidth="1"/>
    <col min="3090" max="3328" width="9" style="200"/>
    <col min="3329" max="3329" width="3.125" style="200" customWidth="1"/>
    <col min="3330" max="3330" width="1.25" style="200" customWidth="1"/>
    <col min="3331" max="3331" width="4.125" style="200" customWidth="1"/>
    <col min="3332" max="3332" width="7.625" style="200" customWidth="1"/>
    <col min="3333" max="3333" width="5.875" style="200" customWidth="1"/>
    <col min="3334" max="3335" width="7.125" style="200" customWidth="1"/>
    <col min="3336" max="3336" width="6.875" style="200" customWidth="1"/>
    <col min="3337" max="3337" width="6.75" style="200" customWidth="1"/>
    <col min="3338" max="3338" width="7.125" style="200" customWidth="1"/>
    <col min="3339" max="3339" width="6.625" style="200" customWidth="1"/>
    <col min="3340" max="3342" width="7.125" style="200" customWidth="1"/>
    <col min="3343" max="3343" width="5.125" style="200" customWidth="1"/>
    <col min="3344" max="3344" width="7.125" style="200" customWidth="1"/>
    <col min="3345" max="3345" width="2.875" style="200" customWidth="1"/>
    <col min="3346" max="3584" width="9" style="200"/>
    <col min="3585" max="3585" width="3.125" style="200" customWidth="1"/>
    <col min="3586" max="3586" width="1.25" style="200" customWidth="1"/>
    <col min="3587" max="3587" width="4.125" style="200" customWidth="1"/>
    <col min="3588" max="3588" width="7.625" style="200" customWidth="1"/>
    <col min="3589" max="3589" width="5.875" style="200" customWidth="1"/>
    <col min="3590" max="3591" width="7.125" style="200" customWidth="1"/>
    <col min="3592" max="3592" width="6.875" style="200" customWidth="1"/>
    <col min="3593" max="3593" width="6.75" style="200" customWidth="1"/>
    <col min="3594" max="3594" width="7.125" style="200" customWidth="1"/>
    <col min="3595" max="3595" width="6.625" style="200" customWidth="1"/>
    <col min="3596" max="3598" width="7.125" style="200" customWidth="1"/>
    <col min="3599" max="3599" width="5.125" style="200" customWidth="1"/>
    <col min="3600" max="3600" width="7.125" style="200" customWidth="1"/>
    <col min="3601" max="3601" width="2.875" style="200" customWidth="1"/>
    <col min="3602" max="3840" width="9" style="200"/>
    <col min="3841" max="3841" width="3.125" style="200" customWidth="1"/>
    <col min="3842" max="3842" width="1.25" style="200" customWidth="1"/>
    <col min="3843" max="3843" width="4.125" style="200" customWidth="1"/>
    <col min="3844" max="3844" width="7.625" style="200" customWidth="1"/>
    <col min="3845" max="3845" width="5.875" style="200" customWidth="1"/>
    <col min="3846" max="3847" width="7.125" style="200" customWidth="1"/>
    <col min="3848" max="3848" width="6.875" style="200" customWidth="1"/>
    <col min="3849" max="3849" width="6.75" style="200" customWidth="1"/>
    <col min="3850" max="3850" width="7.125" style="200" customWidth="1"/>
    <col min="3851" max="3851" width="6.625" style="200" customWidth="1"/>
    <col min="3852" max="3854" width="7.125" style="200" customWidth="1"/>
    <col min="3855" max="3855" width="5.125" style="200" customWidth="1"/>
    <col min="3856" max="3856" width="7.125" style="200" customWidth="1"/>
    <col min="3857" max="3857" width="2.875" style="200" customWidth="1"/>
    <col min="3858" max="4096" width="9" style="200"/>
    <col min="4097" max="4097" width="3.125" style="200" customWidth="1"/>
    <col min="4098" max="4098" width="1.25" style="200" customWidth="1"/>
    <col min="4099" max="4099" width="4.125" style="200" customWidth="1"/>
    <col min="4100" max="4100" width="7.625" style="200" customWidth="1"/>
    <col min="4101" max="4101" width="5.875" style="200" customWidth="1"/>
    <col min="4102" max="4103" width="7.125" style="200" customWidth="1"/>
    <col min="4104" max="4104" width="6.875" style="200" customWidth="1"/>
    <col min="4105" max="4105" width="6.75" style="200" customWidth="1"/>
    <col min="4106" max="4106" width="7.125" style="200" customWidth="1"/>
    <col min="4107" max="4107" width="6.625" style="200" customWidth="1"/>
    <col min="4108" max="4110" width="7.125" style="200" customWidth="1"/>
    <col min="4111" max="4111" width="5.125" style="200" customWidth="1"/>
    <col min="4112" max="4112" width="7.125" style="200" customWidth="1"/>
    <col min="4113" max="4113" width="2.875" style="200" customWidth="1"/>
    <col min="4114" max="4352" width="9" style="200"/>
    <col min="4353" max="4353" width="3.125" style="200" customWidth="1"/>
    <col min="4354" max="4354" width="1.25" style="200" customWidth="1"/>
    <col min="4355" max="4355" width="4.125" style="200" customWidth="1"/>
    <col min="4356" max="4356" width="7.625" style="200" customWidth="1"/>
    <col min="4357" max="4357" width="5.875" style="200" customWidth="1"/>
    <col min="4358" max="4359" width="7.125" style="200" customWidth="1"/>
    <col min="4360" max="4360" width="6.875" style="200" customWidth="1"/>
    <col min="4361" max="4361" width="6.75" style="200" customWidth="1"/>
    <col min="4362" max="4362" width="7.125" style="200" customWidth="1"/>
    <col min="4363" max="4363" width="6.625" style="200" customWidth="1"/>
    <col min="4364" max="4366" width="7.125" style="200" customWidth="1"/>
    <col min="4367" max="4367" width="5.125" style="200" customWidth="1"/>
    <col min="4368" max="4368" width="7.125" style="200" customWidth="1"/>
    <col min="4369" max="4369" width="2.875" style="200" customWidth="1"/>
    <col min="4370" max="4608" width="9" style="200"/>
    <col min="4609" max="4609" width="3.125" style="200" customWidth="1"/>
    <col min="4610" max="4610" width="1.25" style="200" customWidth="1"/>
    <col min="4611" max="4611" width="4.125" style="200" customWidth="1"/>
    <col min="4612" max="4612" width="7.625" style="200" customWidth="1"/>
    <col min="4613" max="4613" width="5.875" style="200" customWidth="1"/>
    <col min="4614" max="4615" width="7.125" style="200" customWidth="1"/>
    <col min="4616" max="4616" width="6.875" style="200" customWidth="1"/>
    <col min="4617" max="4617" width="6.75" style="200" customWidth="1"/>
    <col min="4618" max="4618" width="7.125" style="200" customWidth="1"/>
    <col min="4619" max="4619" width="6.625" style="200" customWidth="1"/>
    <col min="4620" max="4622" width="7.125" style="200" customWidth="1"/>
    <col min="4623" max="4623" width="5.125" style="200" customWidth="1"/>
    <col min="4624" max="4624" width="7.125" style="200" customWidth="1"/>
    <col min="4625" max="4625" width="2.875" style="200" customWidth="1"/>
    <col min="4626" max="4864" width="9" style="200"/>
    <col min="4865" max="4865" width="3.125" style="200" customWidth="1"/>
    <col min="4866" max="4866" width="1.25" style="200" customWidth="1"/>
    <col min="4867" max="4867" width="4.125" style="200" customWidth="1"/>
    <col min="4868" max="4868" width="7.625" style="200" customWidth="1"/>
    <col min="4869" max="4869" width="5.875" style="200" customWidth="1"/>
    <col min="4870" max="4871" width="7.125" style="200" customWidth="1"/>
    <col min="4872" max="4872" width="6.875" style="200" customWidth="1"/>
    <col min="4873" max="4873" width="6.75" style="200" customWidth="1"/>
    <col min="4874" max="4874" width="7.125" style="200" customWidth="1"/>
    <col min="4875" max="4875" width="6.625" style="200" customWidth="1"/>
    <col min="4876" max="4878" width="7.125" style="200" customWidth="1"/>
    <col min="4879" max="4879" width="5.125" style="200" customWidth="1"/>
    <col min="4880" max="4880" width="7.125" style="200" customWidth="1"/>
    <col min="4881" max="4881" width="2.875" style="200" customWidth="1"/>
    <col min="4882" max="5120" width="9" style="200"/>
    <col min="5121" max="5121" width="3.125" style="200" customWidth="1"/>
    <col min="5122" max="5122" width="1.25" style="200" customWidth="1"/>
    <col min="5123" max="5123" width="4.125" style="200" customWidth="1"/>
    <col min="5124" max="5124" width="7.625" style="200" customWidth="1"/>
    <col min="5125" max="5125" width="5.875" style="200" customWidth="1"/>
    <col min="5126" max="5127" width="7.125" style="200" customWidth="1"/>
    <col min="5128" max="5128" width="6.875" style="200" customWidth="1"/>
    <col min="5129" max="5129" width="6.75" style="200" customWidth="1"/>
    <col min="5130" max="5130" width="7.125" style="200" customWidth="1"/>
    <col min="5131" max="5131" width="6.625" style="200" customWidth="1"/>
    <col min="5132" max="5134" width="7.125" style="200" customWidth="1"/>
    <col min="5135" max="5135" width="5.125" style="200" customWidth="1"/>
    <col min="5136" max="5136" width="7.125" style="200" customWidth="1"/>
    <col min="5137" max="5137" width="2.875" style="200" customWidth="1"/>
    <col min="5138" max="5376" width="9" style="200"/>
    <col min="5377" max="5377" width="3.125" style="200" customWidth="1"/>
    <col min="5378" max="5378" width="1.25" style="200" customWidth="1"/>
    <col min="5379" max="5379" width="4.125" style="200" customWidth="1"/>
    <col min="5380" max="5380" width="7.625" style="200" customWidth="1"/>
    <col min="5381" max="5381" width="5.875" style="200" customWidth="1"/>
    <col min="5382" max="5383" width="7.125" style="200" customWidth="1"/>
    <col min="5384" max="5384" width="6.875" style="200" customWidth="1"/>
    <col min="5385" max="5385" width="6.75" style="200" customWidth="1"/>
    <col min="5386" max="5386" width="7.125" style="200" customWidth="1"/>
    <col min="5387" max="5387" width="6.625" style="200" customWidth="1"/>
    <col min="5388" max="5390" width="7.125" style="200" customWidth="1"/>
    <col min="5391" max="5391" width="5.125" style="200" customWidth="1"/>
    <col min="5392" max="5392" width="7.125" style="200" customWidth="1"/>
    <col min="5393" max="5393" width="2.875" style="200" customWidth="1"/>
    <col min="5394" max="5632" width="9" style="200"/>
    <col min="5633" max="5633" width="3.125" style="200" customWidth="1"/>
    <col min="5634" max="5634" width="1.25" style="200" customWidth="1"/>
    <col min="5635" max="5635" width="4.125" style="200" customWidth="1"/>
    <col min="5636" max="5636" width="7.625" style="200" customWidth="1"/>
    <col min="5637" max="5637" width="5.875" style="200" customWidth="1"/>
    <col min="5638" max="5639" width="7.125" style="200" customWidth="1"/>
    <col min="5640" max="5640" width="6.875" style="200" customWidth="1"/>
    <col min="5641" max="5641" width="6.75" style="200" customWidth="1"/>
    <col min="5642" max="5642" width="7.125" style="200" customWidth="1"/>
    <col min="5643" max="5643" width="6.625" style="200" customWidth="1"/>
    <col min="5644" max="5646" width="7.125" style="200" customWidth="1"/>
    <col min="5647" max="5647" width="5.125" style="200" customWidth="1"/>
    <col min="5648" max="5648" width="7.125" style="200" customWidth="1"/>
    <col min="5649" max="5649" width="2.875" style="200" customWidth="1"/>
    <col min="5650" max="5888" width="9" style="200"/>
    <col min="5889" max="5889" width="3.125" style="200" customWidth="1"/>
    <col min="5890" max="5890" width="1.25" style="200" customWidth="1"/>
    <col min="5891" max="5891" width="4.125" style="200" customWidth="1"/>
    <col min="5892" max="5892" width="7.625" style="200" customWidth="1"/>
    <col min="5893" max="5893" width="5.875" style="200" customWidth="1"/>
    <col min="5894" max="5895" width="7.125" style="200" customWidth="1"/>
    <col min="5896" max="5896" width="6.875" style="200" customWidth="1"/>
    <col min="5897" max="5897" width="6.75" style="200" customWidth="1"/>
    <col min="5898" max="5898" width="7.125" style="200" customWidth="1"/>
    <col min="5899" max="5899" width="6.625" style="200" customWidth="1"/>
    <col min="5900" max="5902" width="7.125" style="200" customWidth="1"/>
    <col min="5903" max="5903" width="5.125" style="200" customWidth="1"/>
    <col min="5904" max="5904" width="7.125" style="200" customWidth="1"/>
    <col min="5905" max="5905" width="2.875" style="200" customWidth="1"/>
    <col min="5906" max="6144" width="9" style="200"/>
    <col min="6145" max="6145" width="3.125" style="200" customWidth="1"/>
    <col min="6146" max="6146" width="1.25" style="200" customWidth="1"/>
    <col min="6147" max="6147" width="4.125" style="200" customWidth="1"/>
    <col min="6148" max="6148" width="7.625" style="200" customWidth="1"/>
    <col min="6149" max="6149" width="5.875" style="200" customWidth="1"/>
    <col min="6150" max="6151" width="7.125" style="200" customWidth="1"/>
    <col min="6152" max="6152" width="6.875" style="200" customWidth="1"/>
    <col min="6153" max="6153" width="6.75" style="200" customWidth="1"/>
    <col min="6154" max="6154" width="7.125" style="200" customWidth="1"/>
    <col min="6155" max="6155" width="6.625" style="200" customWidth="1"/>
    <col min="6156" max="6158" width="7.125" style="200" customWidth="1"/>
    <col min="6159" max="6159" width="5.125" style="200" customWidth="1"/>
    <col min="6160" max="6160" width="7.125" style="200" customWidth="1"/>
    <col min="6161" max="6161" width="2.875" style="200" customWidth="1"/>
    <col min="6162" max="6400" width="9" style="200"/>
    <col min="6401" max="6401" width="3.125" style="200" customWidth="1"/>
    <col min="6402" max="6402" width="1.25" style="200" customWidth="1"/>
    <col min="6403" max="6403" width="4.125" style="200" customWidth="1"/>
    <col min="6404" max="6404" width="7.625" style="200" customWidth="1"/>
    <col min="6405" max="6405" width="5.875" style="200" customWidth="1"/>
    <col min="6406" max="6407" width="7.125" style="200" customWidth="1"/>
    <col min="6408" max="6408" width="6.875" style="200" customWidth="1"/>
    <col min="6409" max="6409" width="6.75" style="200" customWidth="1"/>
    <col min="6410" max="6410" width="7.125" style="200" customWidth="1"/>
    <col min="6411" max="6411" width="6.625" style="200" customWidth="1"/>
    <col min="6412" max="6414" width="7.125" style="200" customWidth="1"/>
    <col min="6415" max="6415" width="5.125" style="200" customWidth="1"/>
    <col min="6416" max="6416" width="7.125" style="200" customWidth="1"/>
    <col min="6417" max="6417" width="2.875" style="200" customWidth="1"/>
    <col min="6418" max="6656" width="9" style="200"/>
    <col min="6657" max="6657" width="3.125" style="200" customWidth="1"/>
    <col min="6658" max="6658" width="1.25" style="200" customWidth="1"/>
    <col min="6659" max="6659" width="4.125" style="200" customWidth="1"/>
    <col min="6660" max="6660" width="7.625" style="200" customWidth="1"/>
    <col min="6661" max="6661" width="5.875" style="200" customWidth="1"/>
    <col min="6662" max="6663" width="7.125" style="200" customWidth="1"/>
    <col min="6664" max="6664" width="6.875" style="200" customWidth="1"/>
    <col min="6665" max="6665" width="6.75" style="200" customWidth="1"/>
    <col min="6666" max="6666" width="7.125" style="200" customWidth="1"/>
    <col min="6667" max="6667" width="6.625" style="200" customWidth="1"/>
    <col min="6668" max="6670" width="7.125" style="200" customWidth="1"/>
    <col min="6671" max="6671" width="5.125" style="200" customWidth="1"/>
    <col min="6672" max="6672" width="7.125" style="200" customWidth="1"/>
    <col min="6673" max="6673" width="2.875" style="200" customWidth="1"/>
    <col min="6674" max="6912" width="9" style="200"/>
    <col min="6913" max="6913" width="3.125" style="200" customWidth="1"/>
    <col min="6914" max="6914" width="1.25" style="200" customWidth="1"/>
    <col min="6915" max="6915" width="4.125" style="200" customWidth="1"/>
    <col min="6916" max="6916" width="7.625" style="200" customWidth="1"/>
    <col min="6917" max="6917" width="5.875" style="200" customWidth="1"/>
    <col min="6918" max="6919" width="7.125" style="200" customWidth="1"/>
    <col min="6920" max="6920" width="6.875" style="200" customWidth="1"/>
    <col min="6921" max="6921" width="6.75" style="200" customWidth="1"/>
    <col min="6922" max="6922" width="7.125" style="200" customWidth="1"/>
    <col min="6923" max="6923" width="6.625" style="200" customWidth="1"/>
    <col min="6924" max="6926" width="7.125" style="200" customWidth="1"/>
    <col min="6927" max="6927" width="5.125" style="200" customWidth="1"/>
    <col min="6928" max="6928" width="7.125" style="200" customWidth="1"/>
    <col min="6929" max="6929" width="2.875" style="200" customWidth="1"/>
    <col min="6930" max="7168" width="9" style="200"/>
    <col min="7169" max="7169" width="3.125" style="200" customWidth="1"/>
    <col min="7170" max="7170" width="1.25" style="200" customWidth="1"/>
    <col min="7171" max="7171" width="4.125" style="200" customWidth="1"/>
    <col min="7172" max="7172" width="7.625" style="200" customWidth="1"/>
    <col min="7173" max="7173" width="5.875" style="200" customWidth="1"/>
    <col min="7174" max="7175" width="7.125" style="200" customWidth="1"/>
    <col min="7176" max="7176" width="6.875" style="200" customWidth="1"/>
    <col min="7177" max="7177" width="6.75" style="200" customWidth="1"/>
    <col min="7178" max="7178" width="7.125" style="200" customWidth="1"/>
    <col min="7179" max="7179" width="6.625" style="200" customWidth="1"/>
    <col min="7180" max="7182" width="7.125" style="200" customWidth="1"/>
    <col min="7183" max="7183" width="5.125" style="200" customWidth="1"/>
    <col min="7184" max="7184" width="7.125" style="200" customWidth="1"/>
    <col min="7185" max="7185" width="2.875" style="200" customWidth="1"/>
    <col min="7186" max="7424" width="9" style="200"/>
    <col min="7425" max="7425" width="3.125" style="200" customWidth="1"/>
    <col min="7426" max="7426" width="1.25" style="200" customWidth="1"/>
    <col min="7427" max="7427" width="4.125" style="200" customWidth="1"/>
    <col min="7428" max="7428" width="7.625" style="200" customWidth="1"/>
    <col min="7429" max="7429" width="5.875" style="200" customWidth="1"/>
    <col min="7430" max="7431" width="7.125" style="200" customWidth="1"/>
    <col min="7432" max="7432" width="6.875" style="200" customWidth="1"/>
    <col min="7433" max="7433" width="6.75" style="200" customWidth="1"/>
    <col min="7434" max="7434" width="7.125" style="200" customWidth="1"/>
    <col min="7435" max="7435" width="6.625" style="200" customWidth="1"/>
    <col min="7436" max="7438" width="7.125" style="200" customWidth="1"/>
    <col min="7439" max="7439" width="5.125" style="200" customWidth="1"/>
    <col min="7440" max="7440" width="7.125" style="200" customWidth="1"/>
    <col min="7441" max="7441" width="2.875" style="200" customWidth="1"/>
    <col min="7442" max="7680" width="9" style="200"/>
    <col min="7681" max="7681" width="3.125" style="200" customWidth="1"/>
    <col min="7682" max="7682" width="1.25" style="200" customWidth="1"/>
    <col min="7683" max="7683" width="4.125" style="200" customWidth="1"/>
    <col min="7684" max="7684" width="7.625" style="200" customWidth="1"/>
    <col min="7685" max="7685" width="5.875" style="200" customWidth="1"/>
    <col min="7686" max="7687" width="7.125" style="200" customWidth="1"/>
    <col min="7688" max="7688" width="6.875" style="200" customWidth="1"/>
    <col min="7689" max="7689" width="6.75" style="200" customWidth="1"/>
    <col min="7690" max="7690" width="7.125" style="200" customWidth="1"/>
    <col min="7691" max="7691" width="6.625" style="200" customWidth="1"/>
    <col min="7692" max="7694" width="7.125" style="200" customWidth="1"/>
    <col min="7695" max="7695" width="5.125" style="200" customWidth="1"/>
    <col min="7696" max="7696" width="7.125" style="200" customWidth="1"/>
    <col min="7697" max="7697" width="2.875" style="200" customWidth="1"/>
    <col min="7698" max="7936" width="9" style="200"/>
    <col min="7937" max="7937" width="3.125" style="200" customWidth="1"/>
    <col min="7938" max="7938" width="1.25" style="200" customWidth="1"/>
    <col min="7939" max="7939" width="4.125" style="200" customWidth="1"/>
    <col min="7940" max="7940" width="7.625" style="200" customWidth="1"/>
    <col min="7941" max="7941" width="5.875" style="200" customWidth="1"/>
    <col min="7942" max="7943" width="7.125" style="200" customWidth="1"/>
    <col min="7944" max="7944" width="6.875" style="200" customWidth="1"/>
    <col min="7945" max="7945" width="6.75" style="200" customWidth="1"/>
    <col min="7946" max="7946" width="7.125" style="200" customWidth="1"/>
    <col min="7947" max="7947" width="6.625" style="200" customWidth="1"/>
    <col min="7948" max="7950" width="7.125" style="200" customWidth="1"/>
    <col min="7951" max="7951" width="5.125" style="200" customWidth="1"/>
    <col min="7952" max="7952" width="7.125" style="200" customWidth="1"/>
    <col min="7953" max="7953" width="2.875" style="200" customWidth="1"/>
    <col min="7954" max="8192" width="9" style="200"/>
    <col min="8193" max="8193" width="3.125" style="200" customWidth="1"/>
    <col min="8194" max="8194" width="1.25" style="200" customWidth="1"/>
    <col min="8195" max="8195" width="4.125" style="200" customWidth="1"/>
    <col min="8196" max="8196" width="7.625" style="200" customWidth="1"/>
    <col min="8197" max="8197" width="5.875" style="200" customWidth="1"/>
    <col min="8198" max="8199" width="7.125" style="200" customWidth="1"/>
    <col min="8200" max="8200" width="6.875" style="200" customWidth="1"/>
    <col min="8201" max="8201" width="6.75" style="200" customWidth="1"/>
    <col min="8202" max="8202" width="7.125" style="200" customWidth="1"/>
    <col min="8203" max="8203" width="6.625" style="200" customWidth="1"/>
    <col min="8204" max="8206" width="7.125" style="200" customWidth="1"/>
    <col min="8207" max="8207" width="5.125" style="200" customWidth="1"/>
    <col min="8208" max="8208" width="7.125" style="200" customWidth="1"/>
    <col min="8209" max="8209" width="2.875" style="200" customWidth="1"/>
    <col min="8210" max="8448" width="9" style="200"/>
    <col min="8449" max="8449" width="3.125" style="200" customWidth="1"/>
    <col min="8450" max="8450" width="1.25" style="200" customWidth="1"/>
    <col min="8451" max="8451" width="4.125" style="200" customWidth="1"/>
    <col min="8452" max="8452" width="7.625" style="200" customWidth="1"/>
    <col min="8453" max="8453" width="5.875" style="200" customWidth="1"/>
    <col min="8454" max="8455" width="7.125" style="200" customWidth="1"/>
    <col min="8456" max="8456" width="6.875" style="200" customWidth="1"/>
    <col min="8457" max="8457" width="6.75" style="200" customWidth="1"/>
    <col min="8458" max="8458" width="7.125" style="200" customWidth="1"/>
    <col min="8459" max="8459" width="6.625" style="200" customWidth="1"/>
    <col min="8460" max="8462" width="7.125" style="200" customWidth="1"/>
    <col min="8463" max="8463" width="5.125" style="200" customWidth="1"/>
    <col min="8464" max="8464" width="7.125" style="200" customWidth="1"/>
    <col min="8465" max="8465" width="2.875" style="200" customWidth="1"/>
    <col min="8466" max="8704" width="9" style="200"/>
    <col min="8705" max="8705" width="3.125" style="200" customWidth="1"/>
    <col min="8706" max="8706" width="1.25" style="200" customWidth="1"/>
    <col min="8707" max="8707" width="4.125" style="200" customWidth="1"/>
    <col min="8708" max="8708" width="7.625" style="200" customWidth="1"/>
    <col min="8709" max="8709" width="5.875" style="200" customWidth="1"/>
    <col min="8710" max="8711" width="7.125" style="200" customWidth="1"/>
    <col min="8712" max="8712" width="6.875" style="200" customWidth="1"/>
    <col min="8713" max="8713" width="6.75" style="200" customWidth="1"/>
    <col min="8714" max="8714" width="7.125" style="200" customWidth="1"/>
    <col min="8715" max="8715" width="6.625" style="200" customWidth="1"/>
    <col min="8716" max="8718" width="7.125" style="200" customWidth="1"/>
    <col min="8719" max="8719" width="5.125" style="200" customWidth="1"/>
    <col min="8720" max="8720" width="7.125" style="200" customWidth="1"/>
    <col min="8721" max="8721" width="2.875" style="200" customWidth="1"/>
    <col min="8722" max="8960" width="9" style="200"/>
    <col min="8961" max="8961" width="3.125" style="200" customWidth="1"/>
    <col min="8962" max="8962" width="1.25" style="200" customWidth="1"/>
    <col min="8963" max="8963" width="4.125" style="200" customWidth="1"/>
    <col min="8964" max="8964" width="7.625" style="200" customWidth="1"/>
    <col min="8965" max="8965" width="5.875" style="200" customWidth="1"/>
    <col min="8966" max="8967" width="7.125" style="200" customWidth="1"/>
    <col min="8968" max="8968" width="6.875" style="200" customWidth="1"/>
    <col min="8969" max="8969" width="6.75" style="200" customWidth="1"/>
    <col min="8970" max="8970" width="7.125" style="200" customWidth="1"/>
    <col min="8971" max="8971" width="6.625" style="200" customWidth="1"/>
    <col min="8972" max="8974" width="7.125" style="200" customWidth="1"/>
    <col min="8975" max="8975" width="5.125" style="200" customWidth="1"/>
    <col min="8976" max="8976" width="7.125" style="200" customWidth="1"/>
    <col min="8977" max="8977" width="2.875" style="200" customWidth="1"/>
    <col min="8978" max="9216" width="9" style="200"/>
    <col min="9217" max="9217" width="3.125" style="200" customWidth="1"/>
    <col min="9218" max="9218" width="1.25" style="200" customWidth="1"/>
    <col min="9219" max="9219" width="4.125" style="200" customWidth="1"/>
    <col min="9220" max="9220" width="7.625" style="200" customWidth="1"/>
    <col min="9221" max="9221" width="5.875" style="200" customWidth="1"/>
    <col min="9222" max="9223" width="7.125" style="200" customWidth="1"/>
    <col min="9224" max="9224" width="6.875" style="200" customWidth="1"/>
    <col min="9225" max="9225" width="6.75" style="200" customWidth="1"/>
    <col min="9226" max="9226" width="7.125" style="200" customWidth="1"/>
    <col min="9227" max="9227" width="6.625" style="200" customWidth="1"/>
    <col min="9228" max="9230" width="7.125" style="200" customWidth="1"/>
    <col min="9231" max="9231" width="5.125" style="200" customWidth="1"/>
    <col min="9232" max="9232" width="7.125" style="200" customWidth="1"/>
    <col min="9233" max="9233" width="2.875" style="200" customWidth="1"/>
    <col min="9234" max="9472" width="9" style="200"/>
    <col min="9473" max="9473" width="3.125" style="200" customWidth="1"/>
    <col min="9474" max="9474" width="1.25" style="200" customWidth="1"/>
    <col min="9475" max="9475" width="4.125" style="200" customWidth="1"/>
    <col min="9476" max="9476" width="7.625" style="200" customWidth="1"/>
    <col min="9477" max="9477" width="5.875" style="200" customWidth="1"/>
    <col min="9478" max="9479" width="7.125" style="200" customWidth="1"/>
    <col min="9480" max="9480" width="6.875" style="200" customWidth="1"/>
    <col min="9481" max="9481" width="6.75" style="200" customWidth="1"/>
    <col min="9482" max="9482" width="7.125" style="200" customWidth="1"/>
    <col min="9483" max="9483" width="6.625" style="200" customWidth="1"/>
    <col min="9484" max="9486" width="7.125" style="200" customWidth="1"/>
    <col min="9487" max="9487" width="5.125" style="200" customWidth="1"/>
    <col min="9488" max="9488" width="7.125" style="200" customWidth="1"/>
    <col min="9489" max="9489" width="2.875" style="200" customWidth="1"/>
    <col min="9490" max="9728" width="9" style="200"/>
    <col min="9729" max="9729" width="3.125" style="200" customWidth="1"/>
    <col min="9730" max="9730" width="1.25" style="200" customWidth="1"/>
    <col min="9731" max="9731" width="4.125" style="200" customWidth="1"/>
    <col min="9732" max="9732" width="7.625" style="200" customWidth="1"/>
    <col min="9733" max="9733" width="5.875" style="200" customWidth="1"/>
    <col min="9734" max="9735" width="7.125" style="200" customWidth="1"/>
    <col min="9736" max="9736" width="6.875" style="200" customWidth="1"/>
    <col min="9737" max="9737" width="6.75" style="200" customWidth="1"/>
    <col min="9738" max="9738" width="7.125" style="200" customWidth="1"/>
    <col min="9739" max="9739" width="6.625" style="200" customWidth="1"/>
    <col min="9740" max="9742" width="7.125" style="200" customWidth="1"/>
    <col min="9743" max="9743" width="5.125" style="200" customWidth="1"/>
    <col min="9744" max="9744" width="7.125" style="200" customWidth="1"/>
    <col min="9745" max="9745" width="2.875" style="200" customWidth="1"/>
    <col min="9746" max="9984" width="9" style="200"/>
    <col min="9985" max="9985" width="3.125" style="200" customWidth="1"/>
    <col min="9986" max="9986" width="1.25" style="200" customWidth="1"/>
    <col min="9987" max="9987" width="4.125" style="200" customWidth="1"/>
    <col min="9988" max="9988" width="7.625" style="200" customWidth="1"/>
    <col min="9989" max="9989" width="5.875" style="200" customWidth="1"/>
    <col min="9990" max="9991" width="7.125" style="200" customWidth="1"/>
    <col min="9992" max="9992" width="6.875" style="200" customWidth="1"/>
    <col min="9993" max="9993" width="6.75" style="200" customWidth="1"/>
    <col min="9994" max="9994" width="7.125" style="200" customWidth="1"/>
    <col min="9995" max="9995" width="6.625" style="200" customWidth="1"/>
    <col min="9996" max="9998" width="7.125" style="200" customWidth="1"/>
    <col min="9999" max="9999" width="5.125" style="200" customWidth="1"/>
    <col min="10000" max="10000" width="7.125" style="200" customWidth="1"/>
    <col min="10001" max="10001" width="2.875" style="200" customWidth="1"/>
    <col min="10002" max="10240" width="9" style="200"/>
    <col min="10241" max="10241" width="3.125" style="200" customWidth="1"/>
    <col min="10242" max="10242" width="1.25" style="200" customWidth="1"/>
    <col min="10243" max="10243" width="4.125" style="200" customWidth="1"/>
    <col min="10244" max="10244" width="7.625" style="200" customWidth="1"/>
    <col min="10245" max="10245" width="5.875" style="200" customWidth="1"/>
    <col min="10246" max="10247" width="7.125" style="200" customWidth="1"/>
    <col min="10248" max="10248" width="6.875" style="200" customWidth="1"/>
    <col min="10249" max="10249" width="6.75" style="200" customWidth="1"/>
    <col min="10250" max="10250" width="7.125" style="200" customWidth="1"/>
    <col min="10251" max="10251" width="6.625" style="200" customWidth="1"/>
    <col min="10252" max="10254" width="7.125" style="200" customWidth="1"/>
    <col min="10255" max="10255" width="5.125" style="200" customWidth="1"/>
    <col min="10256" max="10256" width="7.125" style="200" customWidth="1"/>
    <col min="10257" max="10257" width="2.875" style="200" customWidth="1"/>
    <col min="10258" max="10496" width="9" style="200"/>
    <col min="10497" max="10497" width="3.125" style="200" customWidth="1"/>
    <col min="10498" max="10498" width="1.25" style="200" customWidth="1"/>
    <col min="10499" max="10499" width="4.125" style="200" customWidth="1"/>
    <col min="10500" max="10500" width="7.625" style="200" customWidth="1"/>
    <col min="10501" max="10501" width="5.875" style="200" customWidth="1"/>
    <col min="10502" max="10503" width="7.125" style="200" customWidth="1"/>
    <col min="10504" max="10504" width="6.875" style="200" customWidth="1"/>
    <col min="10505" max="10505" width="6.75" style="200" customWidth="1"/>
    <col min="10506" max="10506" width="7.125" style="200" customWidth="1"/>
    <col min="10507" max="10507" width="6.625" style="200" customWidth="1"/>
    <col min="10508" max="10510" width="7.125" style="200" customWidth="1"/>
    <col min="10511" max="10511" width="5.125" style="200" customWidth="1"/>
    <col min="10512" max="10512" width="7.125" style="200" customWidth="1"/>
    <col min="10513" max="10513" width="2.875" style="200" customWidth="1"/>
    <col min="10514" max="10752" width="9" style="200"/>
    <col min="10753" max="10753" width="3.125" style="200" customWidth="1"/>
    <col min="10754" max="10754" width="1.25" style="200" customWidth="1"/>
    <col min="10755" max="10755" width="4.125" style="200" customWidth="1"/>
    <col min="10756" max="10756" width="7.625" style="200" customWidth="1"/>
    <col min="10757" max="10757" width="5.875" style="200" customWidth="1"/>
    <col min="10758" max="10759" width="7.125" style="200" customWidth="1"/>
    <col min="10760" max="10760" width="6.875" style="200" customWidth="1"/>
    <col min="10761" max="10761" width="6.75" style="200" customWidth="1"/>
    <col min="10762" max="10762" width="7.125" style="200" customWidth="1"/>
    <col min="10763" max="10763" width="6.625" style="200" customWidth="1"/>
    <col min="10764" max="10766" width="7.125" style="200" customWidth="1"/>
    <col min="10767" max="10767" width="5.125" style="200" customWidth="1"/>
    <col min="10768" max="10768" width="7.125" style="200" customWidth="1"/>
    <col min="10769" max="10769" width="2.875" style="200" customWidth="1"/>
    <col min="10770" max="11008" width="9" style="200"/>
    <col min="11009" max="11009" width="3.125" style="200" customWidth="1"/>
    <col min="11010" max="11010" width="1.25" style="200" customWidth="1"/>
    <col min="11011" max="11011" width="4.125" style="200" customWidth="1"/>
    <col min="11012" max="11012" width="7.625" style="200" customWidth="1"/>
    <col min="11013" max="11013" width="5.875" style="200" customWidth="1"/>
    <col min="11014" max="11015" width="7.125" style="200" customWidth="1"/>
    <col min="11016" max="11016" width="6.875" style="200" customWidth="1"/>
    <col min="11017" max="11017" width="6.75" style="200" customWidth="1"/>
    <col min="11018" max="11018" width="7.125" style="200" customWidth="1"/>
    <col min="11019" max="11019" width="6.625" style="200" customWidth="1"/>
    <col min="11020" max="11022" width="7.125" style="200" customWidth="1"/>
    <col min="11023" max="11023" width="5.125" style="200" customWidth="1"/>
    <col min="11024" max="11024" width="7.125" style="200" customWidth="1"/>
    <col min="11025" max="11025" width="2.875" style="200" customWidth="1"/>
    <col min="11026" max="11264" width="9" style="200"/>
    <col min="11265" max="11265" width="3.125" style="200" customWidth="1"/>
    <col min="11266" max="11266" width="1.25" style="200" customWidth="1"/>
    <col min="11267" max="11267" width="4.125" style="200" customWidth="1"/>
    <col min="11268" max="11268" width="7.625" style="200" customWidth="1"/>
    <col min="11269" max="11269" width="5.875" style="200" customWidth="1"/>
    <col min="11270" max="11271" width="7.125" style="200" customWidth="1"/>
    <col min="11272" max="11272" width="6.875" style="200" customWidth="1"/>
    <col min="11273" max="11273" width="6.75" style="200" customWidth="1"/>
    <col min="11274" max="11274" width="7.125" style="200" customWidth="1"/>
    <col min="11275" max="11275" width="6.625" style="200" customWidth="1"/>
    <col min="11276" max="11278" width="7.125" style="200" customWidth="1"/>
    <col min="11279" max="11279" width="5.125" style="200" customWidth="1"/>
    <col min="11280" max="11280" width="7.125" style="200" customWidth="1"/>
    <col min="11281" max="11281" width="2.875" style="200" customWidth="1"/>
    <col min="11282" max="11520" width="9" style="200"/>
    <col min="11521" max="11521" width="3.125" style="200" customWidth="1"/>
    <col min="11522" max="11522" width="1.25" style="200" customWidth="1"/>
    <col min="11523" max="11523" width="4.125" style="200" customWidth="1"/>
    <col min="11524" max="11524" width="7.625" style="200" customWidth="1"/>
    <col min="11525" max="11525" width="5.875" style="200" customWidth="1"/>
    <col min="11526" max="11527" width="7.125" style="200" customWidth="1"/>
    <col min="11528" max="11528" width="6.875" style="200" customWidth="1"/>
    <col min="11529" max="11529" width="6.75" style="200" customWidth="1"/>
    <col min="11530" max="11530" width="7.125" style="200" customWidth="1"/>
    <col min="11531" max="11531" width="6.625" style="200" customWidth="1"/>
    <col min="11532" max="11534" width="7.125" style="200" customWidth="1"/>
    <col min="11535" max="11535" width="5.125" style="200" customWidth="1"/>
    <col min="11536" max="11536" width="7.125" style="200" customWidth="1"/>
    <col min="11537" max="11537" width="2.875" style="200" customWidth="1"/>
    <col min="11538" max="11776" width="9" style="200"/>
    <col min="11777" max="11777" width="3.125" style="200" customWidth="1"/>
    <col min="11778" max="11778" width="1.25" style="200" customWidth="1"/>
    <col min="11779" max="11779" width="4.125" style="200" customWidth="1"/>
    <col min="11780" max="11780" width="7.625" style="200" customWidth="1"/>
    <col min="11781" max="11781" width="5.875" style="200" customWidth="1"/>
    <col min="11782" max="11783" width="7.125" style="200" customWidth="1"/>
    <col min="11784" max="11784" width="6.875" style="200" customWidth="1"/>
    <col min="11785" max="11785" width="6.75" style="200" customWidth="1"/>
    <col min="11786" max="11786" width="7.125" style="200" customWidth="1"/>
    <col min="11787" max="11787" width="6.625" style="200" customWidth="1"/>
    <col min="11788" max="11790" width="7.125" style="200" customWidth="1"/>
    <col min="11791" max="11791" width="5.125" style="200" customWidth="1"/>
    <col min="11792" max="11792" width="7.125" style="200" customWidth="1"/>
    <col min="11793" max="11793" width="2.875" style="200" customWidth="1"/>
    <col min="11794" max="12032" width="9" style="200"/>
    <col min="12033" max="12033" width="3.125" style="200" customWidth="1"/>
    <col min="12034" max="12034" width="1.25" style="200" customWidth="1"/>
    <col min="12035" max="12035" width="4.125" style="200" customWidth="1"/>
    <col min="12036" max="12036" width="7.625" style="200" customWidth="1"/>
    <col min="12037" max="12037" width="5.875" style="200" customWidth="1"/>
    <col min="12038" max="12039" width="7.125" style="200" customWidth="1"/>
    <col min="12040" max="12040" width="6.875" style="200" customWidth="1"/>
    <col min="12041" max="12041" width="6.75" style="200" customWidth="1"/>
    <col min="12042" max="12042" width="7.125" style="200" customWidth="1"/>
    <col min="12043" max="12043" width="6.625" style="200" customWidth="1"/>
    <col min="12044" max="12046" width="7.125" style="200" customWidth="1"/>
    <col min="12047" max="12047" width="5.125" style="200" customWidth="1"/>
    <col min="12048" max="12048" width="7.125" style="200" customWidth="1"/>
    <col min="12049" max="12049" width="2.875" style="200" customWidth="1"/>
    <col min="12050" max="12288" width="9" style="200"/>
    <col min="12289" max="12289" width="3.125" style="200" customWidth="1"/>
    <col min="12290" max="12290" width="1.25" style="200" customWidth="1"/>
    <col min="12291" max="12291" width="4.125" style="200" customWidth="1"/>
    <col min="12292" max="12292" width="7.625" style="200" customWidth="1"/>
    <col min="12293" max="12293" width="5.875" style="200" customWidth="1"/>
    <col min="12294" max="12295" width="7.125" style="200" customWidth="1"/>
    <col min="12296" max="12296" width="6.875" style="200" customWidth="1"/>
    <col min="12297" max="12297" width="6.75" style="200" customWidth="1"/>
    <col min="12298" max="12298" width="7.125" style="200" customWidth="1"/>
    <col min="12299" max="12299" width="6.625" style="200" customWidth="1"/>
    <col min="12300" max="12302" width="7.125" style="200" customWidth="1"/>
    <col min="12303" max="12303" width="5.125" style="200" customWidth="1"/>
    <col min="12304" max="12304" width="7.125" style="200" customWidth="1"/>
    <col min="12305" max="12305" width="2.875" style="200" customWidth="1"/>
    <col min="12306" max="12544" width="9" style="200"/>
    <col min="12545" max="12545" width="3.125" style="200" customWidth="1"/>
    <col min="12546" max="12546" width="1.25" style="200" customWidth="1"/>
    <col min="12547" max="12547" width="4.125" style="200" customWidth="1"/>
    <col min="12548" max="12548" width="7.625" style="200" customWidth="1"/>
    <col min="12549" max="12549" width="5.875" style="200" customWidth="1"/>
    <col min="12550" max="12551" width="7.125" style="200" customWidth="1"/>
    <col min="12552" max="12552" width="6.875" style="200" customWidth="1"/>
    <col min="12553" max="12553" width="6.75" style="200" customWidth="1"/>
    <col min="12554" max="12554" width="7.125" style="200" customWidth="1"/>
    <col min="12555" max="12555" width="6.625" style="200" customWidth="1"/>
    <col min="12556" max="12558" width="7.125" style="200" customWidth="1"/>
    <col min="12559" max="12559" width="5.125" style="200" customWidth="1"/>
    <col min="12560" max="12560" width="7.125" style="200" customWidth="1"/>
    <col min="12561" max="12561" width="2.875" style="200" customWidth="1"/>
    <col min="12562" max="12800" width="9" style="200"/>
    <col min="12801" max="12801" width="3.125" style="200" customWidth="1"/>
    <col min="12802" max="12802" width="1.25" style="200" customWidth="1"/>
    <col min="12803" max="12803" width="4.125" style="200" customWidth="1"/>
    <col min="12804" max="12804" width="7.625" style="200" customWidth="1"/>
    <col min="12805" max="12805" width="5.875" style="200" customWidth="1"/>
    <col min="12806" max="12807" width="7.125" style="200" customWidth="1"/>
    <col min="12808" max="12808" width="6.875" style="200" customWidth="1"/>
    <col min="12809" max="12809" width="6.75" style="200" customWidth="1"/>
    <col min="12810" max="12810" width="7.125" style="200" customWidth="1"/>
    <col min="12811" max="12811" width="6.625" style="200" customWidth="1"/>
    <col min="12812" max="12814" width="7.125" style="200" customWidth="1"/>
    <col min="12815" max="12815" width="5.125" style="200" customWidth="1"/>
    <col min="12816" max="12816" width="7.125" style="200" customWidth="1"/>
    <col min="12817" max="12817" width="2.875" style="200" customWidth="1"/>
    <col min="12818" max="13056" width="9" style="200"/>
    <col min="13057" max="13057" width="3.125" style="200" customWidth="1"/>
    <col min="13058" max="13058" width="1.25" style="200" customWidth="1"/>
    <col min="13059" max="13059" width="4.125" style="200" customWidth="1"/>
    <col min="13060" max="13060" width="7.625" style="200" customWidth="1"/>
    <col min="13061" max="13061" width="5.875" style="200" customWidth="1"/>
    <col min="13062" max="13063" width="7.125" style="200" customWidth="1"/>
    <col min="13064" max="13064" width="6.875" style="200" customWidth="1"/>
    <col min="13065" max="13065" width="6.75" style="200" customWidth="1"/>
    <col min="13066" max="13066" width="7.125" style="200" customWidth="1"/>
    <col min="13067" max="13067" width="6.625" style="200" customWidth="1"/>
    <col min="13068" max="13070" width="7.125" style="200" customWidth="1"/>
    <col min="13071" max="13071" width="5.125" style="200" customWidth="1"/>
    <col min="13072" max="13072" width="7.125" style="200" customWidth="1"/>
    <col min="13073" max="13073" width="2.875" style="200" customWidth="1"/>
    <col min="13074" max="13312" width="9" style="200"/>
    <col min="13313" max="13313" width="3.125" style="200" customWidth="1"/>
    <col min="13314" max="13314" width="1.25" style="200" customWidth="1"/>
    <col min="13315" max="13315" width="4.125" style="200" customWidth="1"/>
    <col min="13316" max="13316" width="7.625" style="200" customWidth="1"/>
    <col min="13317" max="13317" width="5.875" style="200" customWidth="1"/>
    <col min="13318" max="13319" width="7.125" style="200" customWidth="1"/>
    <col min="13320" max="13320" width="6.875" style="200" customWidth="1"/>
    <col min="13321" max="13321" width="6.75" style="200" customWidth="1"/>
    <col min="13322" max="13322" width="7.125" style="200" customWidth="1"/>
    <col min="13323" max="13323" width="6.625" style="200" customWidth="1"/>
    <col min="13324" max="13326" width="7.125" style="200" customWidth="1"/>
    <col min="13327" max="13327" width="5.125" style="200" customWidth="1"/>
    <col min="13328" max="13328" width="7.125" style="200" customWidth="1"/>
    <col min="13329" max="13329" width="2.875" style="200" customWidth="1"/>
    <col min="13330" max="13568" width="9" style="200"/>
    <col min="13569" max="13569" width="3.125" style="200" customWidth="1"/>
    <col min="13570" max="13570" width="1.25" style="200" customWidth="1"/>
    <col min="13571" max="13571" width="4.125" style="200" customWidth="1"/>
    <col min="13572" max="13572" width="7.625" style="200" customWidth="1"/>
    <col min="13573" max="13573" width="5.875" style="200" customWidth="1"/>
    <col min="13574" max="13575" width="7.125" style="200" customWidth="1"/>
    <col min="13576" max="13576" width="6.875" style="200" customWidth="1"/>
    <col min="13577" max="13577" width="6.75" style="200" customWidth="1"/>
    <col min="13578" max="13578" width="7.125" style="200" customWidth="1"/>
    <col min="13579" max="13579" width="6.625" style="200" customWidth="1"/>
    <col min="13580" max="13582" width="7.125" style="200" customWidth="1"/>
    <col min="13583" max="13583" width="5.125" style="200" customWidth="1"/>
    <col min="13584" max="13584" width="7.125" style="200" customWidth="1"/>
    <col min="13585" max="13585" width="2.875" style="200" customWidth="1"/>
    <col min="13586" max="13824" width="9" style="200"/>
    <col min="13825" max="13825" width="3.125" style="200" customWidth="1"/>
    <col min="13826" max="13826" width="1.25" style="200" customWidth="1"/>
    <col min="13827" max="13827" width="4.125" style="200" customWidth="1"/>
    <col min="13828" max="13828" width="7.625" style="200" customWidth="1"/>
    <col min="13829" max="13829" width="5.875" style="200" customWidth="1"/>
    <col min="13830" max="13831" width="7.125" style="200" customWidth="1"/>
    <col min="13832" max="13832" width="6.875" style="200" customWidth="1"/>
    <col min="13833" max="13833" width="6.75" style="200" customWidth="1"/>
    <col min="13834" max="13834" width="7.125" style="200" customWidth="1"/>
    <col min="13835" max="13835" width="6.625" style="200" customWidth="1"/>
    <col min="13836" max="13838" width="7.125" style="200" customWidth="1"/>
    <col min="13839" max="13839" width="5.125" style="200" customWidth="1"/>
    <col min="13840" max="13840" width="7.125" style="200" customWidth="1"/>
    <col min="13841" max="13841" width="2.875" style="200" customWidth="1"/>
    <col min="13842" max="14080" width="9" style="200"/>
    <col min="14081" max="14081" width="3.125" style="200" customWidth="1"/>
    <col min="14082" max="14082" width="1.25" style="200" customWidth="1"/>
    <col min="14083" max="14083" width="4.125" style="200" customWidth="1"/>
    <col min="14084" max="14084" width="7.625" style="200" customWidth="1"/>
    <col min="14085" max="14085" width="5.875" style="200" customWidth="1"/>
    <col min="14086" max="14087" width="7.125" style="200" customWidth="1"/>
    <col min="14088" max="14088" width="6.875" style="200" customWidth="1"/>
    <col min="14089" max="14089" width="6.75" style="200" customWidth="1"/>
    <col min="14090" max="14090" width="7.125" style="200" customWidth="1"/>
    <col min="14091" max="14091" width="6.625" style="200" customWidth="1"/>
    <col min="14092" max="14094" width="7.125" style="200" customWidth="1"/>
    <col min="14095" max="14095" width="5.125" style="200" customWidth="1"/>
    <col min="14096" max="14096" width="7.125" style="200" customWidth="1"/>
    <col min="14097" max="14097" width="2.875" style="200" customWidth="1"/>
    <col min="14098" max="14336" width="9" style="200"/>
    <col min="14337" max="14337" width="3.125" style="200" customWidth="1"/>
    <col min="14338" max="14338" width="1.25" style="200" customWidth="1"/>
    <col min="14339" max="14339" width="4.125" style="200" customWidth="1"/>
    <col min="14340" max="14340" width="7.625" style="200" customWidth="1"/>
    <col min="14341" max="14341" width="5.875" style="200" customWidth="1"/>
    <col min="14342" max="14343" width="7.125" style="200" customWidth="1"/>
    <col min="14344" max="14344" width="6.875" style="200" customWidth="1"/>
    <col min="14345" max="14345" width="6.75" style="200" customWidth="1"/>
    <col min="14346" max="14346" width="7.125" style="200" customWidth="1"/>
    <col min="14347" max="14347" width="6.625" style="200" customWidth="1"/>
    <col min="14348" max="14350" width="7.125" style="200" customWidth="1"/>
    <col min="14351" max="14351" width="5.125" style="200" customWidth="1"/>
    <col min="14352" max="14352" width="7.125" style="200" customWidth="1"/>
    <col min="14353" max="14353" width="2.875" style="200" customWidth="1"/>
    <col min="14354" max="14592" width="9" style="200"/>
    <col min="14593" max="14593" width="3.125" style="200" customWidth="1"/>
    <col min="14594" max="14594" width="1.25" style="200" customWidth="1"/>
    <col min="14595" max="14595" width="4.125" style="200" customWidth="1"/>
    <col min="14596" max="14596" width="7.625" style="200" customWidth="1"/>
    <col min="14597" max="14597" width="5.875" style="200" customWidth="1"/>
    <col min="14598" max="14599" width="7.125" style="200" customWidth="1"/>
    <col min="14600" max="14600" width="6.875" style="200" customWidth="1"/>
    <col min="14601" max="14601" width="6.75" style="200" customWidth="1"/>
    <col min="14602" max="14602" width="7.125" style="200" customWidth="1"/>
    <col min="14603" max="14603" width="6.625" style="200" customWidth="1"/>
    <col min="14604" max="14606" width="7.125" style="200" customWidth="1"/>
    <col min="14607" max="14607" width="5.125" style="200" customWidth="1"/>
    <col min="14608" max="14608" width="7.125" style="200" customWidth="1"/>
    <col min="14609" max="14609" width="2.875" style="200" customWidth="1"/>
    <col min="14610" max="14848" width="9" style="200"/>
    <col min="14849" max="14849" width="3.125" style="200" customWidth="1"/>
    <col min="14850" max="14850" width="1.25" style="200" customWidth="1"/>
    <col min="14851" max="14851" width="4.125" style="200" customWidth="1"/>
    <col min="14852" max="14852" width="7.625" style="200" customWidth="1"/>
    <col min="14853" max="14853" width="5.875" style="200" customWidth="1"/>
    <col min="14854" max="14855" width="7.125" style="200" customWidth="1"/>
    <col min="14856" max="14856" width="6.875" style="200" customWidth="1"/>
    <col min="14857" max="14857" width="6.75" style="200" customWidth="1"/>
    <col min="14858" max="14858" width="7.125" style="200" customWidth="1"/>
    <col min="14859" max="14859" width="6.625" style="200" customWidth="1"/>
    <col min="14860" max="14862" width="7.125" style="200" customWidth="1"/>
    <col min="14863" max="14863" width="5.125" style="200" customWidth="1"/>
    <col min="14864" max="14864" width="7.125" style="200" customWidth="1"/>
    <col min="14865" max="14865" width="2.875" style="200" customWidth="1"/>
    <col min="14866" max="15104" width="9" style="200"/>
    <col min="15105" max="15105" width="3.125" style="200" customWidth="1"/>
    <col min="15106" max="15106" width="1.25" style="200" customWidth="1"/>
    <col min="15107" max="15107" width="4.125" style="200" customWidth="1"/>
    <col min="15108" max="15108" width="7.625" style="200" customWidth="1"/>
    <col min="15109" max="15109" width="5.875" style="200" customWidth="1"/>
    <col min="15110" max="15111" width="7.125" style="200" customWidth="1"/>
    <col min="15112" max="15112" width="6.875" style="200" customWidth="1"/>
    <col min="15113" max="15113" width="6.75" style="200" customWidth="1"/>
    <col min="15114" max="15114" width="7.125" style="200" customWidth="1"/>
    <col min="15115" max="15115" width="6.625" style="200" customWidth="1"/>
    <col min="15116" max="15118" width="7.125" style="200" customWidth="1"/>
    <col min="15119" max="15119" width="5.125" style="200" customWidth="1"/>
    <col min="15120" max="15120" width="7.125" style="200" customWidth="1"/>
    <col min="15121" max="15121" width="2.875" style="200" customWidth="1"/>
    <col min="15122" max="15360" width="9" style="200"/>
    <col min="15361" max="15361" width="3.125" style="200" customWidth="1"/>
    <col min="15362" max="15362" width="1.25" style="200" customWidth="1"/>
    <col min="15363" max="15363" width="4.125" style="200" customWidth="1"/>
    <col min="15364" max="15364" width="7.625" style="200" customWidth="1"/>
    <col min="15365" max="15365" width="5.875" style="200" customWidth="1"/>
    <col min="15366" max="15367" width="7.125" style="200" customWidth="1"/>
    <col min="15368" max="15368" width="6.875" style="200" customWidth="1"/>
    <col min="15369" max="15369" width="6.75" style="200" customWidth="1"/>
    <col min="15370" max="15370" width="7.125" style="200" customWidth="1"/>
    <col min="15371" max="15371" width="6.625" style="200" customWidth="1"/>
    <col min="15372" max="15374" width="7.125" style="200" customWidth="1"/>
    <col min="15375" max="15375" width="5.125" style="200" customWidth="1"/>
    <col min="15376" max="15376" width="7.125" style="200" customWidth="1"/>
    <col min="15377" max="15377" width="2.875" style="200" customWidth="1"/>
    <col min="15378" max="15616" width="9" style="200"/>
    <col min="15617" max="15617" width="3.125" style="200" customWidth="1"/>
    <col min="15618" max="15618" width="1.25" style="200" customWidth="1"/>
    <col min="15619" max="15619" width="4.125" style="200" customWidth="1"/>
    <col min="15620" max="15620" width="7.625" style="200" customWidth="1"/>
    <col min="15621" max="15621" width="5.875" style="200" customWidth="1"/>
    <col min="15622" max="15623" width="7.125" style="200" customWidth="1"/>
    <col min="15624" max="15624" width="6.875" style="200" customWidth="1"/>
    <col min="15625" max="15625" width="6.75" style="200" customWidth="1"/>
    <col min="15626" max="15626" width="7.125" style="200" customWidth="1"/>
    <col min="15627" max="15627" width="6.625" style="200" customWidth="1"/>
    <col min="15628" max="15630" width="7.125" style="200" customWidth="1"/>
    <col min="15631" max="15631" width="5.125" style="200" customWidth="1"/>
    <col min="15632" max="15632" width="7.125" style="200" customWidth="1"/>
    <col min="15633" max="15633" width="2.875" style="200" customWidth="1"/>
    <col min="15634" max="15872" width="9" style="200"/>
    <col min="15873" max="15873" width="3.125" style="200" customWidth="1"/>
    <col min="15874" max="15874" width="1.25" style="200" customWidth="1"/>
    <col min="15875" max="15875" width="4.125" style="200" customWidth="1"/>
    <col min="15876" max="15876" width="7.625" style="200" customWidth="1"/>
    <col min="15877" max="15877" width="5.875" style="200" customWidth="1"/>
    <col min="15878" max="15879" width="7.125" style="200" customWidth="1"/>
    <col min="15880" max="15880" width="6.875" style="200" customWidth="1"/>
    <col min="15881" max="15881" width="6.75" style="200" customWidth="1"/>
    <col min="15882" max="15882" width="7.125" style="200" customWidth="1"/>
    <col min="15883" max="15883" width="6.625" style="200" customWidth="1"/>
    <col min="15884" max="15886" width="7.125" style="200" customWidth="1"/>
    <col min="15887" max="15887" width="5.125" style="200" customWidth="1"/>
    <col min="15888" max="15888" width="7.125" style="200" customWidth="1"/>
    <col min="15889" max="15889" width="2.875" style="200" customWidth="1"/>
    <col min="15890" max="16128" width="9" style="200"/>
    <col min="16129" max="16129" width="3.125" style="200" customWidth="1"/>
    <col min="16130" max="16130" width="1.25" style="200" customWidth="1"/>
    <col min="16131" max="16131" width="4.125" style="200" customWidth="1"/>
    <col min="16132" max="16132" width="7.625" style="200" customWidth="1"/>
    <col min="16133" max="16133" width="5.875" style="200" customWidth="1"/>
    <col min="16134" max="16135" width="7.125" style="200" customWidth="1"/>
    <col min="16136" max="16136" width="6.875" style="200" customWidth="1"/>
    <col min="16137" max="16137" width="6.75" style="200" customWidth="1"/>
    <col min="16138" max="16138" width="7.125" style="200" customWidth="1"/>
    <col min="16139" max="16139" width="6.625" style="200" customWidth="1"/>
    <col min="16140" max="16142" width="7.125" style="200" customWidth="1"/>
    <col min="16143" max="16143" width="5.125" style="200" customWidth="1"/>
    <col min="16144" max="16144" width="7.125" style="200" customWidth="1"/>
    <col min="16145" max="16145" width="2.875" style="200" customWidth="1"/>
    <col min="16146" max="16384" width="9" style="200"/>
  </cols>
  <sheetData>
    <row r="1" spans="1:16" ht="30" customHeight="1">
      <c r="A1" s="120" t="s">
        <v>122</v>
      </c>
      <c r="B1" s="198"/>
      <c r="C1" s="199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</row>
    <row r="2" spans="1:16" ht="18" customHeight="1">
      <c r="A2" s="120"/>
      <c r="B2" s="198"/>
      <c r="C2" s="199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201" t="s">
        <v>123</v>
      </c>
    </row>
    <row r="3" spans="1:16" ht="24" customHeight="1">
      <c r="A3" s="123"/>
      <c r="B3" s="916" t="s">
        <v>2</v>
      </c>
      <c r="C3" s="917"/>
      <c r="D3" s="202" t="s">
        <v>98</v>
      </c>
      <c r="E3" s="202" t="s">
        <v>124</v>
      </c>
      <c r="F3" s="202" t="s">
        <v>125</v>
      </c>
      <c r="G3" s="203" t="s">
        <v>126</v>
      </c>
      <c r="H3" s="203" t="s">
        <v>127</v>
      </c>
      <c r="I3" s="203" t="s">
        <v>128</v>
      </c>
      <c r="J3" s="204" t="s">
        <v>129</v>
      </c>
      <c r="K3" s="203" t="s">
        <v>130</v>
      </c>
      <c r="L3" s="203" t="s">
        <v>131</v>
      </c>
      <c r="M3" s="202" t="s">
        <v>132</v>
      </c>
      <c r="N3" s="203" t="s">
        <v>133</v>
      </c>
      <c r="O3" s="205" t="s">
        <v>134</v>
      </c>
      <c r="P3" s="202" t="s">
        <v>135</v>
      </c>
    </row>
    <row r="4" spans="1:16" s="206" customFormat="1" ht="17.25" hidden="1" customHeight="1">
      <c r="B4" s="914" t="s">
        <v>136</v>
      </c>
      <c r="C4" s="915"/>
      <c r="D4" s="207">
        <f t="shared" ref="D4:P4" si="0">SUM(D6:D9)</f>
        <v>36387029</v>
      </c>
      <c r="E4" s="207">
        <f t="shared" si="0"/>
        <v>484701</v>
      </c>
      <c r="F4" s="207">
        <f t="shared" si="0"/>
        <v>4653783</v>
      </c>
      <c r="G4" s="207">
        <f t="shared" si="0"/>
        <v>9220583</v>
      </c>
      <c r="H4" s="207">
        <f t="shared" si="0"/>
        <v>2929103</v>
      </c>
      <c r="I4" s="207">
        <f t="shared" si="0"/>
        <v>280916</v>
      </c>
      <c r="J4" s="207">
        <f t="shared" si="0"/>
        <v>3556075</v>
      </c>
      <c r="K4" s="207">
        <f t="shared" si="0"/>
        <v>1385450</v>
      </c>
      <c r="L4" s="207">
        <f t="shared" si="0"/>
        <v>5025001</v>
      </c>
      <c r="M4" s="207">
        <f t="shared" si="0"/>
        <v>1424028</v>
      </c>
      <c r="N4" s="207">
        <f t="shared" si="0"/>
        <v>4856129</v>
      </c>
      <c r="O4" s="207">
        <f t="shared" si="0"/>
        <v>32292</v>
      </c>
      <c r="P4" s="207">
        <f t="shared" si="0"/>
        <v>2538968</v>
      </c>
    </row>
    <row r="5" spans="1:16" s="206" customFormat="1" ht="16.5" hidden="1" customHeight="1">
      <c r="B5" s="208"/>
      <c r="C5" s="209" t="s">
        <v>97</v>
      </c>
      <c r="D5" s="210">
        <f>SUM(E5:P5)</f>
        <v>100</v>
      </c>
      <c r="E5" s="210">
        <f t="shared" ref="E5:P5" si="1">ROUND(E4/$D4*100,1)</f>
        <v>1.3</v>
      </c>
      <c r="F5" s="210">
        <f t="shared" si="1"/>
        <v>12.8</v>
      </c>
      <c r="G5" s="210">
        <f t="shared" si="1"/>
        <v>25.3</v>
      </c>
      <c r="H5" s="210">
        <f>ROUND(H4/$D4*100,1)+0.1</f>
        <v>8.1</v>
      </c>
      <c r="I5" s="210">
        <f t="shared" si="1"/>
        <v>0.8</v>
      </c>
      <c r="J5" s="210">
        <f t="shared" si="1"/>
        <v>9.8000000000000007</v>
      </c>
      <c r="K5" s="210">
        <f t="shared" si="1"/>
        <v>3.8</v>
      </c>
      <c r="L5" s="210">
        <f t="shared" si="1"/>
        <v>13.8</v>
      </c>
      <c r="M5" s="210">
        <f t="shared" si="1"/>
        <v>3.9</v>
      </c>
      <c r="N5" s="210">
        <f t="shared" si="1"/>
        <v>13.3</v>
      </c>
      <c r="O5" s="210">
        <f t="shared" si="1"/>
        <v>0.1</v>
      </c>
      <c r="P5" s="210">
        <f t="shared" si="1"/>
        <v>7</v>
      </c>
    </row>
    <row r="6" spans="1:16" s="206" customFormat="1" ht="16.5" hidden="1" customHeight="1">
      <c r="B6" s="211"/>
      <c r="C6" s="212" t="s">
        <v>137</v>
      </c>
      <c r="D6" s="213">
        <f>SUM(E6:P6)</f>
        <v>10946064</v>
      </c>
      <c r="E6" s="213">
        <v>131222</v>
      </c>
      <c r="F6" s="213">
        <v>1360726</v>
      </c>
      <c r="G6" s="213">
        <v>2699516</v>
      </c>
      <c r="H6" s="213">
        <v>1038259</v>
      </c>
      <c r="I6" s="214">
        <v>65892</v>
      </c>
      <c r="J6" s="214">
        <v>799201</v>
      </c>
      <c r="K6" s="213">
        <v>507722</v>
      </c>
      <c r="L6" s="213">
        <v>1687749</v>
      </c>
      <c r="M6" s="213">
        <v>473660</v>
      </c>
      <c r="N6" s="213">
        <v>1683646</v>
      </c>
      <c r="O6" s="214" t="s">
        <v>11</v>
      </c>
      <c r="P6" s="214">
        <v>498471</v>
      </c>
    </row>
    <row r="7" spans="1:16" s="206" customFormat="1" ht="16.5" hidden="1" customHeight="1">
      <c r="B7" s="211"/>
      <c r="C7" s="215" t="s">
        <v>138</v>
      </c>
      <c r="D7" s="216">
        <f>SUM(E7:P7)</f>
        <v>11522096</v>
      </c>
      <c r="E7" s="216">
        <v>123446</v>
      </c>
      <c r="F7" s="216">
        <v>1509752</v>
      </c>
      <c r="G7" s="216">
        <v>3774677</v>
      </c>
      <c r="H7" s="216">
        <v>834470</v>
      </c>
      <c r="I7" s="217">
        <v>66677</v>
      </c>
      <c r="J7" s="217">
        <v>616559</v>
      </c>
      <c r="K7" s="216">
        <v>637754</v>
      </c>
      <c r="L7" s="216">
        <v>1164366</v>
      </c>
      <c r="M7" s="216">
        <v>371613</v>
      </c>
      <c r="N7" s="216">
        <v>1553726</v>
      </c>
      <c r="O7" s="217">
        <v>32292</v>
      </c>
      <c r="P7" s="217">
        <v>836764</v>
      </c>
    </row>
    <row r="8" spans="1:16" s="206" customFormat="1" ht="16.5" hidden="1" customHeight="1">
      <c r="B8" s="211"/>
      <c r="C8" s="215" t="s">
        <v>139</v>
      </c>
      <c r="D8" s="216">
        <f>SUM(E8:P8)</f>
        <v>7912181</v>
      </c>
      <c r="E8" s="216">
        <v>120944</v>
      </c>
      <c r="F8" s="216">
        <v>1144476</v>
      </c>
      <c r="G8" s="216">
        <v>1645593</v>
      </c>
      <c r="H8" s="216">
        <v>600098</v>
      </c>
      <c r="I8" s="217">
        <v>90857</v>
      </c>
      <c r="J8" s="217">
        <v>941258</v>
      </c>
      <c r="K8" s="216">
        <v>203493</v>
      </c>
      <c r="L8" s="216">
        <v>1156510</v>
      </c>
      <c r="M8" s="216">
        <v>359598</v>
      </c>
      <c r="N8" s="217">
        <v>819592</v>
      </c>
      <c r="O8" s="217" t="s">
        <v>11</v>
      </c>
      <c r="P8" s="217">
        <v>829762</v>
      </c>
    </row>
    <row r="9" spans="1:16" s="206" customFormat="1" ht="16.5" hidden="1" customHeight="1">
      <c r="B9" s="218"/>
      <c r="C9" s="215" t="s">
        <v>140</v>
      </c>
      <c r="D9" s="216">
        <f>SUM(E9:P9)</f>
        <v>6006688</v>
      </c>
      <c r="E9" s="216">
        <v>109089</v>
      </c>
      <c r="F9" s="216">
        <v>638829</v>
      </c>
      <c r="G9" s="216">
        <v>1100797</v>
      </c>
      <c r="H9" s="216">
        <v>456276</v>
      </c>
      <c r="I9" s="217">
        <v>57490</v>
      </c>
      <c r="J9" s="217">
        <v>1199057</v>
      </c>
      <c r="K9" s="216">
        <v>36481</v>
      </c>
      <c r="L9" s="216">
        <v>1016376</v>
      </c>
      <c r="M9" s="216">
        <v>219157</v>
      </c>
      <c r="N9" s="216">
        <v>799165</v>
      </c>
      <c r="O9" s="217" t="s">
        <v>11</v>
      </c>
      <c r="P9" s="217">
        <v>373971</v>
      </c>
    </row>
    <row r="10" spans="1:16" s="206" customFormat="1" ht="17.25" hidden="1" customHeight="1">
      <c r="B10" s="914" t="s">
        <v>141</v>
      </c>
      <c r="C10" s="915"/>
      <c r="D10" s="207">
        <f t="shared" ref="D10:P10" si="2">SUM(D12:D15)</f>
        <v>32797992</v>
      </c>
      <c r="E10" s="207">
        <f t="shared" si="2"/>
        <v>487367</v>
      </c>
      <c r="F10" s="207">
        <f t="shared" si="2"/>
        <v>3956209</v>
      </c>
      <c r="G10" s="207">
        <f t="shared" si="2"/>
        <v>6949359</v>
      </c>
      <c r="H10" s="207">
        <f t="shared" si="2"/>
        <v>2873004</v>
      </c>
      <c r="I10" s="207">
        <f t="shared" si="2"/>
        <v>321131</v>
      </c>
      <c r="J10" s="207">
        <f t="shared" si="2"/>
        <v>3537146</v>
      </c>
      <c r="K10" s="207">
        <f t="shared" si="2"/>
        <v>846827</v>
      </c>
      <c r="L10" s="207">
        <f t="shared" si="2"/>
        <v>4690184</v>
      </c>
      <c r="M10" s="207">
        <f t="shared" si="2"/>
        <v>1419339</v>
      </c>
      <c r="N10" s="207">
        <f t="shared" si="2"/>
        <v>4910667</v>
      </c>
      <c r="O10" s="207">
        <f t="shared" si="2"/>
        <v>1351</v>
      </c>
      <c r="P10" s="207">
        <f t="shared" si="2"/>
        <v>2805408</v>
      </c>
    </row>
    <row r="11" spans="1:16" s="206" customFormat="1" ht="16.5" hidden="1" customHeight="1">
      <c r="B11" s="208"/>
      <c r="C11" s="209" t="s">
        <v>97</v>
      </c>
      <c r="D11" s="210">
        <f>SUM(E11:P11)</f>
        <v>100</v>
      </c>
      <c r="E11" s="210">
        <f t="shared" ref="E11:O11" si="3">ROUND(E10/$D10*100,1)</f>
        <v>1.5</v>
      </c>
      <c r="F11" s="210">
        <f t="shared" si="3"/>
        <v>12.1</v>
      </c>
      <c r="G11" s="210">
        <f t="shared" si="3"/>
        <v>21.2</v>
      </c>
      <c r="H11" s="210">
        <f>ROUND(H10/$D10*100,1)-0.1</f>
        <v>8.7000000000000011</v>
      </c>
      <c r="I11" s="210">
        <f t="shared" si="3"/>
        <v>1</v>
      </c>
      <c r="J11" s="210">
        <f t="shared" si="3"/>
        <v>10.8</v>
      </c>
      <c r="K11" s="210">
        <f t="shared" si="3"/>
        <v>2.6</v>
      </c>
      <c r="L11" s="210">
        <f t="shared" si="3"/>
        <v>14.3</v>
      </c>
      <c r="M11" s="210">
        <f t="shared" si="3"/>
        <v>4.3</v>
      </c>
      <c r="N11" s="210">
        <f t="shared" si="3"/>
        <v>15</v>
      </c>
      <c r="O11" s="210">
        <f t="shared" si="3"/>
        <v>0</v>
      </c>
      <c r="P11" s="210">
        <f>ROUND(P10/$D10*100,1)-0.1</f>
        <v>8.5</v>
      </c>
    </row>
    <row r="12" spans="1:16" s="206" customFormat="1" ht="16.5" hidden="1" customHeight="1">
      <c r="B12" s="211"/>
      <c r="C12" s="212" t="s">
        <v>137</v>
      </c>
      <c r="D12" s="213">
        <f>SUM(E12:P12)</f>
        <v>9479773</v>
      </c>
      <c r="E12" s="213">
        <v>131000</v>
      </c>
      <c r="F12" s="213">
        <v>1377454</v>
      </c>
      <c r="G12" s="213">
        <v>1866599</v>
      </c>
      <c r="H12" s="213">
        <v>951980</v>
      </c>
      <c r="I12" s="214">
        <v>84562</v>
      </c>
      <c r="J12" s="214">
        <v>828515</v>
      </c>
      <c r="K12" s="213">
        <v>265929</v>
      </c>
      <c r="L12" s="213">
        <v>1235044</v>
      </c>
      <c r="M12" s="213">
        <v>444741</v>
      </c>
      <c r="N12" s="213">
        <v>1791689</v>
      </c>
      <c r="O12" s="214" t="s">
        <v>11</v>
      </c>
      <c r="P12" s="214">
        <v>502260</v>
      </c>
    </row>
    <row r="13" spans="1:16" s="206" customFormat="1" ht="16.5" hidden="1" customHeight="1">
      <c r="B13" s="211"/>
      <c r="C13" s="215" t="s">
        <v>138</v>
      </c>
      <c r="D13" s="216">
        <f>SUM(E13:P13)</f>
        <v>9689073</v>
      </c>
      <c r="E13" s="216">
        <v>128350</v>
      </c>
      <c r="F13" s="216">
        <v>983794</v>
      </c>
      <c r="G13" s="216">
        <v>2837879</v>
      </c>
      <c r="H13" s="216">
        <v>862237</v>
      </c>
      <c r="I13" s="217">
        <v>66782</v>
      </c>
      <c r="J13" s="217">
        <v>425311</v>
      </c>
      <c r="K13" s="216">
        <v>333756</v>
      </c>
      <c r="L13" s="216">
        <v>1370172</v>
      </c>
      <c r="M13" s="216">
        <v>391780</v>
      </c>
      <c r="N13" s="216">
        <v>1398408</v>
      </c>
      <c r="O13" s="217">
        <v>1351</v>
      </c>
      <c r="P13" s="217">
        <v>889253</v>
      </c>
    </row>
    <row r="14" spans="1:16" s="206" customFormat="1" ht="16.5" hidden="1" customHeight="1">
      <c r="B14" s="211"/>
      <c r="C14" s="215" t="s">
        <v>139</v>
      </c>
      <c r="D14" s="216">
        <f>SUM(E14:P14)</f>
        <v>7704185</v>
      </c>
      <c r="E14" s="216">
        <v>124517</v>
      </c>
      <c r="F14" s="216">
        <v>908984</v>
      </c>
      <c r="G14" s="216">
        <v>1384240</v>
      </c>
      <c r="H14" s="216">
        <v>640938</v>
      </c>
      <c r="I14" s="217">
        <v>111931</v>
      </c>
      <c r="J14" s="217">
        <v>924047</v>
      </c>
      <c r="K14" s="216">
        <v>173906</v>
      </c>
      <c r="L14" s="216">
        <v>1138291</v>
      </c>
      <c r="M14" s="216">
        <v>366544</v>
      </c>
      <c r="N14" s="217">
        <v>915797</v>
      </c>
      <c r="O14" s="217" t="s">
        <v>11</v>
      </c>
      <c r="P14" s="217">
        <v>1014990</v>
      </c>
    </row>
    <row r="15" spans="1:16" s="206" customFormat="1" ht="16.5" hidden="1" customHeight="1">
      <c r="B15" s="218"/>
      <c r="C15" s="215" t="s">
        <v>140</v>
      </c>
      <c r="D15" s="216">
        <f>SUM(E15:P15)</f>
        <v>5924961</v>
      </c>
      <c r="E15" s="216">
        <v>103500</v>
      </c>
      <c r="F15" s="216">
        <v>685977</v>
      </c>
      <c r="G15" s="216">
        <v>860641</v>
      </c>
      <c r="H15" s="216">
        <v>417849</v>
      </c>
      <c r="I15" s="217">
        <v>57856</v>
      </c>
      <c r="J15" s="217">
        <v>1359273</v>
      </c>
      <c r="K15" s="216">
        <v>73236</v>
      </c>
      <c r="L15" s="216">
        <v>946677</v>
      </c>
      <c r="M15" s="216">
        <v>216274</v>
      </c>
      <c r="N15" s="216">
        <v>804773</v>
      </c>
      <c r="O15" s="217" t="s">
        <v>11</v>
      </c>
      <c r="P15" s="217">
        <v>398905</v>
      </c>
    </row>
    <row r="16" spans="1:16" s="206" customFormat="1" ht="17.25" hidden="1" customHeight="1">
      <c r="B16" s="914" t="s">
        <v>142</v>
      </c>
      <c r="C16" s="915"/>
      <c r="D16" s="207">
        <f t="shared" ref="D16:P16" si="4">SUM(D18:D21)</f>
        <v>32719333</v>
      </c>
      <c r="E16" s="207">
        <f t="shared" si="4"/>
        <v>490213</v>
      </c>
      <c r="F16" s="207">
        <f t="shared" si="4"/>
        <v>4675985</v>
      </c>
      <c r="G16" s="207">
        <f t="shared" si="4"/>
        <v>7190030</v>
      </c>
      <c r="H16" s="207">
        <f t="shared" si="4"/>
        <v>2845251</v>
      </c>
      <c r="I16" s="207">
        <f t="shared" si="4"/>
        <v>325039</v>
      </c>
      <c r="J16" s="207">
        <f t="shared" si="4"/>
        <v>2409277</v>
      </c>
      <c r="K16" s="207">
        <f t="shared" si="4"/>
        <v>744440</v>
      </c>
      <c r="L16" s="207">
        <f t="shared" si="4"/>
        <v>4196135</v>
      </c>
      <c r="M16" s="207">
        <f t="shared" si="4"/>
        <v>1508970</v>
      </c>
      <c r="N16" s="207">
        <f t="shared" si="4"/>
        <v>5443040</v>
      </c>
      <c r="O16" s="219" t="s">
        <v>11</v>
      </c>
      <c r="P16" s="207">
        <f t="shared" si="4"/>
        <v>2890953</v>
      </c>
    </row>
    <row r="17" spans="2:16" s="206" customFormat="1" ht="16.5" hidden="1" customHeight="1">
      <c r="B17" s="208"/>
      <c r="C17" s="209" t="s">
        <v>97</v>
      </c>
      <c r="D17" s="210">
        <f>SUM(E17:P17)</f>
        <v>99.999999999999986</v>
      </c>
      <c r="E17" s="210">
        <f>ROUND(E16/$D16*100,1)</f>
        <v>1.5</v>
      </c>
      <c r="F17" s="210">
        <f>ROUND(F16/$D16*100,1)</f>
        <v>14.3</v>
      </c>
      <c r="G17" s="210">
        <f>ROUND(G16/$D16*100,1)</f>
        <v>22</v>
      </c>
      <c r="H17" s="210">
        <f t="shared" ref="H17:P17" si="5">ROUND(H16/$D16*100,1)</f>
        <v>8.6999999999999993</v>
      </c>
      <c r="I17" s="210">
        <f t="shared" si="5"/>
        <v>1</v>
      </c>
      <c r="J17" s="210">
        <f t="shared" si="5"/>
        <v>7.4</v>
      </c>
      <c r="K17" s="210">
        <f t="shared" si="5"/>
        <v>2.2999999999999998</v>
      </c>
      <c r="L17" s="210">
        <f t="shared" si="5"/>
        <v>12.8</v>
      </c>
      <c r="M17" s="210">
        <f t="shared" si="5"/>
        <v>4.5999999999999996</v>
      </c>
      <c r="N17" s="210">
        <f t="shared" si="5"/>
        <v>16.600000000000001</v>
      </c>
      <c r="O17" s="210">
        <v>0</v>
      </c>
      <c r="P17" s="210">
        <f t="shared" si="5"/>
        <v>8.8000000000000007</v>
      </c>
    </row>
    <row r="18" spans="2:16" s="206" customFormat="1" ht="16.5" hidden="1" customHeight="1">
      <c r="B18" s="211"/>
      <c r="C18" s="212" t="s">
        <v>137</v>
      </c>
      <c r="D18" s="213">
        <f>SUM(E18:P18)</f>
        <v>9583689</v>
      </c>
      <c r="E18" s="213">
        <v>133616</v>
      </c>
      <c r="F18" s="213">
        <v>1479262</v>
      </c>
      <c r="G18" s="213">
        <v>2056112</v>
      </c>
      <c r="H18" s="213">
        <v>891869</v>
      </c>
      <c r="I18" s="214">
        <v>104723</v>
      </c>
      <c r="J18" s="214">
        <v>686528</v>
      </c>
      <c r="K18" s="213">
        <v>249189</v>
      </c>
      <c r="L18" s="213">
        <v>1259881</v>
      </c>
      <c r="M18" s="213">
        <v>508239</v>
      </c>
      <c r="N18" s="213">
        <v>1669120</v>
      </c>
      <c r="O18" s="214" t="s">
        <v>11</v>
      </c>
      <c r="P18" s="214">
        <v>545150</v>
      </c>
    </row>
    <row r="19" spans="2:16" s="206" customFormat="1" ht="16.5" hidden="1" customHeight="1">
      <c r="B19" s="211"/>
      <c r="C19" s="215" t="s">
        <v>138</v>
      </c>
      <c r="D19" s="216">
        <f>SUM(E19:P19)</f>
        <v>10245544</v>
      </c>
      <c r="E19" s="216">
        <v>128895</v>
      </c>
      <c r="F19" s="216">
        <v>1494168</v>
      </c>
      <c r="G19" s="216">
        <v>2590264</v>
      </c>
      <c r="H19" s="216">
        <v>871609</v>
      </c>
      <c r="I19" s="217">
        <v>66338</v>
      </c>
      <c r="J19" s="217">
        <v>345145</v>
      </c>
      <c r="K19" s="216">
        <v>209588</v>
      </c>
      <c r="L19" s="216">
        <v>1281191</v>
      </c>
      <c r="M19" s="216">
        <v>392017</v>
      </c>
      <c r="N19" s="216">
        <v>1961222</v>
      </c>
      <c r="O19" s="217" t="s">
        <v>11</v>
      </c>
      <c r="P19" s="217">
        <v>905107</v>
      </c>
    </row>
    <row r="20" spans="2:16" s="206" customFormat="1" ht="16.5" hidden="1" customHeight="1">
      <c r="B20" s="211"/>
      <c r="C20" s="215" t="s">
        <v>139</v>
      </c>
      <c r="D20" s="216">
        <f>SUM(E20:P20)</f>
        <v>7675533</v>
      </c>
      <c r="E20" s="216">
        <v>125809</v>
      </c>
      <c r="F20" s="216">
        <v>978913</v>
      </c>
      <c r="G20" s="216">
        <v>1444725</v>
      </c>
      <c r="H20" s="216">
        <v>639542</v>
      </c>
      <c r="I20" s="217">
        <v>95164</v>
      </c>
      <c r="J20" s="217">
        <v>573229</v>
      </c>
      <c r="K20" s="216">
        <v>247982</v>
      </c>
      <c r="L20" s="216">
        <v>955632</v>
      </c>
      <c r="M20" s="216">
        <v>394409</v>
      </c>
      <c r="N20" s="217">
        <v>1203744</v>
      </c>
      <c r="O20" s="217" t="s">
        <v>11</v>
      </c>
      <c r="P20" s="217">
        <v>1016384</v>
      </c>
    </row>
    <row r="21" spans="2:16" s="206" customFormat="1" ht="16.5" hidden="1" customHeight="1">
      <c r="B21" s="218"/>
      <c r="C21" s="215" t="s">
        <v>140</v>
      </c>
      <c r="D21" s="216">
        <f>SUM(E21:P21)</f>
        <v>5214567</v>
      </c>
      <c r="E21" s="216">
        <v>101893</v>
      </c>
      <c r="F21" s="216">
        <v>723642</v>
      </c>
      <c r="G21" s="216">
        <v>1098929</v>
      </c>
      <c r="H21" s="216">
        <v>442231</v>
      </c>
      <c r="I21" s="217">
        <v>58814</v>
      </c>
      <c r="J21" s="217">
        <v>804375</v>
      </c>
      <c r="K21" s="216">
        <v>37681</v>
      </c>
      <c r="L21" s="216">
        <v>699431</v>
      </c>
      <c r="M21" s="216">
        <v>214305</v>
      </c>
      <c r="N21" s="216">
        <v>608954</v>
      </c>
      <c r="O21" s="217" t="s">
        <v>11</v>
      </c>
      <c r="P21" s="217">
        <v>424312</v>
      </c>
    </row>
    <row r="22" spans="2:16" s="206" customFormat="1" ht="17.25" customHeight="1">
      <c r="B22" s="914" t="s">
        <v>143</v>
      </c>
      <c r="C22" s="915"/>
      <c r="D22" s="207">
        <f t="shared" ref="D22:P22" si="6">SUM(D24:D27)</f>
        <v>33387114</v>
      </c>
      <c r="E22" s="207">
        <f t="shared" si="6"/>
        <v>480728</v>
      </c>
      <c r="F22" s="207">
        <f t="shared" si="6"/>
        <v>4387848</v>
      </c>
      <c r="G22" s="207">
        <f t="shared" si="6"/>
        <v>7483845</v>
      </c>
      <c r="H22" s="207">
        <f t="shared" si="6"/>
        <v>2996729</v>
      </c>
      <c r="I22" s="207">
        <f t="shared" si="6"/>
        <v>303674</v>
      </c>
      <c r="J22" s="207">
        <f t="shared" si="6"/>
        <v>2111511</v>
      </c>
      <c r="K22" s="207">
        <f t="shared" si="6"/>
        <v>761302</v>
      </c>
      <c r="L22" s="207">
        <f t="shared" si="6"/>
        <v>4176954</v>
      </c>
      <c r="M22" s="207">
        <f t="shared" si="6"/>
        <v>1448637</v>
      </c>
      <c r="N22" s="207">
        <f t="shared" si="6"/>
        <v>6143301</v>
      </c>
      <c r="O22" s="207">
        <f t="shared" si="6"/>
        <v>22584</v>
      </c>
      <c r="P22" s="207">
        <f t="shared" si="6"/>
        <v>3070001</v>
      </c>
    </row>
    <row r="23" spans="2:16" s="206" customFormat="1" ht="16.5" customHeight="1">
      <c r="B23" s="208"/>
      <c r="C23" s="209" t="s">
        <v>97</v>
      </c>
      <c r="D23" s="210">
        <f>SUM(E23:P23)</f>
        <v>99.999999999999986</v>
      </c>
      <c r="E23" s="210">
        <f>ROUND(E22/$D22*100,1)</f>
        <v>1.4</v>
      </c>
      <c r="F23" s="210">
        <f>ROUND(F22/$D22*100,1)</f>
        <v>13.1</v>
      </c>
      <c r="G23" s="210">
        <f>ROUND(G22/$D22*100,1)+0.1</f>
        <v>22.5</v>
      </c>
      <c r="H23" s="210">
        <f t="shared" ref="H23:P23" si="7">ROUND(H22/$D22*100,1)</f>
        <v>9</v>
      </c>
      <c r="I23" s="210">
        <f t="shared" si="7"/>
        <v>0.9</v>
      </c>
      <c r="J23" s="210">
        <f t="shared" si="7"/>
        <v>6.3</v>
      </c>
      <c r="K23" s="210">
        <f t="shared" si="7"/>
        <v>2.2999999999999998</v>
      </c>
      <c r="L23" s="210">
        <f t="shared" si="7"/>
        <v>12.5</v>
      </c>
      <c r="M23" s="210">
        <f t="shared" si="7"/>
        <v>4.3</v>
      </c>
      <c r="N23" s="210">
        <f t="shared" si="7"/>
        <v>18.399999999999999</v>
      </c>
      <c r="O23" s="210">
        <f t="shared" si="7"/>
        <v>0.1</v>
      </c>
      <c r="P23" s="210">
        <f t="shared" si="7"/>
        <v>9.1999999999999993</v>
      </c>
    </row>
    <row r="24" spans="2:16" s="206" customFormat="1" ht="16.5" customHeight="1">
      <c r="B24" s="211"/>
      <c r="C24" s="212" t="s">
        <v>137</v>
      </c>
      <c r="D24" s="213">
        <f>SUM(E24:P24)</f>
        <v>9856479</v>
      </c>
      <c r="E24" s="213">
        <v>130409</v>
      </c>
      <c r="F24" s="213">
        <v>1191756</v>
      </c>
      <c r="G24" s="213">
        <v>2317439</v>
      </c>
      <c r="H24" s="213">
        <v>964165</v>
      </c>
      <c r="I24" s="214">
        <v>91178</v>
      </c>
      <c r="J24" s="214">
        <v>598832</v>
      </c>
      <c r="K24" s="213">
        <v>382100</v>
      </c>
      <c r="L24" s="213">
        <v>1114983</v>
      </c>
      <c r="M24" s="213">
        <v>453728</v>
      </c>
      <c r="N24" s="213">
        <v>2025792</v>
      </c>
      <c r="O24" s="214">
        <v>22584</v>
      </c>
      <c r="P24" s="214">
        <v>563513</v>
      </c>
    </row>
    <row r="25" spans="2:16" s="206" customFormat="1" ht="16.5" customHeight="1">
      <c r="B25" s="211"/>
      <c r="C25" s="215" t="s">
        <v>138</v>
      </c>
      <c r="D25" s="216">
        <f>SUM(E25:P25)</f>
        <v>10625751</v>
      </c>
      <c r="E25" s="216">
        <v>129747</v>
      </c>
      <c r="F25" s="216">
        <v>1349195</v>
      </c>
      <c r="G25" s="216">
        <v>2645303</v>
      </c>
      <c r="H25" s="216">
        <v>931431</v>
      </c>
      <c r="I25" s="217">
        <v>67250</v>
      </c>
      <c r="J25" s="217">
        <v>351572</v>
      </c>
      <c r="K25" s="216">
        <v>162498</v>
      </c>
      <c r="L25" s="216">
        <v>1340981</v>
      </c>
      <c r="M25" s="216">
        <v>384421</v>
      </c>
      <c r="N25" s="216">
        <v>2230786</v>
      </c>
      <c r="O25" s="217" t="s">
        <v>11</v>
      </c>
      <c r="P25" s="217">
        <v>1032567</v>
      </c>
    </row>
    <row r="26" spans="2:16" s="206" customFormat="1" ht="16.5" customHeight="1">
      <c r="B26" s="211"/>
      <c r="C26" s="215" t="s">
        <v>139</v>
      </c>
      <c r="D26" s="216">
        <f>SUM(E26:P26)</f>
        <v>7859396</v>
      </c>
      <c r="E26" s="216">
        <v>124185</v>
      </c>
      <c r="F26" s="216">
        <v>1143934</v>
      </c>
      <c r="G26" s="216">
        <v>1533446</v>
      </c>
      <c r="H26" s="216">
        <v>658535</v>
      </c>
      <c r="I26" s="217">
        <v>86416</v>
      </c>
      <c r="J26" s="217">
        <v>542837</v>
      </c>
      <c r="K26" s="216">
        <v>183359</v>
      </c>
      <c r="L26" s="216">
        <v>993343</v>
      </c>
      <c r="M26" s="216">
        <v>391454</v>
      </c>
      <c r="N26" s="217">
        <v>1184692</v>
      </c>
      <c r="O26" s="217" t="s">
        <v>11</v>
      </c>
      <c r="P26" s="217">
        <v>1017195</v>
      </c>
    </row>
    <row r="27" spans="2:16" s="206" customFormat="1" ht="16.5" customHeight="1">
      <c r="B27" s="218"/>
      <c r="C27" s="215" t="s">
        <v>140</v>
      </c>
      <c r="D27" s="216">
        <f>SUM(E27:P27)</f>
        <v>5045488</v>
      </c>
      <c r="E27" s="216">
        <v>96387</v>
      </c>
      <c r="F27" s="216">
        <v>702963</v>
      </c>
      <c r="G27" s="216">
        <v>987657</v>
      </c>
      <c r="H27" s="216">
        <v>442598</v>
      </c>
      <c r="I27" s="217">
        <v>58830</v>
      </c>
      <c r="J27" s="217">
        <v>618270</v>
      </c>
      <c r="K27" s="216">
        <v>33345</v>
      </c>
      <c r="L27" s="216">
        <v>727647</v>
      </c>
      <c r="M27" s="216">
        <v>219034</v>
      </c>
      <c r="N27" s="216">
        <v>702031</v>
      </c>
      <c r="O27" s="217" t="s">
        <v>11</v>
      </c>
      <c r="P27" s="217">
        <v>456726</v>
      </c>
    </row>
    <row r="28" spans="2:16" s="206" customFormat="1" ht="17.25" customHeight="1">
      <c r="B28" s="914" t="s">
        <v>144</v>
      </c>
      <c r="C28" s="915"/>
      <c r="D28" s="207">
        <f t="shared" ref="D28:P28" si="8">SUM(D30:D33)</f>
        <v>30742534</v>
      </c>
      <c r="E28" s="207">
        <f t="shared" si="8"/>
        <v>463074</v>
      </c>
      <c r="F28" s="207">
        <f t="shared" si="8"/>
        <v>3889131</v>
      </c>
      <c r="G28" s="207">
        <f t="shared" si="8"/>
        <v>7573623</v>
      </c>
      <c r="H28" s="207">
        <f t="shared" si="8"/>
        <v>2798345</v>
      </c>
      <c r="I28" s="207">
        <f t="shared" si="8"/>
        <v>258423</v>
      </c>
      <c r="J28" s="207">
        <f t="shared" si="8"/>
        <v>1592528</v>
      </c>
      <c r="K28" s="207">
        <f t="shared" si="8"/>
        <v>691023</v>
      </c>
      <c r="L28" s="207">
        <f t="shared" si="8"/>
        <v>4385959</v>
      </c>
      <c r="M28" s="207">
        <f t="shared" si="8"/>
        <v>1483313</v>
      </c>
      <c r="N28" s="207">
        <f t="shared" si="8"/>
        <v>4411138</v>
      </c>
      <c r="O28" s="207">
        <f t="shared" si="8"/>
        <v>1507</v>
      </c>
      <c r="P28" s="207">
        <f t="shared" si="8"/>
        <v>3194470</v>
      </c>
    </row>
    <row r="29" spans="2:16" s="206" customFormat="1" ht="16.5" customHeight="1">
      <c r="B29" s="208"/>
      <c r="C29" s="209" t="s">
        <v>97</v>
      </c>
      <c r="D29" s="210">
        <f>SUM(E29:P29)</f>
        <v>100.00000000000001</v>
      </c>
      <c r="E29" s="210">
        <f>ROUND(E28/$D28*100,1)</f>
        <v>1.5</v>
      </c>
      <c r="F29" s="210">
        <f>ROUND(F28/$D28*100,1)</f>
        <v>12.7</v>
      </c>
      <c r="G29" s="210">
        <f>ROUND(G28/$D28*100,1)+0.1</f>
        <v>24.700000000000003</v>
      </c>
      <c r="H29" s="210">
        <f t="shared" ref="H29:P29" si="9">ROUND(H28/$D28*100,1)</f>
        <v>9.1</v>
      </c>
      <c r="I29" s="210">
        <f t="shared" si="9"/>
        <v>0.8</v>
      </c>
      <c r="J29" s="210">
        <f t="shared" si="9"/>
        <v>5.2</v>
      </c>
      <c r="K29" s="210">
        <f t="shared" si="9"/>
        <v>2.2000000000000002</v>
      </c>
      <c r="L29" s="210">
        <f t="shared" si="9"/>
        <v>14.3</v>
      </c>
      <c r="M29" s="210">
        <f t="shared" si="9"/>
        <v>4.8</v>
      </c>
      <c r="N29" s="210">
        <f t="shared" si="9"/>
        <v>14.3</v>
      </c>
      <c r="O29" s="210">
        <f t="shared" si="9"/>
        <v>0</v>
      </c>
      <c r="P29" s="210">
        <f t="shared" si="9"/>
        <v>10.4</v>
      </c>
    </row>
    <row r="30" spans="2:16" s="206" customFormat="1" ht="16.5" customHeight="1">
      <c r="B30" s="211"/>
      <c r="C30" s="212" t="s">
        <v>137</v>
      </c>
      <c r="D30" s="213">
        <v>8496605</v>
      </c>
      <c r="E30" s="213">
        <v>119123</v>
      </c>
      <c r="F30" s="213">
        <v>1275417</v>
      </c>
      <c r="G30" s="213">
        <v>1925719</v>
      </c>
      <c r="H30" s="213">
        <v>834553</v>
      </c>
      <c r="I30" s="214">
        <v>63319</v>
      </c>
      <c r="J30" s="214">
        <v>520594</v>
      </c>
      <c r="K30" s="213">
        <v>313463</v>
      </c>
      <c r="L30" s="213">
        <v>1037687</v>
      </c>
      <c r="M30" s="213">
        <v>489876</v>
      </c>
      <c r="N30" s="213">
        <v>1370685</v>
      </c>
      <c r="O30" s="214" t="s">
        <v>145</v>
      </c>
      <c r="P30" s="214">
        <v>546169</v>
      </c>
    </row>
    <row r="31" spans="2:16" s="206" customFormat="1" ht="16.5" customHeight="1">
      <c r="B31" s="211"/>
      <c r="C31" s="215" t="s">
        <v>138</v>
      </c>
      <c r="D31" s="216">
        <v>9963054</v>
      </c>
      <c r="E31" s="216">
        <v>122271</v>
      </c>
      <c r="F31" s="216">
        <v>957719</v>
      </c>
      <c r="G31" s="216">
        <v>2910418</v>
      </c>
      <c r="H31" s="216">
        <v>900939</v>
      </c>
      <c r="I31" s="217">
        <v>70377</v>
      </c>
      <c r="J31" s="217">
        <v>338730</v>
      </c>
      <c r="K31" s="216">
        <v>165565</v>
      </c>
      <c r="L31" s="216">
        <v>1567132</v>
      </c>
      <c r="M31" s="216">
        <v>383249</v>
      </c>
      <c r="N31" s="216">
        <v>1464769</v>
      </c>
      <c r="O31" s="217" t="s">
        <v>145</v>
      </c>
      <c r="P31" s="217">
        <v>1081885</v>
      </c>
    </row>
    <row r="32" spans="2:16" s="206" customFormat="1" ht="16.5" customHeight="1">
      <c r="B32" s="211"/>
      <c r="C32" s="215" t="s">
        <v>139</v>
      </c>
      <c r="D32" s="216">
        <v>7244392</v>
      </c>
      <c r="E32" s="216">
        <v>124045</v>
      </c>
      <c r="F32" s="216">
        <v>878330</v>
      </c>
      <c r="G32" s="216">
        <v>1710635</v>
      </c>
      <c r="H32" s="216">
        <v>622248</v>
      </c>
      <c r="I32" s="217">
        <v>68296</v>
      </c>
      <c r="J32" s="217">
        <v>280909</v>
      </c>
      <c r="K32" s="216">
        <v>178208</v>
      </c>
      <c r="L32" s="216">
        <v>1135245</v>
      </c>
      <c r="M32" s="216">
        <v>386796</v>
      </c>
      <c r="N32" s="217">
        <v>829334</v>
      </c>
      <c r="O32" s="217" t="s">
        <v>145</v>
      </c>
      <c r="P32" s="217">
        <v>1030346</v>
      </c>
    </row>
    <row r="33" spans="1:16" s="206" customFormat="1" ht="16.5" customHeight="1">
      <c r="B33" s="218"/>
      <c r="C33" s="215" t="s">
        <v>140</v>
      </c>
      <c r="D33" s="216">
        <v>5038483</v>
      </c>
      <c r="E33" s="216">
        <v>97635</v>
      </c>
      <c r="F33" s="216">
        <v>777665</v>
      </c>
      <c r="G33" s="216">
        <v>1026851</v>
      </c>
      <c r="H33" s="216">
        <v>440605</v>
      </c>
      <c r="I33" s="217">
        <v>56431</v>
      </c>
      <c r="J33" s="217">
        <v>452295</v>
      </c>
      <c r="K33" s="216">
        <v>33787</v>
      </c>
      <c r="L33" s="216">
        <v>645895</v>
      </c>
      <c r="M33" s="216">
        <v>223392</v>
      </c>
      <c r="N33" s="216">
        <v>746350</v>
      </c>
      <c r="O33" s="217">
        <v>1507</v>
      </c>
      <c r="P33" s="217">
        <v>536070</v>
      </c>
    </row>
    <row r="34" spans="1:16" s="206" customFormat="1" ht="17.25" customHeight="1">
      <c r="B34" s="914" t="s">
        <v>146</v>
      </c>
      <c r="C34" s="915"/>
      <c r="D34" s="207">
        <f t="shared" ref="D34:P34" si="10">SUM(D36:D39)</f>
        <v>29346081</v>
      </c>
      <c r="E34" s="207">
        <f t="shared" si="10"/>
        <v>449765</v>
      </c>
      <c r="F34" s="207">
        <f t="shared" si="10"/>
        <v>3811781</v>
      </c>
      <c r="G34" s="207">
        <f t="shared" si="10"/>
        <v>7740544</v>
      </c>
      <c r="H34" s="207">
        <f t="shared" si="10"/>
        <v>2683360</v>
      </c>
      <c r="I34" s="207">
        <f t="shared" si="10"/>
        <v>253397</v>
      </c>
      <c r="J34" s="207">
        <f t="shared" si="10"/>
        <v>1532389</v>
      </c>
      <c r="K34" s="207">
        <f t="shared" si="10"/>
        <v>586158</v>
      </c>
      <c r="L34" s="207">
        <f t="shared" si="10"/>
        <v>3411349</v>
      </c>
      <c r="M34" s="207">
        <f t="shared" si="10"/>
        <v>1464050</v>
      </c>
      <c r="N34" s="207">
        <f t="shared" si="10"/>
        <v>4355730</v>
      </c>
      <c r="O34" s="207">
        <f t="shared" si="10"/>
        <v>29892</v>
      </c>
      <c r="P34" s="207">
        <f t="shared" si="10"/>
        <v>3027666</v>
      </c>
    </row>
    <row r="35" spans="1:16" s="206" customFormat="1" ht="15.75" customHeight="1">
      <c r="B35" s="208"/>
      <c r="C35" s="209" t="s">
        <v>97</v>
      </c>
      <c r="D35" s="210">
        <f>SUM(E35:P35)</f>
        <v>99.999999999999986</v>
      </c>
      <c r="E35" s="210">
        <f>ROUND(E34/$D34*100,1)</f>
        <v>1.5</v>
      </c>
      <c r="F35" s="210">
        <f>ROUND(F34/$D34*100,1)</f>
        <v>13</v>
      </c>
      <c r="G35" s="210">
        <f>ROUND(G34/$D34*100,1)+0.1</f>
        <v>26.5</v>
      </c>
      <c r="H35" s="210">
        <f t="shared" ref="H35:P35" si="11">ROUND(H34/$D34*100,1)</f>
        <v>9.1</v>
      </c>
      <c r="I35" s="210">
        <f t="shared" si="11"/>
        <v>0.9</v>
      </c>
      <c r="J35" s="210">
        <f t="shared" si="11"/>
        <v>5.2</v>
      </c>
      <c r="K35" s="210">
        <f t="shared" si="11"/>
        <v>2</v>
      </c>
      <c r="L35" s="210">
        <f t="shared" si="11"/>
        <v>11.6</v>
      </c>
      <c r="M35" s="210">
        <f t="shared" si="11"/>
        <v>5</v>
      </c>
      <c r="N35" s="210">
        <f t="shared" si="11"/>
        <v>14.8</v>
      </c>
      <c r="O35" s="210">
        <f>ROUND(O34/$D34*100,1)</f>
        <v>0.1</v>
      </c>
      <c r="P35" s="210">
        <f t="shared" si="11"/>
        <v>10.3</v>
      </c>
    </row>
    <row r="36" spans="1:16" s="206" customFormat="1" ht="15.75" customHeight="1">
      <c r="B36" s="211"/>
      <c r="C36" s="212" t="s">
        <v>137</v>
      </c>
      <c r="D36" s="213">
        <v>8669057</v>
      </c>
      <c r="E36" s="213">
        <v>119394</v>
      </c>
      <c r="F36" s="213">
        <v>1329410</v>
      </c>
      <c r="G36" s="213">
        <v>2113838</v>
      </c>
      <c r="H36" s="213">
        <v>799332</v>
      </c>
      <c r="I36" s="214">
        <v>66306</v>
      </c>
      <c r="J36" s="214">
        <v>614368</v>
      </c>
      <c r="K36" s="213">
        <v>272814</v>
      </c>
      <c r="L36" s="213">
        <v>743739</v>
      </c>
      <c r="M36" s="213">
        <v>481368</v>
      </c>
      <c r="N36" s="213">
        <v>1592289</v>
      </c>
      <c r="O36" s="214">
        <v>29892</v>
      </c>
      <c r="P36" s="214">
        <v>506307</v>
      </c>
    </row>
    <row r="37" spans="1:16" s="206" customFormat="1" ht="15.75" customHeight="1">
      <c r="B37" s="211"/>
      <c r="C37" s="215" t="s">
        <v>138</v>
      </c>
      <c r="D37" s="216">
        <v>9307795</v>
      </c>
      <c r="E37" s="216">
        <v>128170</v>
      </c>
      <c r="F37" s="216">
        <v>976720</v>
      </c>
      <c r="G37" s="216">
        <v>2802778</v>
      </c>
      <c r="H37" s="216">
        <v>817622</v>
      </c>
      <c r="I37" s="217">
        <v>69411</v>
      </c>
      <c r="J37" s="217">
        <v>296210</v>
      </c>
      <c r="K37" s="216">
        <v>164372</v>
      </c>
      <c r="L37" s="216">
        <v>1083577</v>
      </c>
      <c r="M37" s="216">
        <v>379928</v>
      </c>
      <c r="N37" s="216">
        <v>1510981</v>
      </c>
      <c r="O37" s="217" t="s">
        <v>147</v>
      </c>
      <c r="P37" s="217">
        <v>1078026</v>
      </c>
    </row>
    <row r="38" spans="1:16" s="206" customFormat="1" ht="15.75" customHeight="1">
      <c r="B38" s="211"/>
      <c r="C38" s="215" t="s">
        <v>139</v>
      </c>
      <c r="D38" s="216">
        <v>6599110</v>
      </c>
      <c r="E38" s="216">
        <v>104974</v>
      </c>
      <c r="F38" s="216">
        <v>812842</v>
      </c>
      <c r="G38" s="216">
        <v>1737405</v>
      </c>
      <c r="H38" s="216">
        <v>613295</v>
      </c>
      <c r="I38" s="217">
        <v>65202</v>
      </c>
      <c r="J38" s="217">
        <v>134869</v>
      </c>
      <c r="K38" s="216">
        <v>93978</v>
      </c>
      <c r="L38" s="216">
        <v>911833</v>
      </c>
      <c r="M38" s="216">
        <v>380559</v>
      </c>
      <c r="N38" s="217">
        <v>763052</v>
      </c>
      <c r="O38" s="217" t="s">
        <v>147</v>
      </c>
      <c r="P38" s="217">
        <v>981101</v>
      </c>
    </row>
    <row r="39" spans="1:16" s="206" customFormat="1" ht="15.75" customHeight="1">
      <c r="B39" s="218"/>
      <c r="C39" s="220" t="s">
        <v>140</v>
      </c>
      <c r="D39" s="221">
        <v>4770119</v>
      </c>
      <c r="E39" s="221">
        <v>97227</v>
      </c>
      <c r="F39" s="221">
        <v>692809</v>
      </c>
      <c r="G39" s="221">
        <v>1086523</v>
      </c>
      <c r="H39" s="221">
        <v>453111</v>
      </c>
      <c r="I39" s="222">
        <v>52478</v>
      </c>
      <c r="J39" s="222">
        <v>486942</v>
      </c>
      <c r="K39" s="221">
        <v>54994</v>
      </c>
      <c r="L39" s="221">
        <v>672200</v>
      </c>
      <c r="M39" s="221">
        <v>222195</v>
      </c>
      <c r="N39" s="221">
        <v>489408</v>
      </c>
      <c r="O39" s="222" t="s">
        <v>148</v>
      </c>
      <c r="P39" s="222">
        <v>462232</v>
      </c>
    </row>
    <row r="40" spans="1:16" s="206" customFormat="1" ht="17.25" customHeight="1">
      <c r="B40" s="914" t="s">
        <v>149</v>
      </c>
      <c r="C40" s="915"/>
      <c r="D40" s="207">
        <f t="shared" ref="D40:D57" si="12">SUM(E40:P40)</f>
        <v>35003364</v>
      </c>
      <c r="E40" s="207">
        <v>433705</v>
      </c>
      <c r="F40" s="207">
        <v>5083447</v>
      </c>
      <c r="G40" s="207">
        <v>8387435</v>
      </c>
      <c r="H40" s="207">
        <v>3069610</v>
      </c>
      <c r="I40" s="207">
        <v>250078</v>
      </c>
      <c r="J40" s="207">
        <v>1393807</v>
      </c>
      <c r="K40" s="207">
        <v>660893</v>
      </c>
      <c r="L40" s="207">
        <v>3798373</v>
      </c>
      <c r="M40" s="207">
        <v>1486169</v>
      </c>
      <c r="N40" s="207">
        <v>7273123</v>
      </c>
      <c r="O40" s="207">
        <v>6615</v>
      </c>
      <c r="P40" s="207">
        <v>3160109</v>
      </c>
    </row>
    <row r="41" spans="1:16" s="206" customFormat="1" ht="16.5" customHeight="1">
      <c r="A41" s="223"/>
      <c r="B41" s="224"/>
      <c r="C41" s="209" t="s">
        <v>97</v>
      </c>
      <c r="D41" s="210">
        <f t="shared" si="12"/>
        <v>100</v>
      </c>
      <c r="E41" s="210">
        <f t="shared" ref="E41:N41" si="13">ROUND(E40/$D40*100,1)</f>
        <v>1.2</v>
      </c>
      <c r="F41" s="210">
        <f t="shared" si="13"/>
        <v>14.5</v>
      </c>
      <c r="G41" s="210">
        <f t="shared" si="13"/>
        <v>24</v>
      </c>
      <c r="H41" s="210">
        <f t="shared" si="13"/>
        <v>8.8000000000000007</v>
      </c>
      <c r="I41" s="210">
        <f t="shared" si="13"/>
        <v>0.7</v>
      </c>
      <c r="J41" s="210">
        <f t="shared" si="13"/>
        <v>4</v>
      </c>
      <c r="K41" s="210">
        <f t="shared" si="13"/>
        <v>1.9</v>
      </c>
      <c r="L41" s="210">
        <f t="shared" si="13"/>
        <v>10.9</v>
      </c>
      <c r="M41" s="210">
        <f t="shared" si="13"/>
        <v>4.2</v>
      </c>
      <c r="N41" s="210">
        <f t="shared" si="13"/>
        <v>20.8</v>
      </c>
      <c r="O41" s="210">
        <f>ROUND(O40/$D40*100,1)</f>
        <v>0</v>
      </c>
      <c r="P41" s="210">
        <f>ROUND(P40/$D40*100,1)</f>
        <v>9</v>
      </c>
    </row>
    <row r="42" spans="1:16" s="206" customFormat="1" ht="17.25" customHeight="1">
      <c r="B42" s="914" t="s">
        <v>150</v>
      </c>
      <c r="C42" s="915"/>
      <c r="D42" s="207">
        <f t="shared" si="12"/>
        <v>34102265</v>
      </c>
      <c r="E42" s="207">
        <v>258765</v>
      </c>
      <c r="F42" s="207">
        <v>6473374</v>
      </c>
      <c r="G42" s="207">
        <v>8334325</v>
      </c>
      <c r="H42" s="207">
        <v>2248833</v>
      </c>
      <c r="I42" s="207">
        <v>226017</v>
      </c>
      <c r="J42" s="207">
        <v>1501057</v>
      </c>
      <c r="K42" s="207">
        <v>598982</v>
      </c>
      <c r="L42" s="207">
        <v>4097728</v>
      </c>
      <c r="M42" s="207">
        <v>1518573</v>
      </c>
      <c r="N42" s="207">
        <v>5577505</v>
      </c>
      <c r="O42" s="207">
        <v>4567</v>
      </c>
      <c r="P42" s="207">
        <v>3262539</v>
      </c>
    </row>
    <row r="43" spans="1:16" s="206" customFormat="1" ht="16.5" customHeight="1">
      <c r="A43" s="223"/>
      <c r="B43" s="224"/>
      <c r="C43" s="209" t="s">
        <v>97</v>
      </c>
      <c r="D43" s="210">
        <f t="shared" si="12"/>
        <v>100</v>
      </c>
      <c r="E43" s="210">
        <v>0.8</v>
      </c>
      <c r="F43" s="210">
        <v>19</v>
      </c>
      <c r="G43" s="210">
        <v>24.4</v>
      </c>
      <c r="H43" s="210">
        <v>6.6</v>
      </c>
      <c r="I43" s="210">
        <v>0.7</v>
      </c>
      <c r="J43" s="210">
        <v>4.4000000000000004</v>
      </c>
      <c r="K43" s="210">
        <v>1.7</v>
      </c>
      <c r="L43" s="210">
        <v>12</v>
      </c>
      <c r="M43" s="210">
        <v>4.4000000000000004</v>
      </c>
      <c r="N43" s="210">
        <v>16.399999999999999</v>
      </c>
      <c r="O43" s="210">
        <v>0</v>
      </c>
      <c r="P43" s="210">
        <v>9.6</v>
      </c>
    </row>
    <row r="44" spans="1:16" s="206" customFormat="1" ht="17.25" customHeight="1">
      <c r="B44" s="912" t="s">
        <v>151</v>
      </c>
      <c r="C44" s="913"/>
      <c r="D44" s="225">
        <f t="shared" si="12"/>
        <v>31269990</v>
      </c>
      <c r="E44" s="225">
        <v>297743</v>
      </c>
      <c r="F44" s="225">
        <v>3785296</v>
      </c>
      <c r="G44" s="225">
        <v>9118961</v>
      </c>
      <c r="H44" s="225">
        <v>2529609</v>
      </c>
      <c r="I44" s="225">
        <v>229524</v>
      </c>
      <c r="J44" s="225">
        <v>1588652</v>
      </c>
      <c r="K44" s="225">
        <v>666938</v>
      </c>
      <c r="L44" s="225">
        <v>4191393</v>
      </c>
      <c r="M44" s="225">
        <v>1486126</v>
      </c>
      <c r="N44" s="225">
        <v>3922410</v>
      </c>
      <c r="O44" s="226" t="s">
        <v>152</v>
      </c>
      <c r="P44" s="225">
        <v>3453338</v>
      </c>
    </row>
    <row r="45" spans="1:16" s="206" customFormat="1" ht="16.5" customHeight="1">
      <c r="A45" s="223"/>
      <c r="B45" s="227"/>
      <c r="C45" s="228" t="s">
        <v>97</v>
      </c>
      <c r="D45" s="229">
        <f t="shared" si="12"/>
        <v>100</v>
      </c>
      <c r="E45" s="229">
        <v>1</v>
      </c>
      <c r="F45" s="229">
        <v>12.1</v>
      </c>
      <c r="G45" s="229">
        <v>29.2</v>
      </c>
      <c r="H45" s="229">
        <v>8.1</v>
      </c>
      <c r="I45" s="229">
        <v>0.7</v>
      </c>
      <c r="J45" s="229">
        <v>5.0999999999999996</v>
      </c>
      <c r="K45" s="229">
        <v>2.1</v>
      </c>
      <c r="L45" s="229">
        <v>13.4</v>
      </c>
      <c r="M45" s="229">
        <v>4.8</v>
      </c>
      <c r="N45" s="229">
        <v>12.5</v>
      </c>
      <c r="O45" s="229">
        <v>0</v>
      </c>
      <c r="P45" s="229">
        <v>11</v>
      </c>
    </row>
    <row r="46" spans="1:16" s="206" customFormat="1" ht="17.25" customHeight="1">
      <c r="B46" s="912" t="s">
        <v>153</v>
      </c>
      <c r="C46" s="913"/>
      <c r="D46" s="225">
        <f t="shared" si="12"/>
        <v>32457621</v>
      </c>
      <c r="E46" s="225">
        <v>298084</v>
      </c>
      <c r="F46" s="225">
        <v>5086739</v>
      </c>
      <c r="G46" s="225">
        <v>9138322</v>
      </c>
      <c r="H46" s="225">
        <v>2531280</v>
      </c>
      <c r="I46" s="225">
        <v>213134</v>
      </c>
      <c r="J46" s="225">
        <v>1604931</v>
      </c>
      <c r="K46" s="225">
        <v>828062</v>
      </c>
      <c r="L46" s="225">
        <v>3554031</v>
      </c>
      <c r="M46" s="225">
        <v>1467908</v>
      </c>
      <c r="N46" s="225">
        <v>4305551</v>
      </c>
      <c r="O46" s="226" t="s">
        <v>152</v>
      </c>
      <c r="P46" s="225">
        <v>3429579</v>
      </c>
    </row>
    <row r="47" spans="1:16" s="206" customFormat="1" ht="16.5" customHeight="1">
      <c r="A47" s="223"/>
      <c r="B47" s="227"/>
      <c r="C47" s="228" t="s">
        <v>97</v>
      </c>
      <c r="D47" s="229">
        <f t="shared" si="12"/>
        <v>99.999999999999986</v>
      </c>
      <c r="E47" s="229">
        <v>0.9</v>
      </c>
      <c r="F47" s="229">
        <v>15.7</v>
      </c>
      <c r="G47" s="229">
        <v>28.2</v>
      </c>
      <c r="H47" s="229">
        <v>7.8</v>
      </c>
      <c r="I47" s="229">
        <v>0.7</v>
      </c>
      <c r="J47" s="229">
        <v>4.9000000000000004</v>
      </c>
      <c r="K47" s="229">
        <v>2.5</v>
      </c>
      <c r="L47" s="229">
        <v>10.9</v>
      </c>
      <c r="M47" s="229">
        <v>4.5</v>
      </c>
      <c r="N47" s="229">
        <v>13.3</v>
      </c>
      <c r="O47" s="229">
        <v>0</v>
      </c>
      <c r="P47" s="229">
        <v>10.6</v>
      </c>
    </row>
    <row r="48" spans="1:16" s="206" customFormat="1" ht="17.25" customHeight="1">
      <c r="B48" s="912" t="s">
        <v>154</v>
      </c>
      <c r="C48" s="913"/>
      <c r="D48" s="225">
        <f t="shared" si="12"/>
        <v>31955353</v>
      </c>
      <c r="E48" s="225">
        <v>294157</v>
      </c>
      <c r="F48" s="225">
        <v>3486924</v>
      </c>
      <c r="G48" s="225">
        <v>9447851</v>
      </c>
      <c r="H48" s="225">
        <v>2495962</v>
      </c>
      <c r="I48" s="225">
        <v>262779</v>
      </c>
      <c r="J48" s="225">
        <v>1524316</v>
      </c>
      <c r="K48" s="225">
        <v>1270972</v>
      </c>
      <c r="L48" s="225">
        <v>3392366</v>
      </c>
      <c r="M48" s="225">
        <v>1520335</v>
      </c>
      <c r="N48" s="225">
        <v>4638870</v>
      </c>
      <c r="O48" s="226" t="s">
        <v>152</v>
      </c>
      <c r="P48" s="225">
        <v>3620821</v>
      </c>
    </row>
    <row r="49" spans="1:18" s="206" customFormat="1" ht="16.5" customHeight="1">
      <c r="A49" s="223"/>
      <c r="B49" s="227"/>
      <c r="C49" s="228" t="s">
        <v>97</v>
      </c>
      <c r="D49" s="229">
        <f t="shared" si="12"/>
        <v>100.00999999999999</v>
      </c>
      <c r="E49" s="229">
        <f>ROUND(E48/$D$48*100,2)</f>
        <v>0.92</v>
      </c>
      <c r="F49" s="229">
        <f t="shared" ref="F49:P49" si="14">ROUND(F48/$D$48*100,2)</f>
        <v>10.91</v>
      </c>
      <c r="G49" s="229">
        <f t="shared" si="14"/>
        <v>29.57</v>
      </c>
      <c r="H49" s="229">
        <f t="shared" si="14"/>
        <v>7.81</v>
      </c>
      <c r="I49" s="229">
        <f t="shared" si="14"/>
        <v>0.82</v>
      </c>
      <c r="J49" s="229">
        <f t="shared" si="14"/>
        <v>4.7699999999999996</v>
      </c>
      <c r="K49" s="229">
        <f t="shared" si="14"/>
        <v>3.98</v>
      </c>
      <c r="L49" s="229">
        <f t="shared" si="14"/>
        <v>10.62</v>
      </c>
      <c r="M49" s="229">
        <f t="shared" si="14"/>
        <v>4.76</v>
      </c>
      <c r="N49" s="229">
        <f t="shared" si="14"/>
        <v>14.52</v>
      </c>
      <c r="O49" s="229">
        <v>0</v>
      </c>
      <c r="P49" s="229">
        <f t="shared" si="14"/>
        <v>11.33</v>
      </c>
    </row>
    <row r="50" spans="1:18" s="206" customFormat="1" ht="17.25" customHeight="1">
      <c r="B50" s="912" t="s">
        <v>155</v>
      </c>
      <c r="C50" s="913"/>
      <c r="D50" s="225">
        <f t="shared" si="12"/>
        <v>33882795</v>
      </c>
      <c r="E50" s="225">
        <v>258830</v>
      </c>
      <c r="F50" s="225">
        <v>3833845</v>
      </c>
      <c r="G50" s="225">
        <v>11074570</v>
      </c>
      <c r="H50" s="225">
        <v>2900098</v>
      </c>
      <c r="I50" s="225">
        <v>312187</v>
      </c>
      <c r="J50" s="225">
        <v>1419609</v>
      </c>
      <c r="K50" s="225">
        <v>1111765</v>
      </c>
      <c r="L50" s="225">
        <v>3302427</v>
      </c>
      <c r="M50" s="225">
        <v>1830246</v>
      </c>
      <c r="N50" s="225">
        <v>4153960</v>
      </c>
      <c r="O50" s="230" t="s">
        <v>152</v>
      </c>
      <c r="P50" s="225">
        <v>3685258</v>
      </c>
    </row>
    <row r="51" spans="1:18" s="206" customFormat="1" ht="16.5" customHeight="1">
      <c r="A51" s="223"/>
      <c r="B51" s="227"/>
      <c r="C51" s="228" t="s">
        <v>97</v>
      </c>
      <c r="D51" s="229">
        <f t="shared" si="12"/>
        <v>100.00000000000001</v>
      </c>
      <c r="E51" s="229">
        <v>0.8</v>
      </c>
      <c r="F51" s="229">
        <v>11.3</v>
      </c>
      <c r="G51" s="229">
        <v>32.700000000000003</v>
      </c>
      <c r="H51" s="229">
        <v>8.5</v>
      </c>
      <c r="I51" s="229">
        <v>0.9</v>
      </c>
      <c r="J51" s="229">
        <v>4.2</v>
      </c>
      <c r="K51" s="229">
        <v>3.3</v>
      </c>
      <c r="L51" s="229">
        <v>9.6999999999999993</v>
      </c>
      <c r="M51" s="229">
        <v>5.4</v>
      </c>
      <c r="N51" s="229">
        <v>12.3</v>
      </c>
      <c r="O51" s="229">
        <v>0</v>
      </c>
      <c r="P51" s="229">
        <v>10.9</v>
      </c>
    </row>
    <row r="52" spans="1:18" s="206" customFormat="1" ht="17.25" customHeight="1">
      <c r="B52" s="912" t="s">
        <v>156</v>
      </c>
      <c r="C52" s="913"/>
      <c r="D52" s="225">
        <f t="shared" si="12"/>
        <v>33985381</v>
      </c>
      <c r="E52" s="225">
        <v>339359</v>
      </c>
      <c r="F52" s="225">
        <v>3541287</v>
      </c>
      <c r="G52" s="225">
        <v>11656441</v>
      </c>
      <c r="H52" s="225">
        <v>2109583</v>
      </c>
      <c r="I52" s="225">
        <v>261546</v>
      </c>
      <c r="J52" s="225">
        <v>1322948</v>
      </c>
      <c r="K52" s="225">
        <v>1042262</v>
      </c>
      <c r="L52" s="225">
        <v>3122564</v>
      </c>
      <c r="M52" s="225">
        <v>1568033</v>
      </c>
      <c r="N52" s="225">
        <v>5478442</v>
      </c>
      <c r="O52" s="230" t="s">
        <v>152</v>
      </c>
      <c r="P52" s="225">
        <v>3542916</v>
      </c>
    </row>
    <row r="53" spans="1:18" s="206" customFormat="1" ht="16.5" customHeight="1">
      <c r="A53" s="223"/>
      <c r="B53" s="227"/>
      <c r="C53" s="228" t="s">
        <v>97</v>
      </c>
      <c r="D53" s="229">
        <f t="shared" si="12"/>
        <v>100</v>
      </c>
      <c r="E53" s="229">
        <v>1</v>
      </c>
      <c r="F53" s="229">
        <v>10.4</v>
      </c>
      <c r="G53" s="229">
        <v>34.299999999999997</v>
      </c>
      <c r="H53" s="229">
        <v>6.2</v>
      </c>
      <c r="I53" s="229">
        <v>0.8</v>
      </c>
      <c r="J53" s="229">
        <v>3.9</v>
      </c>
      <c r="K53" s="229">
        <v>3.1</v>
      </c>
      <c r="L53" s="229">
        <v>9.1999999999999993</v>
      </c>
      <c r="M53" s="229">
        <v>4.5999999999999996</v>
      </c>
      <c r="N53" s="229">
        <v>16.100000000000001</v>
      </c>
      <c r="O53" s="229">
        <v>0</v>
      </c>
      <c r="P53" s="229">
        <v>10.4</v>
      </c>
    </row>
    <row r="54" spans="1:18" s="206" customFormat="1" ht="17.25" customHeight="1">
      <c r="B54" s="912" t="s">
        <v>157</v>
      </c>
      <c r="C54" s="913"/>
      <c r="D54" s="225">
        <f t="shared" si="12"/>
        <v>34620535</v>
      </c>
      <c r="E54" s="225">
        <v>291842</v>
      </c>
      <c r="F54" s="225">
        <v>3391050</v>
      </c>
      <c r="G54" s="225">
        <v>11810567</v>
      </c>
      <c r="H54" s="225">
        <v>1974561</v>
      </c>
      <c r="I54" s="225">
        <v>200572</v>
      </c>
      <c r="J54" s="225">
        <v>1334567</v>
      </c>
      <c r="K54" s="225">
        <v>967423</v>
      </c>
      <c r="L54" s="225">
        <v>2814563</v>
      </c>
      <c r="M54" s="225">
        <v>1559576</v>
      </c>
      <c r="N54" s="225">
        <v>6800001</v>
      </c>
      <c r="O54" s="230"/>
      <c r="P54" s="225">
        <v>3475813</v>
      </c>
    </row>
    <row r="55" spans="1:18" s="206" customFormat="1" ht="16.5" customHeight="1">
      <c r="A55" s="223"/>
      <c r="B55" s="227"/>
      <c r="C55" s="228" t="s">
        <v>97</v>
      </c>
      <c r="D55" s="229">
        <f t="shared" si="12"/>
        <v>100</v>
      </c>
      <c r="E55" s="229">
        <f>ROUND(E54/$D$54*100,1)</f>
        <v>0.8</v>
      </c>
      <c r="F55" s="229">
        <f t="shared" ref="F55:P55" si="15">ROUND(F54/$D$54*100,1)</f>
        <v>9.8000000000000007</v>
      </c>
      <c r="G55" s="229">
        <f>ROUND(G54/$D$54*100,1)+0.1</f>
        <v>34.200000000000003</v>
      </c>
      <c r="H55" s="229">
        <f t="shared" si="15"/>
        <v>5.7</v>
      </c>
      <c r="I55" s="229">
        <f t="shared" si="15"/>
        <v>0.6</v>
      </c>
      <c r="J55" s="229">
        <f t="shared" si="15"/>
        <v>3.9</v>
      </c>
      <c r="K55" s="229">
        <f t="shared" si="15"/>
        <v>2.8</v>
      </c>
      <c r="L55" s="229">
        <f t="shared" si="15"/>
        <v>8.1</v>
      </c>
      <c r="M55" s="229">
        <f t="shared" si="15"/>
        <v>4.5</v>
      </c>
      <c r="N55" s="229">
        <f t="shared" si="15"/>
        <v>19.600000000000001</v>
      </c>
      <c r="O55" s="229">
        <f t="shared" si="15"/>
        <v>0</v>
      </c>
      <c r="P55" s="229">
        <f t="shared" si="15"/>
        <v>10</v>
      </c>
    </row>
    <row r="56" spans="1:18" s="206" customFormat="1" ht="17.25" customHeight="1">
      <c r="B56" s="912" t="s">
        <v>158</v>
      </c>
      <c r="C56" s="913"/>
      <c r="D56" s="225">
        <f>SUM(E56:R56)</f>
        <v>35715916</v>
      </c>
      <c r="E56" s="225">
        <v>276593</v>
      </c>
      <c r="F56" s="225">
        <v>3562036</v>
      </c>
      <c r="G56" s="225">
        <v>12125332</v>
      </c>
      <c r="H56" s="225">
        <v>2196859</v>
      </c>
      <c r="I56" s="225">
        <v>177317</v>
      </c>
      <c r="J56" s="225">
        <v>1272374</v>
      </c>
      <c r="K56" s="225">
        <v>1070766</v>
      </c>
      <c r="L56" s="225">
        <v>2923785</v>
      </c>
      <c r="M56" s="225">
        <v>1530101</v>
      </c>
      <c r="N56" s="225">
        <v>7226525</v>
      </c>
      <c r="O56" s="230"/>
      <c r="P56" s="225">
        <v>3354228</v>
      </c>
      <c r="R56" s="231"/>
    </row>
    <row r="57" spans="1:18" s="206" customFormat="1" ht="16.5" customHeight="1">
      <c r="A57" s="223"/>
      <c r="B57" s="227"/>
      <c r="C57" s="228" t="s">
        <v>97</v>
      </c>
      <c r="D57" s="229">
        <f t="shared" si="12"/>
        <v>100</v>
      </c>
      <c r="E57" s="229">
        <f>ROUND(E56/$D$56*100,1)</f>
        <v>0.8</v>
      </c>
      <c r="F57" s="229">
        <f t="shared" ref="F57:P57" si="16">ROUND(F56/$D$56*100,1)</f>
        <v>10</v>
      </c>
      <c r="G57" s="229">
        <f>ROUND(G56/$D$56*100,1)-0.1</f>
        <v>33.799999999999997</v>
      </c>
      <c r="H57" s="229">
        <f t="shared" si="16"/>
        <v>6.2</v>
      </c>
      <c r="I57" s="229">
        <f t="shared" si="16"/>
        <v>0.5</v>
      </c>
      <c r="J57" s="229">
        <f t="shared" si="16"/>
        <v>3.6</v>
      </c>
      <c r="K57" s="229">
        <f t="shared" si="16"/>
        <v>3</v>
      </c>
      <c r="L57" s="229">
        <f t="shared" si="16"/>
        <v>8.1999999999999993</v>
      </c>
      <c r="M57" s="229">
        <f t="shared" si="16"/>
        <v>4.3</v>
      </c>
      <c r="N57" s="229">
        <f t="shared" si="16"/>
        <v>20.2</v>
      </c>
      <c r="O57" s="229">
        <f t="shared" si="16"/>
        <v>0</v>
      </c>
      <c r="P57" s="229">
        <f t="shared" si="16"/>
        <v>9.4</v>
      </c>
    </row>
    <row r="58" spans="1:18" s="206" customFormat="1" ht="16.5" customHeight="1">
      <c r="A58" s="223"/>
      <c r="B58" s="912" t="s">
        <v>159</v>
      </c>
      <c r="C58" s="913"/>
      <c r="D58" s="225">
        <f>SUM(E58:R58)</f>
        <v>36879726</v>
      </c>
      <c r="E58" s="225">
        <v>301467</v>
      </c>
      <c r="F58" s="225">
        <v>4012193</v>
      </c>
      <c r="G58" s="225">
        <v>13054712</v>
      </c>
      <c r="H58" s="225">
        <v>2089395</v>
      </c>
      <c r="I58" s="225">
        <v>147424</v>
      </c>
      <c r="J58" s="225">
        <v>1485563</v>
      </c>
      <c r="K58" s="225">
        <v>1082921</v>
      </c>
      <c r="L58" s="225">
        <v>2930985</v>
      </c>
      <c r="M58" s="225">
        <v>1902201</v>
      </c>
      <c r="N58" s="225">
        <v>6634632</v>
      </c>
      <c r="O58" s="230"/>
      <c r="P58" s="225">
        <v>3238233</v>
      </c>
    </row>
    <row r="59" spans="1:18" s="206" customFormat="1" ht="16.5" customHeight="1">
      <c r="A59" s="223"/>
      <c r="B59" s="227"/>
      <c r="C59" s="228" t="s">
        <v>97</v>
      </c>
      <c r="D59" s="229">
        <f>SUM(E59:P59)</f>
        <v>103.29999999999998</v>
      </c>
      <c r="E59" s="229">
        <f>ROUND(E58/$D$56*100,1)</f>
        <v>0.8</v>
      </c>
      <c r="F59" s="229">
        <f>ROUND(F58/$D$56*100,1)</f>
        <v>11.2</v>
      </c>
      <c r="G59" s="229">
        <f>ROUND(G58/$D$56*100,1)</f>
        <v>36.6</v>
      </c>
      <c r="H59" s="229">
        <f t="shared" ref="H59:P59" si="17">ROUND(H58/$D$56*100,1)</f>
        <v>5.9</v>
      </c>
      <c r="I59" s="229">
        <f t="shared" si="17"/>
        <v>0.4</v>
      </c>
      <c r="J59" s="229">
        <f t="shared" si="17"/>
        <v>4.2</v>
      </c>
      <c r="K59" s="229">
        <f t="shared" si="17"/>
        <v>3</v>
      </c>
      <c r="L59" s="229">
        <f t="shared" si="17"/>
        <v>8.1999999999999993</v>
      </c>
      <c r="M59" s="229">
        <f t="shared" si="17"/>
        <v>5.3</v>
      </c>
      <c r="N59" s="229">
        <f t="shared" si="17"/>
        <v>18.600000000000001</v>
      </c>
      <c r="O59" s="229">
        <f t="shared" si="17"/>
        <v>0</v>
      </c>
      <c r="P59" s="229">
        <f t="shared" si="17"/>
        <v>9.1</v>
      </c>
    </row>
    <row r="60" spans="1:18" s="206" customFormat="1" ht="16.5" customHeight="1">
      <c r="A60" s="223"/>
      <c r="B60" s="912" t="s">
        <v>160</v>
      </c>
      <c r="C60" s="913"/>
      <c r="D60" s="225">
        <f>SUM(E60:R60)</f>
        <v>37334171</v>
      </c>
      <c r="E60" s="225">
        <v>329708</v>
      </c>
      <c r="F60" s="225">
        <v>5056736</v>
      </c>
      <c r="G60" s="225">
        <v>13624569</v>
      </c>
      <c r="H60" s="225">
        <v>2199939</v>
      </c>
      <c r="I60" s="225">
        <v>146826</v>
      </c>
      <c r="J60" s="225">
        <v>1667868</v>
      </c>
      <c r="K60" s="225">
        <v>1241564</v>
      </c>
      <c r="L60" s="225">
        <v>2546250</v>
      </c>
      <c r="M60" s="225">
        <v>1837074</v>
      </c>
      <c r="N60" s="225">
        <v>5770428</v>
      </c>
      <c r="O60" s="230"/>
      <c r="P60" s="225">
        <v>2913209</v>
      </c>
    </row>
    <row r="61" spans="1:18" s="206" customFormat="1" ht="16.5" customHeight="1">
      <c r="A61" s="223"/>
      <c r="B61" s="227"/>
      <c r="C61" s="228" t="s">
        <v>97</v>
      </c>
      <c r="D61" s="229">
        <f>SUM(E61:P61)</f>
        <v>104.6</v>
      </c>
      <c r="E61" s="229">
        <f>ROUND(E60/$D$56*100,1)</f>
        <v>0.9</v>
      </c>
      <c r="F61" s="229">
        <f>ROUND(F60/$D$56*100,1)</f>
        <v>14.2</v>
      </c>
      <c r="G61" s="229">
        <f>ROUND(G60/$D$56*100,1)</f>
        <v>38.1</v>
      </c>
      <c r="H61" s="229">
        <f t="shared" ref="H61:P61" si="18">ROUND(H60/$D$56*100,1)</f>
        <v>6.2</v>
      </c>
      <c r="I61" s="229">
        <f t="shared" si="18"/>
        <v>0.4</v>
      </c>
      <c r="J61" s="229">
        <f t="shared" si="18"/>
        <v>4.7</v>
      </c>
      <c r="K61" s="229">
        <f t="shared" si="18"/>
        <v>3.5</v>
      </c>
      <c r="L61" s="229">
        <f t="shared" si="18"/>
        <v>7.1</v>
      </c>
      <c r="M61" s="229">
        <f t="shared" si="18"/>
        <v>5.0999999999999996</v>
      </c>
      <c r="N61" s="229">
        <f t="shared" si="18"/>
        <v>16.2</v>
      </c>
      <c r="O61" s="229">
        <f t="shared" si="18"/>
        <v>0</v>
      </c>
      <c r="P61" s="229">
        <f t="shared" si="18"/>
        <v>8.1999999999999993</v>
      </c>
    </row>
    <row r="62" spans="1:18" ht="15" customHeight="1">
      <c r="D62" s="234"/>
      <c r="P62" s="235" t="s">
        <v>121</v>
      </c>
    </row>
  </sheetData>
  <mergeCells count="18">
    <mergeCell ref="B28:C28"/>
    <mergeCell ref="B3:C3"/>
    <mergeCell ref="B4:C4"/>
    <mergeCell ref="B10:C10"/>
    <mergeCell ref="B16:C16"/>
    <mergeCell ref="B22:C22"/>
    <mergeCell ref="B60:C60"/>
    <mergeCell ref="B34:C34"/>
    <mergeCell ref="B40:C40"/>
    <mergeCell ref="B42:C42"/>
    <mergeCell ref="B44:C44"/>
    <mergeCell ref="B46:C46"/>
    <mergeCell ref="B48:C48"/>
    <mergeCell ref="B50:C50"/>
    <mergeCell ref="B52:C52"/>
    <mergeCell ref="B54:C54"/>
    <mergeCell ref="B56:C56"/>
    <mergeCell ref="B58:C58"/>
  </mergeCells>
  <phoneticPr fontId="1"/>
  <pageMargins left="0.39370078740157483" right="0" top="0.78740157480314965" bottom="0.78740157480314965" header="0.39370078740157483" footer="0.39370078740157483"/>
  <pageSetup paperSize="9" orientation="portrait" r:id="rId1"/>
  <headerFooter alignWithMargins="0">
    <oddHeader>&amp;R20.行  財  政</oddHeader>
    <oddFooter>&amp;C-151-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1"/>
  <sheetViews>
    <sheetView showGridLines="0" zoomScaleNormal="100" zoomScaleSheetLayoutView="100" workbookViewId="0">
      <selection activeCell="Z8" sqref="Z8"/>
    </sheetView>
  </sheetViews>
  <sheetFormatPr defaultRowHeight="11.25"/>
  <cols>
    <col min="1" max="1" width="3.625" style="123" customWidth="1"/>
    <col min="2" max="3" width="3.625" style="126" customWidth="1"/>
    <col min="4" max="4" width="2.125" style="126" customWidth="1"/>
    <col min="5" max="5" width="3.625" style="127" customWidth="1"/>
    <col min="6" max="6" width="16.625" style="123" customWidth="1"/>
    <col min="7" max="7" width="2.25" style="123" customWidth="1"/>
    <col min="8" max="8" width="11.625" style="123" hidden="1" customWidth="1"/>
    <col min="9" max="9" width="7.125" style="124" hidden="1" customWidth="1"/>
    <col min="10" max="10" width="0.125" style="123" customWidth="1"/>
    <col min="11" max="11" width="7.125" style="123" hidden="1" customWidth="1"/>
    <col min="12" max="12" width="11.625" style="123" hidden="1" customWidth="1"/>
    <col min="13" max="13" width="7.125" style="123" hidden="1" customWidth="1"/>
    <col min="14" max="14" width="11.625" style="123" hidden="1" customWidth="1"/>
    <col min="15" max="15" width="7.125" style="123" hidden="1" customWidth="1"/>
    <col min="16" max="16" width="11.625" style="123" hidden="1" customWidth="1"/>
    <col min="17" max="17" width="7.125" style="123" hidden="1" customWidth="1"/>
    <col min="18" max="18" width="11.625" style="123" hidden="1" customWidth="1"/>
    <col min="19" max="19" width="7.125" style="123" hidden="1" customWidth="1"/>
    <col min="20" max="20" width="11.625" style="123" hidden="1" customWidth="1"/>
    <col min="21" max="21" width="7.125" style="123" hidden="1" customWidth="1"/>
    <col min="22" max="22" width="11.625" style="123" hidden="1" customWidth="1"/>
    <col min="23" max="23" width="7.125" style="123" hidden="1" customWidth="1"/>
    <col min="24" max="24" width="11.625" style="123" customWidth="1"/>
    <col min="25" max="25" width="7.125" style="123" customWidth="1"/>
    <col min="26" max="256" width="9" style="123"/>
    <col min="257" max="259" width="3.625" style="123" customWidth="1"/>
    <col min="260" max="260" width="2.125" style="123" customWidth="1"/>
    <col min="261" max="261" width="3.625" style="123" customWidth="1"/>
    <col min="262" max="262" width="16.625" style="123" customWidth="1"/>
    <col min="263" max="263" width="2.25" style="123" customWidth="1"/>
    <col min="264" max="265" width="0" style="123" hidden="1" customWidth="1"/>
    <col min="266" max="266" width="0.125" style="123" customWidth="1"/>
    <col min="267" max="279" width="0" style="123" hidden="1" customWidth="1"/>
    <col min="280" max="280" width="11.625" style="123" customWidth="1"/>
    <col min="281" max="281" width="7.125" style="123" customWidth="1"/>
    <col min="282" max="512" width="9" style="123"/>
    <col min="513" max="515" width="3.625" style="123" customWidth="1"/>
    <col min="516" max="516" width="2.125" style="123" customWidth="1"/>
    <col min="517" max="517" width="3.625" style="123" customWidth="1"/>
    <col min="518" max="518" width="16.625" style="123" customWidth="1"/>
    <col min="519" max="519" width="2.25" style="123" customWidth="1"/>
    <col min="520" max="521" width="0" style="123" hidden="1" customWidth="1"/>
    <col min="522" max="522" width="0.125" style="123" customWidth="1"/>
    <col min="523" max="535" width="0" style="123" hidden="1" customWidth="1"/>
    <col min="536" max="536" width="11.625" style="123" customWidth="1"/>
    <col min="537" max="537" width="7.125" style="123" customWidth="1"/>
    <col min="538" max="768" width="9" style="123"/>
    <col min="769" max="771" width="3.625" style="123" customWidth="1"/>
    <col min="772" max="772" width="2.125" style="123" customWidth="1"/>
    <col min="773" max="773" width="3.625" style="123" customWidth="1"/>
    <col min="774" max="774" width="16.625" style="123" customWidth="1"/>
    <col min="775" max="775" width="2.25" style="123" customWidth="1"/>
    <col min="776" max="777" width="0" style="123" hidden="1" customWidth="1"/>
    <col min="778" max="778" width="0.125" style="123" customWidth="1"/>
    <col min="779" max="791" width="0" style="123" hidden="1" customWidth="1"/>
    <col min="792" max="792" width="11.625" style="123" customWidth="1"/>
    <col min="793" max="793" width="7.125" style="123" customWidth="1"/>
    <col min="794" max="1024" width="9" style="123"/>
    <col min="1025" max="1027" width="3.625" style="123" customWidth="1"/>
    <col min="1028" max="1028" width="2.125" style="123" customWidth="1"/>
    <col min="1029" max="1029" width="3.625" style="123" customWidth="1"/>
    <col min="1030" max="1030" width="16.625" style="123" customWidth="1"/>
    <col min="1031" max="1031" width="2.25" style="123" customWidth="1"/>
    <col min="1032" max="1033" width="0" style="123" hidden="1" customWidth="1"/>
    <col min="1034" max="1034" width="0.125" style="123" customWidth="1"/>
    <col min="1035" max="1047" width="0" style="123" hidden="1" customWidth="1"/>
    <col min="1048" max="1048" width="11.625" style="123" customWidth="1"/>
    <col min="1049" max="1049" width="7.125" style="123" customWidth="1"/>
    <col min="1050" max="1280" width="9" style="123"/>
    <col min="1281" max="1283" width="3.625" style="123" customWidth="1"/>
    <col min="1284" max="1284" width="2.125" style="123" customWidth="1"/>
    <col min="1285" max="1285" width="3.625" style="123" customWidth="1"/>
    <col min="1286" max="1286" width="16.625" style="123" customWidth="1"/>
    <col min="1287" max="1287" width="2.25" style="123" customWidth="1"/>
    <col min="1288" max="1289" width="0" style="123" hidden="1" customWidth="1"/>
    <col min="1290" max="1290" width="0.125" style="123" customWidth="1"/>
    <col min="1291" max="1303" width="0" style="123" hidden="1" customWidth="1"/>
    <col min="1304" max="1304" width="11.625" style="123" customWidth="1"/>
    <col min="1305" max="1305" width="7.125" style="123" customWidth="1"/>
    <col min="1306" max="1536" width="9" style="123"/>
    <col min="1537" max="1539" width="3.625" style="123" customWidth="1"/>
    <col min="1540" max="1540" width="2.125" style="123" customWidth="1"/>
    <col min="1541" max="1541" width="3.625" style="123" customWidth="1"/>
    <col min="1542" max="1542" width="16.625" style="123" customWidth="1"/>
    <col min="1543" max="1543" width="2.25" style="123" customWidth="1"/>
    <col min="1544" max="1545" width="0" style="123" hidden="1" customWidth="1"/>
    <col min="1546" max="1546" width="0.125" style="123" customWidth="1"/>
    <col min="1547" max="1559" width="0" style="123" hidden="1" customWidth="1"/>
    <col min="1560" max="1560" width="11.625" style="123" customWidth="1"/>
    <col min="1561" max="1561" width="7.125" style="123" customWidth="1"/>
    <col min="1562" max="1792" width="9" style="123"/>
    <col min="1793" max="1795" width="3.625" style="123" customWidth="1"/>
    <col min="1796" max="1796" width="2.125" style="123" customWidth="1"/>
    <col min="1797" max="1797" width="3.625" style="123" customWidth="1"/>
    <col min="1798" max="1798" width="16.625" style="123" customWidth="1"/>
    <col min="1799" max="1799" width="2.25" style="123" customWidth="1"/>
    <col min="1800" max="1801" width="0" style="123" hidden="1" customWidth="1"/>
    <col min="1802" max="1802" width="0.125" style="123" customWidth="1"/>
    <col min="1803" max="1815" width="0" style="123" hidden="1" customWidth="1"/>
    <col min="1816" max="1816" width="11.625" style="123" customWidth="1"/>
    <col min="1817" max="1817" width="7.125" style="123" customWidth="1"/>
    <col min="1818" max="2048" width="9" style="123"/>
    <col min="2049" max="2051" width="3.625" style="123" customWidth="1"/>
    <col min="2052" max="2052" width="2.125" style="123" customWidth="1"/>
    <col min="2053" max="2053" width="3.625" style="123" customWidth="1"/>
    <col min="2054" max="2054" width="16.625" style="123" customWidth="1"/>
    <col min="2055" max="2055" width="2.25" style="123" customWidth="1"/>
    <col min="2056" max="2057" width="0" style="123" hidden="1" customWidth="1"/>
    <col min="2058" max="2058" width="0.125" style="123" customWidth="1"/>
    <col min="2059" max="2071" width="0" style="123" hidden="1" customWidth="1"/>
    <col min="2072" max="2072" width="11.625" style="123" customWidth="1"/>
    <col min="2073" max="2073" width="7.125" style="123" customWidth="1"/>
    <col min="2074" max="2304" width="9" style="123"/>
    <col min="2305" max="2307" width="3.625" style="123" customWidth="1"/>
    <col min="2308" max="2308" width="2.125" style="123" customWidth="1"/>
    <col min="2309" max="2309" width="3.625" style="123" customWidth="1"/>
    <col min="2310" max="2310" width="16.625" style="123" customWidth="1"/>
    <col min="2311" max="2311" width="2.25" style="123" customWidth="1"/>
    <col min="2312" max="2313" width="0" style="123" hidden="1" customWidth="1"/>
    <col min="2314" max="2314" width="0.125" style="123" customWidth="1"/>
    <col min="2315" max="2327" width="0" style="123" hidden="1" customWidth="1"/>
    <col min="2328" max="2328" width="11.625" style="123" customWidth="1"/>
    <col min="2329" max="2329" width="7.125" style="123" customWidth="1"/>
    <col min="2330" max="2560" width="9" style="123"/>
    <col min="2561" max="2563" width="3.625" style="123" customWidth="1"/>
    <col min="2564" max="2564" width="2.125" style="123" customWidth="1"/>
    <col min="2565" max="2565" width="3.625" style="123" customWidth="1"/>
    <col min="2566" max="2566" width="16.625" style="123" customWidth="1"/>
    <col min="2567" max="2567" width="2.25" style="123" customWidth="1"/>
    <col min="2568" max="2569" width="0" style="123" hidden="1" customWidth="1"/>
    <col min="2570" max="2570" width="0.125" style="123" customWidth="1"/>
    <col min="2571" max="2583" width="0" style="123" hidden="1" customWidth="1"/>
    <col min="2584" max="2584" width="11.625" style="123" customWidth="1"/>
    <col min="2585" max="2585" width="7.125" style="123" customWidth="1"/>
    <col min="2586" max="2816" width="9" style="123"/>
    <col min="2817" max="2819" width="3.625" style="123" customWidth="1"/>
    <col min="2820" max="2820" width="2.125" style="123" customWidth="1"/>
    <col min="2821" max="2821" width="3.625" style="123" customWidth="1"/>
    <col min="2822" max="2822" width="16.625" style="123" customWidth="1"/>
    <col min="2823" max="2823" width="2.25" style="123" customWidth="1"/>
    <col min="2824" max="2825" width="0" style="123" hidden="1" customWidth="1"/>
    <col min="2826" max="2826" width="0.125" style="123" customWidth="1"/>
    <col min="2827" max="2839" width="0" style="123" hidden="1" customWidth="1"/>
    <col min="2840" max="2840" width="11.625" style="123" customWidth="1"/>
    <col min="2841" max="2841" width="7.125" style="123" customWidth="1"/>
    <col min="2842" max="3072" width="9" style="123"/>
    <col min="3073" max="3075" width="3.625" style="123" customWidth="1"/>
    <col min="3076" max="3076" width="2.125" style="123" customWidth="1"/>
    <col min="3077" max="3077" width="3.625" style="123" customWidth="1"/>
    <col min="3078" max="3078" width="16.625" style="123" customWidth="1"/>
    <col min="3079" max="3079" width="2.25" style="123" customWidth="1"/>
    <col min="3080" max="3081" width="0" style="123" hidden="1" customWidth="1"/>
    <col min="3082" max="3082" width="0.125" style="123" customWidth="1"/>
    <col min="3083" max="3095" width="0" style="123" hidden="1" customWidth="1"/>
    <col min="3096" max="3096" width="11.625" style="123" customWidth="1"/>
    <col min="3097" max="3097" width="7.125" style="123" customWidth="1"/>
    <col min="3098" max="3328" width="9" style="123"/>
    <col min="3329" max="3331" width="3.625" style="123" customWidth="1"/>
    <col min="3332" max="3332" width="2.125" style="123" customWidth="1"/>
    <col min="3333" max="3333" width="3.625" style="123" customWidth="1"/>
    <col min="3334" max="3334" width="16.625" style="123" customWidth="1"/>
    <col min="3335" max="3335" width="2.25" style="123" customWidth="1"/>
    <col min="3336" max="3337" width="0" style="123" hidden="1" customWidth="1"/>
    <col min="3338" max="3338" width="0.125" style="123" customWidth="1"/>
    <col min="3339" max="3351" width="0" style="123" hidden="1" customWidth="1"/>
    <col min="3352" max="3352" width="11.625" style="123" customWidth="1"/>
    <col min="3353" max="3353" width="7.125" style="123" customWidth="1"/>
    <col min="3354" max="3584" width="9" style="123"/>
    <col min="3585" max="3587" width="3.625" style="123" customWidth="1"/>
    <col min="3588" max="3588" width="2.125" style="123" customWidth="1"/>
    <col min="3589" max="3589" width="3.625" style="123" customWidth="1"/>
    <col min="3590" max="3590" width="16.625" style="123" customWidth="1"/>
    <col min="3591" max="3591" width="2.25" style="123" customWidth="1"/>
    <col min="3592" max="3593" width="0" style="123" hidden="1" customWidth="1"/>
    <col min="3594" max="3594" width="0.125" style="123" customWidth="1"/>
    <col min="3595" max="3607" width="0" style="123" hidden="1" customWidth="1"/>
    <col min="3608" max="3608" width="11.625" style="123" customWidth="1"/>
    <col min="3609" max="3609" width="7.125" style="123" customWidth="1"/>
    <col min="3610" max="3840" width="9" style="123"/>
    <col min="3841" max="3843" width="3.625" style="123" customWidth="1"/>
    <col min="3844" max="3844" width="2.125" style="123" customWidth="1"/>
    <col min="3845" max="3845" width="3.625" style="123" customWidth="1"/>
    <col min="3846" max="3846" width="16.625" style="123" customWidth="1"/>
    <col min="3847" max="3847" width="2.25" style="123" customWidth="1"/>
    <col min="3848" max="3849" width="0" style="123" hidden="1" customWidth="1"/>
    <col min="3850" max="3850" width="0.125" style="123" customWidth="1"/>
    <col min="3851" max="3863" width="0" style="123" hidden="1" customWidth="1"/>
    <col min="3864" max="3864" width="11.625" style="123" customWidth="1"/>
    <col min="3865" max="3865" width="7.125" style="123" customWidth="1"/>
    <col min="3866" max="4096" width="9" style="123"/>
    <col min="4097" max="4099" width="3.625" style="123" customWidth="1"/>
    <col min="4100" max="4100" width="2.125" style="123" customWidth="1"/>
    <col min="4101" max="4101" width="3.625" style="123" customWidth="1"/>
    <col min="4102" max="4102" width="16.625" style="123" customWidth="1"/>
    <col min="4103" max="4103" width="2.25" style="123" customWidth="1"/>
    <col min="4104" max="4105" width="0" style="123" hidden="1" customWidth="1"/>
    <col min="4106" max="4106" width="0.125" style="123" customWidth="1"/>
    <col min="4107" max="4119" width="0" style="123" hidden="1" customWidth="1"/>
    <col min="4120" max="4120" width="11.625" style="123" customWidth="1"/>
    <col min="4121" max="4121" width="7.125" style="123" customWidth="1"/>
    <col min="4122" max="4352" width="9" style="123"/>
    <col min="4353" max="4355" width="3.625" style="123" customWidth="1"/>
    <col min="4356" max="4356" width="2.125" style="123" customWidth="1"/>
    <col min="4357" max="4357" width="3.625" style="123" customWidth="1"/>
    <col min="4358" max="4358" width="16.625" style="123" customWidth="1"/>
    <col min="4359" max="4359" width="2.25" style="123" customWidth="1"/>
    <col min="4360" max="4361" width="0" style="123" hidden="1" customWidth="1"/>
    <col min="4362" max="4362" width="0.125" style="123" customWidth="1"/>
    <col min="4363" max="4375" width="0" style="123" hidden="1" customWidth="1"/>
    <col min="4376" max="4376" width="11.625" style="123" customWidth="1"/>
    <col min="4377" max="4377" width="7.125" style="123" customWidth="1"/>
    <col min="4378" max="4608" width="9" style="123"/>
    <col min="4609" max="4611" width="3.625" style="123" customWidth="1"/>
    <col min="4612" max="4612" width="2.125" style="123" customWidth="1"/>
    <col min="4613" max="4613" width="3.625" style="123" customWidth="1"/>
    <col min="4614" max="4614" width="16.625" style="123" customWidth="1"/>
    <col min="4615" max="4615" width="2.25" style="123" customWidth="1"/>
    <col min="4616" max="4617" width="0" style="123" hidden="1" customWidth="1"/>
    <col min="4618" max="4618" width="0.125" style="123" customWidth="1"/>
    <col min="4619" max="4631" width="0" style="123" hidden="1" customWidth="1"/>
    <col min="4632" max="4632" width="11.625" style="123" customWidth="1"/>
    <col min="4633" max="4633" width="7.125" style="123" customWidth="1"/>
    <col min="4634" max="4864" width="9" style="123"/>
    <col min="4865" max="4867" width="3.625" style="123" customWidth="1"/>
    <col min="4868" max="4868" width="2.125" style="123" customWidth="1"/>
    <col min="4869" max="4869" width="3.625" style="123" customWidth="1"/>
    <col min="4870" max="4870" width="16.625" style="123" customWidth="1"/>
    <col min="4871" max="4871" width="2.25" style="123" customWidth="1"/>
    <col min="4872" max="4873" width="0" style="123" hidden="1" customWidth="1"/>
    <col min="4874" max="4874" width="0.125" style="123" customWidth="1"/>
    <col min="4875" max="4887" width="0" style="123" hidden="1" customWidth="1"/>
    <col min="4888" max="4888" width="11.625" style="123" customWidth="1"/>
    <col min="4889" max="4889" width="7.125" style="123" customWidth="1"/>
    <col min="4890" max="5120" width="9" style="123"/>
    <col min="5121" max="5123" width="3.625" style="123" customWidth="1"/>
    <col min="5124" max="5124" width="2.125" style="123" customWidth="1"/>
    <col min="5125" max="5125" width="3.625" style="123" customWidth="1"/>
    <col min="5126" max="5126" width="16.625" style="123" customWidth="1"/>
    <col min="5127" max="5127" width="2.25" style="123" customWidth="1"/>
    <col min="5128" max="5129" width="0" style="123" hidden="1" customWidth="1"/>
    <col min="5130" max="5130" width="0.125" style="123" customWidth="1"/>
    <col min="5131" max="5143" width="0" style="123" hidden="1" customWidth="1"/>
    <col min="5144" max="5144" width="11.625" style="123" customWidth="1"/>
    <col min="5145" max="5145" width="7.125" style="123" customWidth="1"/>
    <col min="5146" max="5376" width="9" style="123"/>
    <col min="5377" max="5379" width="3.625" style="123" customWidth="1"/>
    <col min="5380" max="5380" width="2.125" style="123" customWidth="1"/>
    <col min="5381" max="5381" width="3.625" style="123" customWidth="1"/>
    <col min="5382" max="5382" width="16.625" style="123" customWidth="1"/>
    <col min="5383" max="5383" width="2.25" style="123" customWidth="1"/>
    <col min="5384" max="5385" width="0" style="123" hidden="1" customWidth="1"/>
    <col min="5386" max="5386" width="0.125" style="123" customWidth="1"/>
    <col min="5387" max="5399" width="0" style="123" hidden="1" customWidth="1"/>
    <col min="5400" max="5400" width="11.625" style="123" customWidth="1"/>
    <col min="5401" max="5401" width="7.125" style="123" customWidth="1"/>
    <col min="5402" max="5632" width="9" style="123"/>
    <col min="5633" max="5635" width="3.625" style="123" customWidth="1"/>
    <col min="5636" max="5636" width="2.125" style="123" customWidth="1"/>
    <col min="5637" max="5637" width="3.625" style="123" customWidth="1"/>
    <col min="5638" max="5638" width="16.625" style="123" customWidth="1"/>
    <col min="5639" max="5639" width="2.25" style="123" customWidth="1"/>
    <col min="5640" max="5641" width="0" style="123" hidden="1" customWidth="1"/>
    <col min="5642" max="5642" width="0.125" style="123" customWidth="1"/>
    <col min="5643" max="5655" width="0" style="123" hidden="1" customWidth="1"/>
    <col min="5656" max="5656" width="11.625" style="123" customWidth="1"/>
    <col min="5657" max="5657" width="7.125" style="123" customWidth="1"/>
    <col min="5658" max="5888" width="9" style="123"/>
    <col min="5889" max="5891" width="3.625" style="123" customWidth="1"/>
    <col min="5892" max="5892" width="2.125" style="123" customWidth="1"/>
    <col min="5893" max="5893" width="3.625" style="123" customWidth="1"/>
    <col min="5894" max="5894" width="16.625" style="123" customWidth="1"/>
    <col min="5895" max="5895" width="2.25" style="123" customWidth="1"/>
    <col min="5896" max="5897" width="0" style="123" hidden="1" customWidth="1"/>
    <col min="5898" max="5898" width="0.125" style="123" customWidth="1"/>
    <col min="5899" max="5911" width="0" style="123" hidden="1" customWidth="1"/>
    <col min="5912" max="5912" width="11.625" style="123" customWidth="1"/>
    <col min="5913" max="5913" width="7.125" style="123" customWidth="1"/>
    <col min="5914" max="6144" width="9" style="123"/>
    <col min="6145" max="6147" width="3.625" style="123" customWidth="1"/>
    <col min="6148" max="6148" width="2.125" style="123" customWidth="1"/>
    <col min="6149" max="6149" width="3.625" style="123" customWidth="1"/>
    <col min="6150" max="6150" width="16.625" style="123" customWidth="1"/>
    <col min="6151" max="6151" width="2.25" style="123" customWidth="1"/>
    <col min="6152" max="6153" width="0" style="123" hidden="1" customWidth="1"/>
    <col min="6154" max="6154" width="0.125" style="123" customWidth="1"/>
    <col min="6155" max="6167" width="0" style="123" hidden="1" customWidth="1"/>
    <col min="6168" max="6168" width="11.625" style="123" customWidth="1"/>
    <col min="6169" max="6169" width="7.125" style="123" customWidth="1"/>
    <col min="6170" max="6400" width="9" style="123"/>
    <col min="6401" max="6403" width="3.625" style="123" customWidth="1"/>
    <col min="6404" max="6404" width="2.125" style="123" customWidth="1"/>
    <col min="6405" max="6405" width="3.625" style="123" customWidth="1"/>
    <col min="6406" max="6406" width="16.625" style="123" customWidth="1"/>
    <col min="6407" max="6407" width="2.25" style="123" customWidth="1"/>
    <col min="6408" max="6409" width="0" style="123" hidden="1" customWidth="1"/>
    <col min="6410" max="6410" width="0.125" style="123" customWidth="1"/>
    <col min="6411" max="6423" width="0" style="123" hidden="1" customWidth="1"/>
    <col min="6424" max="6424" width="11.625" style="123" customWidth="1"/>
    <col min="6425" max="6425" width="7.125" style="123" customWidth="1"/>
    <col min="6426" max="6656" width="9" style="123"/>
    <col min="6657" max="6659" width="3.625" style="123" customWidth="1"/>
    <col min="6660" max="6660" width="2.125" style="123" customWidth="1"/>
    <col min="6661" max="6661" width="3.625" style="123" customWidth="1"/>
    <col min="6662" max="6662" width="16.625" style="123" customWidth="1"/>
    <col min="6663" max="6663" width="2.25" style="123" customWidth="1"/>
    <col min="6664" max="6665" width="0" style="123" hidden="1" customWidth="1"/>
    <col min="6666" max="6666" width="0.125" style="123" customWidth="1"/>
    <col min="6667" max="6679" width="0" style="123" hidden="1" customWidth="1"/>
    <col min="6680" max="6680" width="11.625" style="123" customWidth="1"/>
    <col min="6681" max="6681" width="7.125" style="123" customWidth="1"/>
    <col min="6682" max="6912" width="9" style="123"/>
    <col min="6913" max="6915" width="3.625" style="123" customWidth="1"/>
    <col min="6916" max="6916" width="2.125" style="123" customWidth="1"/>
    <col min="6917" max="6917" width="3.625" style="123" customWidth="1"/>
    <col min="6918" max="6918" width="16.625" style="123" customWidth="1"/>
    <col min="6919" max="6919" width="2.25" style="123" customWidth="1"/>
    <col min="6920" max="6921" width="0" style="123" hidden="1" customWidth="1"/>
    <col min="6922" max="6922" width="0.125" style="123" customWidth="1"/>
    <col min="6923" max="6935" width="0" style="123" hidden="1" customWidth="1"/>
    <col min="6936" max="6936" width="11.625" style="123" customWidth="1"/>
    <col min="6937" max="6937" width="7.125" style="123" customWidth="1"/>
    <col min="6938" max="7168" width="9" style="123"/>
    <col min="7169" max="7171" width="3.625" style="123" customWidth="1"/>
    <col min="7172" max="7172" width="2.125" style="123" customWidth="1"/>
    <col min="7173" max="7173" width="3.625" style="123" customWidth="1"/>
    <col min="7174" max="7174" width="16.625" style="123" customWidth="1"/>
    <col min="7175" max="7175" width="2.25" style="123" customWidth="1"/>
    <col min="7176" max="7177" width="0" style="123" hidden="1" customWidth="1"/>
    <col min="7178" max="7178" width="0.125" style="123" customWidth="1"/>
    <col min="7179" max="7191" width="0" style="123" hidden="1" customWidth="1"/>
    <col min="7192" max="7192" width="11.625" style="123" customWidth="1"/>
    <col min="7193" max="7193" width="7.125" style="123" customWidth="1"/>
    <col min="7194" max="7424" width="9" style="123"/>
    <col min="7425" max="7427" width="3.625" style="123" customWidth="1"/>
    <col min="7428" max="7428" width="2.125" style="123" customWidth="1"/>
    <col min="7429" max="7429" width="3.625" style="123" customWidth="1"/>
    <col min="7430" max="7430" width="16.625" style="123" customWidth="1"/>
    <col min="7431" max="7431" width="2.25" style="123" customWidth="1"/>
    <col min="7432" max="7433" width="0" style="123" hidden="1" customWidth="1"/>
    <col min="7434" max="7434" width="0.125" style="123" customWidth="1"/>
    <col min="7435" max="7447" width="0" style="123" hidden="1" customWidth="1"/>
    <col min="7448" max="7448" width="11.625" style="123" customWidth="1"/>
    <col min="7449" max="7449" width="7.125" style="123" customWidth="1"/>
    <col min="7450" max="7680" width="9" style="123"/>
    <col min="7681" max="7683" width="3.625" style="123" customWidth="1"/>
    <col min="7684" max="7684" width="2.125" style="123" customWidth="1"/>
    <col min="7685" max="7685" width="3.625" style="123" customWidth="1"/>
    <col min="7686" max="7686" width="16.625" style="123" customWidth="1"/>
    <col min="7687" max="7687" width="2.25" style="123" customWidth="1"/>
    <col min="7688" max="7689" width="0" style="123" hidden="1" customWidth="1"/>
    <col min="7690" max="7690" width="0.125" style="123" customWidth="1"/>
    <col min="7691" max="7703" width="0" style="123" hidden="1" customWidth="1"/>
    <col min="7704" max="7704" width="11.625" style="123" customWidth="1"/>
    <col min="7705" max="7705" width="7.125" style="123" customWidth="1"/>
    <col min="7706" max="7936" width="9" style="123"/>
    <col min="7937" max="7939" width="3.625" style="123" customWidth="1"/>
    <col min="7940" max="7940" width="2.125" style="123" customWidth="1"/>
    <col min="7941" max="7941" width="3.625" style="123" customWidth="1"/>
    <col min="7942" max="7942" width="16.625" style="123" customWidth="1"/>
    <col min="7943" max="7943" width="2.25" style="123" customWidth="1"/>
    <col min="7944" max="7945" width="0" style="123" hidden="1" customWidth="1"/>
    <col min="7946" max="7946" width="0.125" style="123" customWidth="1"/>
    <col min="7947" max="7959" width="0" style="123" hidden="1" customWidth="1"/>
    <col min="7960" max="7960" width="11.625" style="123" customWidth="1"/>
    <col min="7961" max="7961" width="7.125" style="123" customWidth="1"/>
    <col min="7962" max="8192" width="9" style="123"/>
    <col min="8193" max="8195" width="3.625" style="123" customWidth="1"/>
    <col min="8196" max="8196" width="2.125" style="123" customWidth="1"/>
    <col min="8197" max="8197" width="3.625" style="123" customWidth="1"/>
    <col min="8198" max="8198" width="16.625" style="123" customWidth="1"/>
    <col min="8199" max="8199" width="2.25" style="123" customWidth="1"/>
    <col min="8200" max="8201" width="0" style="123" hidden="1" customWidth="1"/>
    <col min="8202" max="8202" width="0.125" style="123" customWidth="1"/>
    <col min="8203" max="8215" width="0" style="123" hidden="1" customWidth="1"/>
    <col min="8216" max="8216" width="11.625" style="123" customWidth="1"/>
    <col min="8217" max="8217" width="7.125" style="123" customWidth="1"/>
    <col min="8218" max="8448" width="9" style="123"/>
    <col min="8449" max="8451" width="3.625" style="123" customWidth="1"/>
    <col min="8452" max="8452" width="2.125" style="123" customWidth="1"/>
    <col min="8453" max="8453" width="3.625" style="123" customWidth="1"/>
    <col min="8454" max="8454" width="16.625" style="123" customWidth="1"/>
    <col min="8455" max="8455" width="2.25" style="123" customWidth="1"/>
    <col min="8456" max="8457" width="0" style="123" hidden="1" customWidth="1"/>
    <col min="8458" max="8458" width="0.125" style="123" customWidth="1"/>
    <col min="8459" max="8471" width="0" style="123" hidden="1" customWidth="1"/>
    <col min="8472" max="8472" width="11.625" style="123" customWidth="1"/>
    <col min="8473" max="8473" width="7.125" style="123" customWidth="1"/>
    <col min="8474" max="8704" width="9" style="123"/>
    <col min="8705" max="8707" width="3.625" style="123" customWidth="1"/>
    <col min="8708" max="8708" width="2.125" style="123" customWidth="1"/>
    <col min="8709" max="8709" width="3.625" style="123" customWidth="1"/>
    <col min="8710" max="8710" width="16.625" style="123" customWidth="1"/>
    <col min="8711" max="8711" width="2.25" style="123" customWidth="1"/>
    <col min="8712" max="8713" width="0" style="123" hidden="1" customWidth="1"/>
    <col min="8714" max="8714" width="0.125" style="123" customWidth="1"/>
    <col min="8715" max="8727" width="0" style="123" hidden="1" customWidth="1"/>
    <col min="8728" max="8728" width="11.625" style="123" customWidth="1"/>
    <col min="8729" max="8729" width="7.125" style="123" customWidth="1"/>
    <col min="8730" max="8960" width="9" style="123"/>
    <col min="8961" max="8963" width="3.625" style="123" customWidth="1"/>
    <col min="8964" max="8964" width="2.125" style="123" customWidth="1"/>
    <col min="8965" max="8965" width="3.625" style="123" customWidth="1"/>
    <col min="8966" max="8966" width="16.625" style="123" customWidth="1"/>
    <col min="8967" max="8967" width="2.25" style="123" customWidth="1"/>
    <col min="8968" max="8969" width="0" style="123" hidden="1" customWidth="1"/>
    <col min="8970" max="8970" width="0.125" style="123" customWidth="1"/>
    <col min="8971" max="8983" width="0" style="123" hidden="1" customWidth="1"/>
    <col min="8984" max="8984" width="11.625" style="123" customWidth="1"/>
    <col min="8985" max="8985" width="7.125" style="123" customWidth="1"/>
    <col min="8986" max="9216" width="9" style="123"/>
    <col min="9217" max="9219" width="3.625" style="123" customWidth="1"/>
    <col min="9220" max="9220" width="2.125" style="123" customWidth="1"/>
    <col min="9221" max="9221" width="3.625" style="123" customWidth="1"/>
    <col min="9222" max="9222" width="16.625" style="123" customWidth="1"/>
    <col min="9223" max="9223" width="2.25" style="123" customWidth="1"/>
    <col min="9224" max="9225" width="0" style="123" hidden="1" customWidth="1"/>
    <col min="9226" max="9226" width="0.125" style="123" customWidth="1"/>
    <col min="9227" max="9239" width="0" style="123" hidden="1" customWidth="1"/>
    <col min="9240" max="9240" width="11.625" style="123" customWidth="1"/>
    <col min="9241" max="9241" width="7.125" style="123" customWidth="1"/>
    <col min="9242" max="9472" width="9" style="123"/>
    <col min="9473" max="9475" width="3.625" style="123" customWidth="1"/>
    <col min="9476" max="9476" width="2.125" style="123" customWidth="1"/>
    <col min="9477" max="9477" width="3.625" style="123" customWidth="1"/>
    <col min="9478" max="9478" width="16.625" style="123" customWidth="1"/>
    <col min="9479" max="9479" width="2.25" style="123" customWidth="1"/>
    <col min="9480" max="9481" width="0" style="123" hidden="1" customWidth="1"/>
    <col min="9482" max="9482" width="0.125" style="123" customWidth="1"/>
    <col min="9483" max="9495" width="0" style="123" hidden="1" customWidth="1"/>
    <col min="9496" max="9496" width="11.625" style="123" customWidth="1"/>
    <col min="9497" max="9497" width="7.125" style="123" customWidth="1"/>
    <col min="9498" max="9728" width="9" style="123"/>
    <col min="9729" max="9731" width="3.625" style="123" customWidth="1"/>
    <col min="9732" max="9732" width="2.125" style="123" customWidth="1"/>
    <col min="9733" max="9733" width="3.625" style="123" customWidth="1"/>
    <col min="9734" max="9734" width="16.625" style="123" customWidth="1"/>
    <col min="9735" max="9735" width="2.25" style="123" customWidth="1"/>
    <col min="9736" max="9737" width="0" style="123" hidden="1" customWidth="1"/>
    <col min="9738" max="9738" width="0.125" style="123" customWidth="1"/>
    <col min="9739" max="9751" width="0" style="123" hidden="1" customWidth="1"/>
    <col min="9752" max="9752" width="11.625" style="123" customWidth="1"/>
    <col min="9753" max="9753" width="7.125" style="123" customWidth="1"/>
    <col min="9754" max="9984" width="9" style="123"/>
    <col min="9985" max="9987" width="3.625" style="123" customWidth="1"/>
    <col min="9988" max="9988" width="2.125" style="123" customWidth="1"/>
    <col min="9989" max="9989" width="3.625" style="123" customWidth="1"/>
    <col min="9990" max="9990" width="16.625" style="123" customWidth="1"/>
    <col min="9991" max="9991" width="2.25" style="123" customWidth="1"/>
    <col min="9992" max="9993" width="0" style="123" hidden="1" customWidth="1"/>
    <col min="9994" max="9994" width="0.125" style="123" customWidth="1"/>
    <col min="9995" max="10007" width="0" style="123" hidden="1" customWidth="1"/>
    <col min="10008" max="10008" width="11.625" style="123" customWidth="1"/>
    <col min="10009" max="10009" width="7.125" style="123" customWidth="1"/>
    <col min="10010" max="10240" width="9" style="123"/>
    <col min="10241" max="10243" width="3.625" style="123" customWidth="1"/>
    <col min="10244" max="10244" width="2.125" style="123" customWidth="1"/>
    <col min="10245" max="10245" width="3.625" style="123" customWidth="1"/>
    <col min="10246" max="10246" width="16.625" style="123" customWidth="1"/>
    <col min="10247" max="10247" width="2.25" style="123" customWidth="1"/>
    <col min="10248" max="10249" width="0" style="123" hidden="1" customWidth="1"/>
    <col min="10250" max="10250" width="0.125" style="123" customWidth="1"/>
    <col min="10251" max="10263" width="0" style="123" hidden="1" customWidth="1"/>
    <col min="10264" max="10264" width="11.625" style="123" customWidth="1"/>
    <col min="10265" max="10265" width="7.125" style="123" customWidth="1"/>
    <col min="10266" max="10496" width="9" style="123"/>
    <col min="10497" max="10499" width="3.625" style="123" customWidth="1"/>
    <col min="10500" max="10500" width="2.125" style="123" customWidth="1"/>
    <col min="10501" max="10501" width="3.625" style="123" customWidth="1"/>
    <col min="10502" max="10502" width="16.625" style="123" customWidth="1"/>
    <col min="10503" max="10503" width="2.25" style="123" customWidth="1"/>
    <col min="10504" max="10505" width="0" style="123" hidden="1" customWidth="1"/>
    <col min="10506" max="10506" width="0.125" style="123" customWidth="1"/>
    <col min="10507" max="10519" width="0" style="123" hidden="1" customWidth="1"/>
    <col min="10520" max="10520" width="11.625" style="123" customWidth="1"/>
    <col min="10521" max="10521" width="7.125" style="123" customWidth="1"/>
    <col min="10522" max="10752" width="9" style="123"/>
    <col min="10753" max="10755" width="3.625" style="123" customWidth="1"/>
    <col min="10756" max="10756" width="2.125" style="123" customWidth="1"/>
    <col min="10757" max="10757" width="3.625" style="123" customWidth="1"/>
    <col min="10758" max="10758" width="16.625" style="123" customWidth="1"/>
    <col min="10759" max="10759" width="2.25" style="123" customWidth="1"/>
    <col min="10760" max="10761" width="0" style="123" hidden="1" customWidth="1"/>
    <col min="10762" max="10762" width="0.125" style="123" customWidth="1"/>
    <col min="10763" max="10775" width="0" style="123" hidden="1" customWidth="1"/>
    <col min="10776" max="10776" width="11.625" style="123" customWidth="1"/>
    <col min="10777" max="10777" width="7.125" style="123" customWidth="1"/>
    <col min="10778" max="11008" width="9" style="123"/>
    <col min="11009" max="11011" width="3.625" style="123" customWidth="1"/>
    <col min="11012" max="11012" width="2.125" style="123" customWidth="1"/>
    <col min="11013" max="11013" width="3.625" style="123" customWidth="1"/>
    <col min="11014" max="11014" width="16.625" style="123" customWidth="1"/>
    <col min="11015" max="11015" width="2.25" style="123" customWidth="1"/>
    <col min="11016" max="11017" width="0" style="123" hidden="1" customWidth="1"/>
    <col min="11018" max="11018" width="0.125" style="123" customWidth="1"/>
    <col min="11019" max="11031" width="0" style="123" hidden="1" customWidth="1"/>
    <col min="11032" max="11032" width="11.625" style="123" customWidth="1"/>
    <col min="11033" max="11033" width="7.125" style="123" customWidth="1"/>
    <col min="11034" max="11264" width="9" style="123"/>
    <col min="11265" max="11267" width="3.625" style="123" customWidth="1"/>
    <col min="11268" max="11268" width="2.125" style="123" customWidth="1"/>
    <col min="11269" max="11269" width="3.625" style="123" customWidth="1"/>
    <col min="11270" max="11270" width="16.625" style="123" customWidth="1"/>
    <col min="11271" max="11271" width="2.25" style="123" customWidth="1"/>
    <col min="11272" max="11273" width="0" style="123" hidden="1" customWidth="1"/>
    <col min="11274" max="11274" width="0.125" style="123" customWidth="1"/>
    <col min="11275" max="11287" width="0" style="123" hidden="1" customWidth="1"/>
    <col min="11288" max="11288" width="11.625" style="123" customWidth="1"/>
    <col min="11289" max="11289" width="7.125" style="123" customWidth="1"/>
    <col min="11290" max="11520" width="9" style="123"/>
    <col min="11521" max="11523" width="3.625" style="123" customWidth="1"/>
    <col min="11524" max="11524" width="2.125" style="123" customWidth="1"/>
    <col min="11525" max="11525" width="3.625" style="123" customWidth="1"/>
    <col min="11526" max="11526" width="16.625" style="123" customWidth="1"/>
    <col min="11527" max="11527" width="2.25" style="123" customWidth="1"/>
    <col min="11528" max="11529" width="0" style="123" hidden="1" customWidth="1"/>
    <col min="11530" max="11530" width="0.125" style="123" customWidth="1"/>
    <col min="11531" max="11543" width="0" style="123" hidden="1" customWidth="1"/>
    <col min="11544" max="11544" width="11.625" style="123" customWidth="1"/>
    <col min="11545" max="11545" width="7.125" style="123" customWidth="1"/>
    <col min="11546" max="11776" width="9" style="123"/>
    <col min="11777" max="11779" width="3.625" style="123" customWidth="1"/>
    <col min="11780" max="11780" width="2.125" style="123" customWidth="1"/>
    <col min="11781" max="11781" width="3.625" style="123" customWidth="1"/>
    <col min="11782" max="11782" width="16.625" style="123" customWidth="1"/>
    <col min="11783" max="11783" width="2.25" style="123" customWidth="1"/>
    <col min="11784" max="11785" width="0" style="123" hidden="1" customWidth="1"/>
    <col min="11786" max="11786" width="0.125" style="123" customWidth="1"/>
    <col min="11787" max="11799" width="0" style="123" hidden="1" customWidth="1"/>
    <col min="11800" max="11800" width="11.625" style="123" customWidth="1"/>
    <col min="11801" max="11801" width="7.125" style="123" customWidth="1"/>
    <col min="11802" max="12032" width="9" style="123"/>
    <col min="12033" max="12035" width="3.625" style="123" customWidth="1"/>
    <col min="12036" max="12036" width="2.125" style="123" customWidth="1"/>
    <col min="12037" max="12037" width="3.625" style="123" customWidth="1"/>
    <col min="12038" max="12038" width="16.625" style="123" customWidth="1"/>
    <col min="12039" max="12039" width="2.25" style="123" customWidth="1"/>
    <col min="12040" max="12041" width="0" style="123" hidden="1" customWidth="1"/>
    <col min="12042" max="12042" width="0.125" style="123" customWidth="1"/>
    <col min="12043" max="12055" width="0" style="123" hidden="1" customWidth="1"/>
    <col min="12056" max="12056" width="11.625" style="123" customWidth="1"/>
    <col min="12057" max="12057" width="7.125" style="123" customWidth="1"/>
    <col min="12058" max="12288" width="9" style="123"/>
    <col min="12289" max="12291" width="3.625" style="123" customWidth="1"/>
    <col min="12292" max="12292" width="2.125" style="123" customWidth="1"/>
    <col min="12293" max="12293" width="3.625" style="123" customWidth="1"/>
    <col min="12294" max="12294" width="16.625" style="123" customWidth="1"/>
    <col min="12295" max="12295" width="2.25" style="123" customWidth="1"/>
    <col min="12296" max="12297" width="0" style="123" hidden="1" customWidth="1"/>
    <col min="12298" max="12298" width="0.125" style="123" customWidth="1"/>
    <col min="12299" max="12311" width="0" style="123" hidden="1" customWidth="1"/>
    <col min="12312" max="12312" width="11.625" style="123" customWidth="1"/>
    <col min="12313" max="12313" width="7.125" style="123" customWidth="1"/>
    <col min="12314" max="12544" width="9" style="123"/>
    <col min="12545" max="12547" width="3.625" style="123" customWidth="1"/>
    <col min="12548" max="12548" width="2.125" style="123" customWidth="1"/>
    <col min="12549" max="12549" width="3.625" style="123" customWidth="1"/>
    <col min="12550" max="12550" width="16.625" style="123" customWidth="1"/>
    <col min="12551" max="12551" width="2.25" style="123" customWidth="1"/>
    <col min="12552" max="12553" width="0" style="123" hidden="1" customWidth="1"/>
    <col min="12554" max="12554" width="0.125" style="123" customWidth="1"/>
    <col min="12555" max="12567" width="0" style="123" hidden="1" customWidth="1"/>
    <col min="12568" max="12568" width="11.625" style="123" customWidth="1"/>
    <col min="12569" max="12569" width="7.125" style="123" customWidth="1"/>
    <col min="12570" max="12800" width="9" style="123"/>
    <col min="12801" max="12803" width="3.625" style="123" customWidth="1"/>
    <col min="12804" max="12804" width="2.125" style="123" customWidth="1"/>
    <col min="12805" max="12805" width="3.625" style="123" customWidth="1"/>
    <col min="12806" max="12806" width="16.625" style="123" customWidth="1"/>
    <col min="12807" max="12807" width="2.25" style="123" customWidth="1"/>
    <col min="12808" max="12809" width="0" style="123" hidden="1" customWidth="1"/>
    <col min="12810" max="12810" width="0.125" style="123" customWidth="1"/>
    <col min="12811" max="12823" width="0" style="123" hidden="1" customWidth="1"/>
    <col min="12824" max="12824" width="11.625" style="123" customWidth="1"/>
    <col min="12825" max="12825" width="7.125" style="123" customWidth="1"/>
    <col min="12826" max="13056" width="9" style="123"/>
    <col min="13057" max="13059" width="3.625" style="123" customWidth="1"/>
    <col min="13060" max="13060" width="2.125" style="123" customWidth="1"/>
    <col min="13061" max="13061" width="3.625" style="123" customWidth="1"/>
    <col min="13062" max="13062" width="16.625" style="123" customWidth="1"/>
    <col min="13063" max="13063" width="2.25" style="123" customWidth="1"/>
    <col min="13064" max="13065" width="0" style="123" hidden="1" customWidth="1"/>
    <col min="13066" max="13066" width="0.125" style="123" customWidth="1"/>
    <col min="13067" max="13079" width="0" style="123" hidden="1" customWidth="1"/>
    <col min="13080" max="13080" width="11.625" style="123" customWidth="1"/>
    <col min="13081" max="13081" width="7.125" style="123" customWidth="1"/>
    <col min="13082" max="13312" width="9" style="123"/>
    <col min="13313" max="13315" width="3.625" style="123" customWidth="1"/>
    <col min="13316" max="13316" width="2.125" style="123" customWidth="1"/>
    <col min="13317" max="13317" width="3.625" style="123" customWidth="1"/>
    <col min="13318" max="13318" width="16.625" style="123" customWidth="1"/>
    <col min="13319" max="13319" width="2.25" style="123" customWidth="1"/>
    <col min="13320" max="13321" width="0" style="123" hidden="1" customWidth="1"/>
    <col min="13322" max="13322" width="0.125" style="123" customWidth="1"/>
    <col min="13323" max="13335" width="0" style="123" hidden="1" customWidth="1"/>
    <col min="13336" max="13336" width="11.625" style="123" customWidth="1"/>
    <col min="13337" max="13337" width="7.125" style="123" customWidth="1"/>
    <col min="13338" max="13568" width="9" style="123"/>
    <col min="13569" max="13571" width="3.625" style="123" customWidth="1"/>
    <col min="13572" max="13572" width="2.125" style="123" customWidth="1"/>
    <col min="13573" max="13573" width="3.625" style="123" customWidth="1"/>
    <col min="13574" max="13574" width="16.625" style="123" customWidth="1"/>
    <col min="13575" max="13575" width="2.25" style="123" customWidth="1"/>
    <col min="13576" max="13577" width="0" style="123" hidden="1" customWidth="1"/>
    <col min="13578" max="13578" width="0.125" style="123" customWidth="1"/>
    <col min="13579" max="13591" width="0" style="123" hidden="1" customWidth="1"/>
    <col min="13592" max="13592" width="11.625" style="123" customWidth="1"/>
    <col min="13593" max="13593" width="7.125" style="123" customWidth="1"/>
    <col min="13594" max="13824" width="9" style="123"/>
    <col min="13825" max="13827" width="3.625" style="123" customWidth="1"/>
    <col min="13828" max="13828" width="2.125" style="123" customWidth="1"/>
    <col min="13829" max="13829" width="3.625" style="123" customWidth="1"/>
    <col min="13830" max="13830" width="16.625" style="123" customWidth="1"/>
    <col min="13831" max="13831" width="2.25" style="123" customWidth="1"/>
    <col min="13832" max="13833" width="0" style="123" hidden="1" customWidth="1"/>
    <col min="13834" max="13834" width="0.125" style="123" customWidth="1"/>
    <col min="13835" max="13847" width="0" style="123" hidden="1" customWidth="1"/>
    <col min="13848" max="13848" width="11.625" style="123" customWidth="1"/>
    <col min="13849" max="13849" width="7.125" style="123" customWidth="1"/>
    <col min="13850" max="14080" width="9" style="123"/>
    <col min="14081" max="14083" width="3.625" style="123" customWidth="1"/>
    <col min="14084" max="14084" width="2.125" style="123" customWidth="1"/>
    <col min="14085" max="14085" width="3.625" style="123" customWidth="1"/>
    <col min="14086" max="14086" width="16.625" style="123" customWidth="1"/>
    <col min="14087" max="14087" width="2.25" style="123" customWidth="1"/>
    <col min="14088" max="14089" width="0" style="123" hidden="1" customWidth="1"/>
    <col min="14090" max="14090" width="0.125" style="123" customWidth="1"/>
    <col min="14091" max="14103" width="0" style="123" hidden="1" customWidth="1"/>
    <col min="14104" max="14104" width="11.625" style="123" customWidth="1"/>
    <col min="14105" max="14105" width="7.125" style="123" customWidth="1"/>
    <col min="14106" max="14336" width="9" style="123"/>
    <col min="14337" max="14339" width="3.625" style="123" customWidth="1"/>
    <col min="14340" max="14340" width="2.125" style="123" customWidth="1"/>
    <col min="14341" max="14341" width="3.625" style="123" customWidth="1"/>
    <col min="14342" max="14342" width="16.625" style="123" customWidth="1"/>
    <col min="14343" max="14343" width="2.25" style="123" customWidth="1"/>
    <col min="14344" max="14345" width="0" style="123" hidden="1" customWidth="1"/>
    <col min="14346" max="14346" width="0.125" style="123" customWidth="1"/>
    <col min="14347" max="14359" width="0" style="123" hidden="1" customWidth="1"/>
    <col min="14360" max="14360" width="11.625" style="123" customWidth="1"/>
    <col min="14361" max="14361" width="7.125" style="123" customWidth="1"/>
    <col min="14362" max="14592" width="9" style="123"/>
    <col min="14593" max="14595" width="3.625" style="123" customWidth="1"/>
    <col min="14596" max="14596" width="2.125" style="123" customWidth="1"/>
    <col min="14597" max="14597" width="3.625" style="123" customWidth="1"/>
    <col min="14598" max="14598" width="16.625" style="123" customWidth="1"/>
    <col min="14599" max="14599" width="2.25" style="123" customWidth="1"/>
    <col min="14600" max="14601" width="0" style="123" hidden="1" customWidth="1"/>
    <col min="14602" max="14602" width="0.125" style="123" customWidth="1"/>
    <col min="14603" max="14615" width="0" style="123" hidden="1" customWidth="1"/>
    <col min="14616" max="14616" width="11.625" style="123" customWidth="1"/>
    <col min="14617" max="14617" width="7.125" style="123" customWidth="1"/>
    <col min="14618" max="14848" width="9" style="123"/>
    <col min="14849" max="14851" width="3.625" style="123" customWidth="1"/>
    <col min="14852" max="14852" width="2.125" style="123" customWidth="1"/>
    <col min="14853" max="14853" width="3.625" style="123" customWidth="1"/>
    <col min="14854" max="14854" width="16.625" style="123" customWidth="1"/>
    <col min="14855" max="14855" width="2.25" style="123" customWidth="1"/>
    <col min="14856" max="14857" width="0" style="123" hidden="1" customWidth="1"/>
    <col min="14858" max="14858" width="0.125" style="123" customWidth="1"/>
    <col min="14859" max="14871" width="0" style="123" hidden="1" customWidth="1"/>
    <col min="14872" max="14872" width="11.625" style="123" customWidth="1"/>
    <col min="14873" max="14873" width="7.125" style="123" customWidth="1"/>
    <col min="14874" max="15104" width="9" style="123"/>
    <col min="15105" max="15107" width="3.625" style="123" customWidth="1"/>
    <col min="15108" max="15108" width="2.125" style="123" customWidth="1"/>
    <col min="15109" max="15109" width="3.625" style="123" customWidth="1"/>
    <col min="15110" max="15110" width="16.625" style="123" customWidth="1"/>
    <col min="15111" max="15111" width="2.25" style="123" customWidth="1"/>
    <col min="15112" max="15113" width="0" style="123" hidden="1" customWidth="1"/>
    <col min="15114" max="15114" width="0.125" style="123" customWidth="1"/>
    <col min="15115" max="15127" width="0" style="123" hidden="1" customWidth="1"/>
    <col min="15128" max="15128" width="11.625" style="123" customWidth="1"/>
    <col min="15129" max="15129" width="7.125" style="123" customWidth="1"/>
    <col min="15130" max="15360" width="9" style="123"/>
    <col min="15361" max="15363" width="3.625" style="123" customWidth="1"/>
    <col min="15364" max="15364" width="2.125" style="123" customWidth="1"/>
    <col min="15365" max="15365" width="3.625" style="123" customWidth="1"/>
    <col min="15366" max="15366" width="16.625" style="123" customWidth="1"/>
    <col min="15367" max="15367" width="2.25" style="123" customWidth="1"/>
    <col min="15368" max="15369" width="0" style="123" hidden="1" customWidth="1"/>
    <col min="15370" max="15370" width="0.125" style="123" customWidth="1"/>
    <col min="15371" max="15383" width="0" style="123" hidden="1" customWidth="1"/>
    <col min="15384" max="15384" width="11.625" style="123" customWidth="1"/>
    <col min="15385" max="15385" width="7.125" style="123" customWidth="1"/>
    <col min="15386" max="15616" width="9" style="123"/>
    <col min="15617" max="15619" width="3.625" style="123" customWidth="1"/>
    <col min="15620" max="15620" width="2.125" style="123" customWidth="1"/>
    <col min="15621" max="15621" width="3.625" style="123" customWidth="1"/>
    <col min="15622" max="15622" width="16.625" style="123" customWidth="1"/>
    <col min="15623" max="15623" width="2.25" style="123" customWidth="1"/>
    <col min="15624" max="15625" width="0" style="123" hidden="1" customWidth="1"/>
    <col min="15626" max="15626" width="0.125" style="123" customWidth="1"/>
    <col min="15627" max="15639" width="0" style="123" hidden="1" customWidth="1"/>
    <col min="15640" max="15640" width="11.625" style="123" customWidth="1"/>
    <col min="15641" max="15641" width="7.125" style="123" customWidth="1"/>
    <col min="15642" max="15872" width="9" style="123"/>
    <col min="15873" max="15875" width="3.625" style="123" customWidth="1"/>
    <col min="15876" max="15876" width="2.125" style="123" customWidth="1"/>
    <col min="15877" max="15877" width="3.625" style="123" customWidth="1"/>
    <col min="15878" max="15878" width="16.625" style="123" customWidth="1"/>
    <col min="15879" max="15879" width="2.25" style="123" customWidth="1"/>
    <col min="15880" max="15881" width="0" style="123" hidden="1" customWidth="1"/>
    <col min="15882" max="15882" width="0.125" style="123" customWidth="1"/>
    <col min="15883" max="15895" width="0" style="123" hidden="1" customWidth="1"/>
    <col min="15896" max="15896" width="11.625" style="123" customWidth="1"/>
    <col min="15897" max="15897" width="7.125" style="123" customWidth="1"/>
    <col min="15898" max="16128" width="9" style="123"/>
    <col min="16129" max="16131" width="3.625" style="123" customWidth="1"/>
    <col min="16132" max="16132" width="2.125" style="123" customWidth="1"/>
    <col min="16133" max="16133" width="3.625" style="123" customWidth="1"/>
    <col min="16134" max="16134" width="16.625" style="123" customWidth="1"/>
    <col min="16135" max="16135" width="2.25" style="123" customWidth="1"/>
    <col min="16136" max="16137" width="0" style="123" hidden="1" customWidth="1"/>
    <col min="16138" max="16138" width="0.125" style="123" customWidth="1"/>
    <col min="16139" max="16151" width="0" style="123" hidden="1" customWidth="1"/>
    <col min="16152" max="16152" width="11.625" style="123" customWidth="1"/>
    <col min="16153" max="16153" width="7.125" style="123" customWidth="1"/>
    <col min="16154" max="16384" width="9" style="123"/>
  </cols>
  <sheetData>
    <row r="1" spans="1:29" ht="30" customHeight="1">
      <c r="A1" s="120" t="s">
        <v>93</v>
      </c>
      <c r="B1" s="121"/>
      <c r="C1" s="121"/>
      <c r="D1" s="121"/>
      <c r="E1" s="122"/>
      <c r="R1" s="125"/>
      <c r="S1" s="125"/>
      <c r="T1" s="125"/>
      <c r="U1" s="125"/>
      <c r="V1" s="125"/>
      <c r="W1" s="125"/>
      <c r="X1" s="125"/>
      <c r="Y1" s="125"/>
    </row>
    <row r="2" spans="1:29" ht="18" customHeight="1">
      <c r="I2" s="128"/>
      <c r="K2" s="128"/>
      <c r="M2" s="128"/>
      <c r="O2" s="128"/>
      <c r="Q2" s="128"/>
      <c r="R2" s="125"/>
      <c r="S2" s="129"/>
      <c r="T2" s="125"/>
      <c r="U2" s="129"/>
      <c r="V2" s="125"/>
      <c r="W2" s="129"/>
      <c r="X2" s="125"/>
      <c r="AA2" s="129"/>
      <c r="AC2" s="129" t="s">
        <v>94</v>
      </c>
    </row>
    <row r="3" spans="1:29" ht="24" customHeight="1">
      <c r="B3" s="903" t="s">
        <v>95</v>
      </c>
      <c r="C3" s="931"/>
      <c r="D3" s="931"/>
      <c r="E3" s="931"/>
      <c r="F3" s="931"/>
      <c r="G3" s="130"/>
      <c r="H3" s="910" t="s">
        <v>10</v>
      </c>
      <c r="I3" s="911"/>
      <c r="J3" s="910" t="s">
        <v>18</v>
      </c>
      <c r="K3" s="911"/>
      <c r="L3" s="899" t="s">
        <v>19</v>
      </c>
      <c r="M3" s="900"/>
      <c r="N3" s="899" t="s">
        <v>20</v>
      </c>
      <c r="O3" s="900"/>
      <c r="P3" s="899" t="s">
        <v>21</v>
      </c>
      <c r="Q3" s="900"/>
      <c r="R3" s="899" t="s">
        <v>26</v>
      </c>
      <c r="S3" s="900"/>
      <c r="T3" s="899" t="s">
        <v>27</v>
      </c>
      <c r="U3" s="900"/>
      <c r="V3" s="899" t="s">
        <v>28</v>
      </c>
      <c r="W3" s="900"/>
      <c r="X3" s="899" t="s">
        <v>29</v>
      </c>
      <c r="Y3" s="900"/>
      <c r="Z3" s="899" t="s">
        <v>30</v>
      </c>
      <c r="AA3" s="900"/>
      <c r="AB3" s="899" t="s">
        <v>31</v>
      </c>
      <c r="AC3" s="900"/>
    </row>
    <row r="4" spans="1:29" ht="19.5" customHeight="1">
      <c r="B4" s="905"/>
      <c r="C4" s="932"/>
      <c r="D4" s="932"/>
      <c r="E4" s="932"/>
      <c r="F4" s="932"/>
      <c r="G4" s="131"/>
      <c r="H4" s="132" t="s">
        <v>96</v>
      </c>
      <c r="I4" s="133" t="s">
        <v>97</v>
      </c>
      <c r="J4" s="132" t="s">
        <v>96</v>
      </c>
      <c r="K4" s="133" t="s">
        <v>97</v>
      </c>
      <c r="L4" s="134" t="s">
        <v>96</v>
      </c>
      <c r="M4" s="135" t="s">
        <v>97</v>
      </c>
      <c r="N4" s="134" t="s">
        <v>96</v>
      </c>
      <c r="O4" s="135" t="s">
        <v>97</v>
      </c>
      <c r="P4" s="134" t="s">
        <v>96</v>
      </c>
      <c r="Q4" s="135" t="s">
        <v>97</v>
      </c>
      <c r="R4" s="134" t="s">
        <v>96</v>
      </c>
      <c r="S4" s="135" t="s">
        <v>97</v>
      </c>
      <c r="T4" s="134" t="s">
        <v>96</v>
      </c>
      <c r="U4" s="135" t="s">
        <v>97</v>
      </c>
      <c r="V4" s="134" t="s">
        <v>96</v>
      </c>
      <c r="W4" s="135" t="s">
        <v>97</v>
      </c>
      <c r="X4" s="134" t="s">
        <v>96</v>
      </c>
      <c r="Y4" s="135" t="s">
        <v>97</v>
      </c>
      <c r="Z4" s="134" t="s">
        <v>96</v>
      </c>
      <c r="AA4" s="135" t="s">
        <v>97</v>
      </c>
      <c r="AB4" s="134" t="s">
        <v>96</v>
      </c>
      <c r="AC4" s="135" t="s">
        <v>97</v>
      </c>
    </row>
    <row r="5" spans="1:29" ht="27" customHeight="1">
      <c r="B5" s="926" t="s">
        <v>98</v>
      </c>
      <c r="C5" s="927"/>
      <c r="D5" s="927"/>
      <c r="E5" s="927"/>
      <c r="F5" s="927"/>
      <c r="G5" s="136"/>
      <c r="H5" s="137">
        <f>SUM(H8:H13,H16:H20)</f>
        <v>35003364</v>
      </c>
      <c r="I5" s="138">
        <f t="shared" ref="I5:I25" si="0">ROUND(H5/H$5*100,1)</f>
        <v>100</v>
      </c>
      <c r="J5" s="137">
        <f t="shared" ref="J5:AA5" si="1">SUM(J7,J20)</f>
        <v>34102265</v>
      </c>
      <c r="K5" s="138">
        <f t="shared" si="1"/>
        <v>100</v>
      </c>
      <c r="L5" s="139">
        <f t="shared" si="1"/>
        <v>31269990</v>
      </c>
      <c r="M5" s="140">
        <f t="shared" si="1"/>
        <v>99.999999999999986</v>
      </c>
      <c r="N5" s="139">
        <f t="shared" si="1"/>
        <v>32457621</v>
      </c>
      <c r="O5" s="140">
        <f t="shared" si="1"/>
        <v>100</v>
      </c>
      <c r="P5" s="139">
        <f t="shared" si="1"/>
        <v>31955353</v>
      </c>
      <c r="Q5" s="140">
        <f t="shared" si="1"/>
        <v>99.999999999999986</v>
      </c>
      <c r="R5" s="139">
        <f t="shared" si="1"/>
        <v>33882795</v>
      </c>
      <c r="S5" s="140">
        <f t="shared" si="1"/>
        <v>100.00000000000001</v>
      </c>
      <c r="T5" s="139">
        <f t="shared" si="1"/>
        <v>33985381</v>
      </c>
      <c r="U5" s="140">
        <f t="shared" si="1"/>
        <v>100</v>
      </c>
      <c r="V5" s="139">
        <f t="shared" si="1"/>
        <v>34620535</v>
      </c>
      <c r="W5" s="140">
        <f t="shared" si="1"/>
        <v>100.00000000000001</v>
      </c>
      <c r="X5" s="139">
        <f t="shared" si="1"/>
        <v>35715916</v>
      </c>
      <c r="Y5" s="140">
        <f t="shared" si="1"/>
        <v>100</v>
      </c>
      <c r="Z5" s="139">
        <f t="shared" si="1"/>
        <v>36879726</v>
      </c>
      <c r="AA5" s="140">
        <f t="shared" si="1"/>
        <v>103.10000000000001</v>
      </c>
      <c r="AB5" s="139">
        <f>SUM(AB7,AB20)</f>
        <v>37334171</v>
      </c>
      <c r="AC5" s="140">
        <f>SUM(AC7,AC20)</f>
        <v>104.6</v>
      </c>
    </row>
    <row r="6" spans="1:29" ht="24" customHeight="1">
      <c r="B6" s="141"/>
      <c r="C6" s="142"/>
      <c r="D6" s="143"/>
      <c r="E6" s="928" t="s">
        <v>99</v>
      </c>
      <c r="F6" s="928"/>
      <c r="G6" s="144"/>
      <c r="H6" s="145">
        <f>+H8+H21</f>
        <v>8223717</v>
      </c>
      <c r="I6" s="146">
        <f t="shared" si="0"/>
        <v>23.5</v>
      </c>
      <c r="J6" s="145">
        <f>SUM(J8,J21)</f>
        <v>6577911</v>
      </c>
      <c r="K6" s="146">
        <v>19.3</v>
      </c>
      <c r="L6" s="147">
        <f>SUM(L8,L21)</f>
        <v>6824652</v>
      </c>
      <c r="M6" s="148">
        <v>21.9</v>
      </c>
      <c r="N6" s="147">
        <f>SUM(N8,N21)</f>
        <v>6693833</v>
      </c>
      <c r="O6" s="148">
        <v>20.7</v>
      </c>
      <c r="P6" s="147">
        <f>SUM(P8,P21)</f>
        <v>6255702</v>
      </c>
      <c r="Q6" s="148">
        <v>19.600000000000001</v>
      </c>
      <c r="R6" s="147">
        <f>SUM(R8,R21)</f>
        <v>6032045</v>
      </c>
      <c r="S6" s="148">
        <v>17.8</v>
      </c>
      <c r="T6" s="147">
        <f>SUM(T8,T21)</f>
        <v>5769881</v>
      </c>
      <c r="U6" s="148">
        <v>17</v>
      </c>
      <c r="V6" s="147">
        <f>V8+V21</f>
        <v>5619404</v>
      </c>
      <c r="W6" s="148">
        <f>ROUND(V6/$V$5*100,1)</f>
        <v>16.2</v>
      </c>
      <c r="X6" s="147">
        <f>X8+X21</f>
        <v>5405288</v>
      </c>
      <c r="Y6" s="148">
        <f>ROUND(X6/$X$5*100,1)</f>
        <v>15.1</v>
      </c>
      <c r="Z6" s="147">
        <f>Z8+Z21</f>
        <v>5492753</v>
      </c>
      <c r="AA6" s="148">
        <f>ROUND(Z6/$X$5*100,1)</f>
        <v>15.4</v>
      </c>
      <c r="AB6" s="147">
        <f>AB8+AB21</f>
        <v>5552592</v>
      </c>
      <c r="AC6" s="148">
        <f>ROUND(AB6/$X$5*100,1)</f>
        <v>15.5</v>
      </c>
    </row>
    <row r="7" spans="1:29" ht="27" customHeight="1">
      <c r="B7" s="149"/>
      <c r="C7" s="929" t="s">
        <v>100</v>
      </c>
      <c r="D7" s="929"/>
      <c r="E7" s="929"/>
      <c r="F7" s="929"/>
      <c r="G7" s="150"/>
      <c r="H7" s="151">
        <f>SUM(H8:H13,H16:H19)</f>
        <v>27493161</v>
      </c>
      <c r="I7" s="152">
        <f t="shared" si="0"/>
        <v>78.5</v>
      </c>
      <c r="J7" s="151">
        <f t="shared" ref="J7:AA7" si="2">SUM(J8:J13,J16:J19)</f>
        <v>30083628</v>
      </c>
      <c r="K7" s="152">
        <f t="shared" si="2"/>
        <v>88.2</v>
      </c>
      <c r="L7" s="153">
        <f t="shared" si="2"/>
        <v>28439900</v>
      </c>
      <c r="M7" s="154">
        <f t="shared" si="2"/>
        <v>90.899999999999991</v>
      </c>
      <c r="N7" s="153">
        <f t="shared" si="2"/>
        <v>29964852</v>
      </c>
      <c r="O7" s="154">
        <f t="shared" si="2"/>
        <v>92.3</v>
      </c>
      <c r="P7" s="153">
        <f t="shared" si="2"/>
        <v>28846450</v>
      </c>
      <c r="Q7" s="154">
        <f t="shared" si="2"/>
        <v>90.299999999999983</v>
      </c>
      <c r="R7" s="153">
        <f t="shared" si="2"/>
        <v>30728461</v>
      </c>
      <c r="S7" s="154">
        <f t="shared" si="2"/>
        <v>90.700000000000017</v>
      </c>
      <c r="T7" s="153">
        <f t="shared" si="2"/>
        <v>29805244</v>
      </c>
      <c r="U7" s="154">
        <f t="shared" si="2"/>
        <v>87.7</v>
      </c>
      <c r="V7" s="153">
        <f t="shared" si="2"/>
        <v>29220888</v>
      </c>
      <c r="W7" s="154">
        <f t="shared" si="2"/>
        <v>84.40000000000002</v>
      </c>
      <c r="X7" s="153">
        <f t="shared" si="2"/>
        <v>29728639</v>
      </c>
      <c r="Y7" s="154">
        <f t="shared" si="2"/>
        <v>83.2</v>
      </c>
      <c r="Z7" s="153">
        <f t="shared" si="2"/>
        <v>31166087</v>
      </c>
      <c r="AA7" s="154">
        <f t="shared" si="2"/>
        <v>87.100000000000009</v>
      </c>
      <c r="AB7" s="153">
        <f>SUM(AB8:AB13,AB16:AB19)</f>
        <v>31423977</v>
      </c>
      <c r="AC7" s="154">
        <f>SUM(AC8:AC13,AC16:AC19)</f>
        <v>88.1</v>
      </c>
    </row>
    <row r="8" spans="1:29" ht="25.5" customHeight="1">
      <c r="B8" s="155"/>
      <c r="C8" s="156">
        <v>1</v>
      </c>
      <c r="D8" s="157"/>
      <c r="E8" s="930" t="s">
        <v>101</v>
      </c>
      <c r="F8" s="930"/>
      <c r="G8" s="158"/>
      <c r="H8" s="159">
        <v>8079405</v>
      </c>
      <c r="I8" s="152">
        <f t="shared" si="0"/>
        <v>23.1</v>
      </c>
      <c r="J8" s="159">
        <v>6544899</v>
      </c>
      <c r="K8" s="152">
        <v>19.2</v>
      </c>
      <c r="L8" s="160">
        <v>6806611</v>
      </c>
      <c r="M8" s="154">
        <v>21.8</v>
      </c>
      <c r="N8" s="160">
        <v>6677055</v>
      </c>
      <c r="O8" s="154">
        <v>20.6</v>
      </c>
      <c r="P8" s="160">
        <v>6234568</v>
      </c>
      <c r="Q8" s="154">
        <v>19.5</v>
      </c>
      <c r="R8" s="160">
        <v>5996421</v>
      </c>
      <c r="S8" s="154">
        <v>17.7</v>
      </c>
      <c r="T8" s="160">
        <v>5712998</v>
      </c>
      <c r="U8" s="154">
        <v>16.8</v>
      </c>
      <c r="V8" s="160">
        <v>5537457</v>
      </c>
      <c r="W8" s="154">
        <f>ROUND(V8/$V$5*100,1)</f>
        <v>16</v>
      </c>
      <c r="X8" s="160">
        <v>5317981</v>
      </c>
      <c r="Y8" s="154">
        <f t="shared" ref="Y8:Y25" si="3">ROUND(X8/$X$5*100,1)</f>
        <v>14.9</v>
      </c>
      <c r="Z8" s="160">
        <v>5409093</v>
      </c>
      <c r="AA8" s="154">
        <f t="shared" ref="AA8:AA25" si="4">ROUND(Z8/$X$5*100,1)</f>
        <v>15.1</v>
      </c>
      <c r="AB8" s="160">
        <v>5462368</v>
      </c>
      <c r="AC8" s="154">
        <f t="shared" ref="AC8:AC25" si="5">ROUND(AB8/$X$5*100,1)</f>
        <v>15.3</v>
      </c>
    </row>
    <row r="9" spans="1:29" ht="25.5" customHeight="1">
      <c r="B9" s="155"/>
      <c r="C9" s="161">
        <v>2</v>
      </c>
      <c r="D9" s="162"/>
      <c r="E9" s="922" t="s">
        <v>102</v>
      </c>
      <c r="F9" s="922"/>
      <c r="G9" s="163"/>
      <c r="H9" s="164">
        <v>4646799</v>
      </c>
      <c r="I9" s="165">
        <f t="shared" si="0"/>
        <v>13.3</v>
      </c>
      <c r="J9" s="164">
        <v>4603999</v>
      </c>
      <c r="K9" s="165">
        <v>13.5</v>
      </c>
      <c r="L9" s="166">
        <v>4982256</v>
      </c>
      <c r="M9" s="167">
        <v>15.9</v>
      </c>
      <c r="N9" s="166">
        <v>4589312</v>
      </c>
      <c r="O9" s="167">
        <v>14.1</v>
      </c>
      <c r="P9" s="166">
        <v>4858346</v>
      </c>
      <c r="Q9" s="167">
        <v>15.2</v>
      </c>
      <c r="R9" s="166">
        <v>4856245</v>
      </c>
      <c r="S9" s="167">
        <v>14.3</v>
      </c>
      <c r="T9" s="166">
        <v>4735709</v>
      </c>
      <c r="U9" s="167">
        <v>13.9</v>
      </c>
      <c r="V9" s="166">
        <v>4705487</v>
      </c>
      <c r="W9" s="167">
        <f t="shared" ref="W9:W25" si="6">ROUND(V9/$V$5*100,1)</f>
        <v>13.6</v>
      </c>
      <c r="X9" s="166">
        <v>4874696</v>
      </c>
      <c r="Y9" s="167">
        <f t="shared" si="3"/>
        <v>13.6</v>
      </c>
      <c r="Z9" s="166">
        <v>5181682</v>
      </c>
      <c r="AA9" s="167">
        <f t="shared" si="4"/>
        <v>14.5</v>
      </c>
      <c r="AB9" s="166">
        <v>5295339</v>
      </c>
      <c r="AC9" s="167">
        <f t="shared" si="5"/>
        <v>14.8</v>
      </c>
    </row>
    <row r="10" spans="1:29" ht="25.5" customHeight="1">
      <c r="B10" s="155"/>
      <c r="C10" s="161">
        <v>3</v>
      </c>
      <c r="D10" s="162"/>
      <c r="E10" s="922" t="s">
        <v>103</v>
      </c>
      <c r="F10" s="922"/>
      <c r="G10" s="163"/>
      <c r="H10" s="164">
        <v>277418</v>
      </c>
      <c r="I10" s="165">
        <f t="shared" si="0"/>
        <v>0.8</v>
      </c>
      <c r="J10" s="164">
        <v>80816</v>
      </c>
      <c r="K10" s="165">
        <v>0.2</v>
      </c>
      <c r="L10" s="166">
        <v>120119</v>
      </c>
      <c r="M10" s="167">
        <v>0.4</v>
      </c>
      <c r="N10" s="166">
        <v>51892</v>
      </c>
      <c r="O10" s="167">
        <v>0.2</v>
      </c>
      <c r="P10" s="166">
        <v>121007</v>
      </c>
      <c r="Q10" s="167">
        <v>0.4</v>
      </c>
      <c r="R10" s="166">
        <v>173479</v>
      </c>
      <c r="S10" s="167">
        <v>0.5</v>
      </c>
      <c r="T10" s="166">
        <v>191168</v>
      </c>
      <c r="U10" s="167">
        <v>0.6</v>
      </c>
      <c r="V10" s="166">
        <v>220745</v>
      </c>
      <c r="W10" s="167">
        <f t="shared" si="6"/>
        <v>0.6</v>
      </c>
      <c r="X10" s="166">
        <v>208908</v>
      </c>
      <c r="Y10" s="167">
        <f t="shared" si="3"/>
        <v>0.6</v>
      </c>
      <c r="Z10" s="166">
        <v>262523</v>
      </c>
      <c r="AA10" s="167">
        <f t="shared" si="4"/>
        <v>0.7</v>
      </c>
      <c r="AB10" s="166">
        <v>246260</v>
      </c>
      <c r="AC10" s="167">
        <f t="shared" si="5"/>
        <v>0.7</v>
      </c>
    </row>
    <row r="11" spans="1:29" ht="25.5" customHeight="1">
      <c r="B11" s="155"/>
      <c r="C11" s="161">
        <v>4</v>
      </c>
      <c r="D11" s="162"/>
      <c r="E11" s="922" t="s">
        <v>104</v>
      </c>
      <c r="F11" s="922"/>
      <c r="G11" s="163"/>
      <c r="H11" s="164">
        <v>2744651</v>
      </c>
      <c r="I11" s="165">
        <f t="shared" si="0"/>
        <v>7.8</v>
      </c>
      <c r="J11" s="164">
        <v>3454872</v>
      </c>
      <c r="K11" s="165">
        <v>10.1</v>
      </c>
      <c r="L11" s="166">
        <v>3878751</v>
      </c>
      <c r="M11" s="167">
        <v>12.4</v>
      </c>
      <c r="N11" s="166">
        <v>4010713</v>
      </c>
      <c r="O11" s="167">
        <v>12.3</v>
      </c>
      <c r="P11" s="166">
        <v>4228922</v>
      </c>
      <c r="Q11" s="167">
        <v>13.2</v>
      </c>
      <c r="R11" s="166">
        <v>5680306</v>
      </c>
      <c r="S11" s="167">
        <v>16.8</v>
      </c>
      <c r="T11" s="166">
        <v>6209770</v>
      </c>
      <c r="U11" s="167">
        <v>18.3</v>
      </c>
      <c r="V11" s="166">
        <v>6049373</v>
      </c>
      <c r="W11" s="167">
        <f t="shared" si="6"/>
        <v>17.5</v>
      </c>
      <c r="X11" s="166">
        <v>6160308</v>
      </c>
      <c r="Y11" s="167">
        <f t="shared" si="3"/>
        <v>17.2</v>
      </c>
      <c r="Z11" s="166">
        <v>6725001</v>
      </c>
      <c r="AA11" s="167">
        <f t="shared" si="4"/>
        <v>18.8</v>
      </c>
      <c r="AB11" s="166">
        <v>6845218</v>
      </c>
      <c r="AC11" s="167">
        <f t="shared" si="5"/>
        <v>19.2</v>
      </c>
    </row>
    <row r="12" spans="1:29" ht="25.5" customHeight="1">
      <c r="B12" s="155"/>
      <c r="C12" s="161">
        <v>5</v>
      </c>
      <c r="D12" s="162"/>
      <c r="E12" s="922" t="s">
        <v>105</v>
      </c>
      <c r="F12" s="922"/>
      <c r="G12" s="163"/>
      <c r="H12" s="164">
        <v>6259173</v>
      </c>
      <c r="I12" s="165">
        <f t="shared" si="0"/>
        <v>17.899999999999999</v>
      </c>
      <c r="J12" s="164">
        <v>6612686</v>
      </c>
      <c r="K12" s="165">
        <v>19.399999999999999</v>
      </c>
      <c r="L12" s="166">
        <v>6865989</v>
      </c>
      <c r="M12" s="167">
        <v>22</v>
      </c>
      <c r="N12" s="166">
        <v>8034555</v>
      </c>
      <c r="O12" s="167">
        <v>24.7</v>
      </c>
      <c r="P12" s="166">
        <v>6861644</v>
      </c>
      <c r="Q12" s="167">
        <v>21.5</v>
      </c>
      <c r="R12" s="166">
        <v>7117977</v>
      </c>
      <c r="S12" s="167">
        <v>21</v>
      </c>
      <c r="T12" s="166">
        <v>6089359</v>
      </c>
      <c r="U12" s="167">
        <v>17.899999999999999</v>
      </c>
      <c r="V12" s="166">
        <v>5779185</v>
      </c>
      <c r="W12" s="167">
        <f t="shared" si="6"/>
        <v>16.7</v>
      </c>
      <c r="X12" s="166">
        <v>6069248</v>
      </c>
      <c r="Y12" s="167">
        <f t="shared" si="3"/>
        <v>17</v>
      </c>
      <c r="Z12" s="166">
        <v>6688785</v>
      </c>
      <c r="AA12" s="167">
        <f t="shared" si="4"/>
        <v>18.7</v>
      </c>
      <c r="AB12" s="166">
        <v>6457590</v>
      </c>
      <c r="AC12" s="167">
        <f t="shared" si="5"/>
        <v>18.100000000000001</v>
      </c>
    </row>
    <row r="13" spans="1:29" ht="25.5" customHeight="1">
      <c r="B13" s="155"/>
      <c r="C13" s="168">
        <v>6</v>
      </c>
      <c r="D13" s="169"/>
      <c r="E13" s="922" t="s">
        <v>106</v>
      </c>
      <c r="F13" s="922"/>
      <c r="G13" s="163"/>
      <c r="H13" s="164">
        <v>3160109</v>
      </c>
      <c r="I13" s="165">
        <f t="shared" si="0"/>
        <v>9</v>
      </c>
      <c r="J13" s="164">
        <v>3262538</v>
      </c>
      <c r="K13" s="165">
        <v>9.6</v>
      </c>
      <c r="L13" s="166">
        <v>3453337</v>
      </c>
      <c r="M13" s="167">
        <v>11</v>
      </c>
      <c r="N13" s="166">
        <v>3429578</v>
      </c>
      <c r="O13" s="167">
        <v>10.6</v>
      </c>
      <c r="P13" s="166">
        <v>3620820</v>
      </c>
      <c r="Q13" s="167">
        <v>11.3</v>
      </c>
      <c r="R13" s="166">
        <v>3685153</v>
      </c>
      <c r="S13" s="167">
        <v>10.9</v>
      </c>
      <c r="T13" s="166">
        <v>3542916</v>
      </c>
      <c r="U13" s="167">
        <v>10.4</v>
      </c>
      <c r="V13" s="166">
        <f>V14+V15</f>
        <v>3475813</v>
      </c>
      <c r="W13" s="167">
        <f t="shared" si="6"/>
        <v>10</v>
      </c>
      <c r="X13" s="166">
        <v>3354228</v>
      </c>
      <c r="Y13" s="167">
        <f t="shared" si="3"/>
        <v>9.4</v>
      </c>
      <c r="Z13" s="166">
        <v>3238233</v>
      </c>
      <c r="AA13" s="167">
        <f t="shared" si="4"/>
        <v>9.1</v>
      </c>
      <c r="AB13" s="166">
        <v>2913209</v>
      </c>
      <c r="AC13" s="167">
        <f t="shared" si="5"/>
        <v>8.1999999999999993</v>
      </c>
    </row>
    <row r="14" spans="1:29" ht="21" customHeight="1">
      <c r="B14" s="155"/>
      <c r="C14" s="155"/>
      <c r="D14" s="170"/>
      <c r="E14" s="171" t="s">
        <v>107</v>
      </c>
      <c r="F14" s="172" t="s">
        <v>108</v>
      </c>
      <c r="G14" s="173"/>
      <c r="H14" s="164">
        <v>3160053</v>
      </c>
      <c r="I14" s="165">
        <f t="shared" si="0"/>
        <v>9</v>
      </c>
      <c r="J14" s="164">
        <v>3262538</v>
      </c>
      <c r="K14" s="165">
        <v>9.6</v>
      </c>
      <c r="L14" s="166">
        <v>3453254</v>
      </c>
      <c r="M14" s="167">
        <v>11</v>
      </c>
      <c r="N14" s="166">
        <v>3429578</v>
      </c>
      <c r="O14" s="167">
        <v>10.6</v>
      </c>
      <c r="P14" s="166">
        <v>3620820</v>
      </c>
      <c r="Q14" s="167">
        <v>11.3</v>
      </c>
      <c r="R14" s="166">
        <v>3685153</v>
      </c>
      <c r="S14" s="167">
        <v>10.9</v>
      </c>
      <c r="T14" s="166">
        <v>3542911</v>
      </c>
      <c r="U14" s="167">
        <v>10.4</v>
      </c>
      <c r="V14" s="166">
        <v>3049745</v>
      </c>
      <c r="W14" s="167">
        <f t="shared" si="6"/>
        <v>8.8000000000000007</v>
      </c>
      <c r="X14" s="166">
        <v>3354228</v>
      </c>
      <c r="Y14" s="167">
        <f t="shared" si="3"/>
        <v>9.4</v>
      </c>
      <c r="Z14" s="166">
        <v>3238201</v>
      </c>
      <c r="AA14" s="167">
        <f t="shared" si="4"/>
        <v>9.1</v>
      </c>
      <c r="AB14" s="166">
        <v>2913209</v>
      </c>
      <c r="AC14" s="167">
        <f t="shared" si="5"/>
        <v>8.1999999999999993</v>
      </c>
    </row>
    <row r="15" spans="1:29" ht="21" customHeight="1">
      <c r="B15" s="155"/>
      <c r="C15" s="174"/>
      <c r="D15" s="175"/>
      <c r="E15" s="171" t="s">
        <v>109</v>
      </c>
      <c r="F15" s="172" t="s">
        <v>110</v>
      </c>
      <c r="G15" s="173"/>
      <c r="H15" s="164">
        <v>56</v>
      </c>
      <c r="I15" s="165">
        <f t="shared" si="0"/>
        <v>0</v>
      </c>
      <c r="J15" s="164">
        <v>0</v>
      </c>
      <c r="K15" s="165">
        <v>0</v>
      </c>
      <c r="L15" s="166">
        <v>83</v>
      </c>
      <c r="M15" s="167">
        <v>0</v>
      </c>
      <c r="N15" s="166">
        <v>0</v>
      </c>
      <c r="O15" s="167">
        <v>0</v>
      </c>
      <c r="P15" s="166">
        <v>0</v>
      </c>
      <c r="Q15" s="167">
        <v>0</v>
      </c>
      <c r="R15" s="166">
        <v>0</v>
      </c>
      <c r="S15" s="167">
        <v>0</v>
      </c>
      <c r="T15" s="166">
        <v>5</v>
      </c>
      <c r="U15" s="167">
        <v>0</v>
      </c>
      <c r="V15" s="166">
        <v>426068</v>
      </c>
      <c r="W15" s="167">
        <f t="shared" si="6"/>
        <v>1.2</v>
      </c>
      <c r="X15" s="166">
        <v>0</v>
      </c>
      <c r="Y15" s="167">
        <f t="shared" si="3"/>
        <v>0</v>
      </c>
      <c r="Z15" s="166">
        <v>32</v>
      </c>
      <c r="AA15" s="167">
        <f t="shared" si="4"/>
        <v>0</v>
      </c>
      <c r="AB15" s="166">
        <v>0</v>
      </c>
      <c r="AC15" s="167">
        <f t="shared" si="5"/>
        <v>0</v>
      </c>
    </row>
    <row r="16" spans="1:29" ht="25.5" customHeight="1">
      <c r="B16" s="155"/>
      <c r="C16" s="161">
        <v>7</v>
      </c>
      <c r="D16" s="162"/>
      <c r="E16" s="922" t="s">
        <v>111</v>
      </c>
      <c r="F16" s="923"/>
      <c r="G16" s="176"/>
      <c r="H16" s="164">
        <v>90419</v>
      </c>
      <c r="I16" s="165">
        <f t="shared" si="0"/>
        <v>0.3</v>
      </c>
      <c r="J16" s="164">
        <v>3432453</v>
      </c>
      <c r="K16" s="165">
        <v>10.1</v>
      </c>
      <c r="L16" s="166">
        <v>59967</v>
      </c>
      <c r="M16" s="167">
        <v>0.2</v>
      </c>
      <c r="N16" s="166">
        <v>576130</v>
      </c>
      <c r="O16" s="167">
        <v>1.8</v>
      </c>
      <c r="P16" s="166">
        <v>158255</v>
      </c>
      <c r="Q16" s="167">
        <v>0.5</v>
      </c>
      <c r="R16" s="166">
        <v>591681</v>
      </c>
      <c r="S16" s="167">
        <v>1.7</v>
      </c>
      <c r="T16" s="166">
        <v>395201</v>
      </c>
      <c r="U16" s="167">
        <v>1.2</v>
      </c>
      <c r="V16" s="166">
        <v>491528</v>
      </c>
      <c r="W16" s="167">
        <f t="shared" si="6"/>
        <v>1.4</v>
      </c>
      <c r="X16" s="166">
        <v>553775</v>
      </c>
      <c r="Y16" s="167">
        <f t="shared" si="3"/>
        <v>1.6</v>
      </c>
      <c r="Z16" s="166">
        <v>312540</v>
      </c>
      <c r="AA16" s="167">
        <f t="shared" si="4"/>
        <v>0.9</v>
      </c>
      <c r="AB16" s="166">
        <v>582698</v>
      </c>
      <c r="AC16" s="167">
        <f t="shared" si="5"/>
        <v>1.6</v>
      </c>
    </row>
    <row r="17" spans="2:29" ht="25.5" customHeight="1">
      <c r="B17" s="155"/>
      <c r="C17" s="161">
        <v>8</v>
      </c>
      <c r="D17" s="162"/>
      <c r="E17" s="924" t="s">
        <v>112</v>
      </c>
      <c r="F17" s="925"/>
      <c r="G17" s="177"/>
      <c r="H17" s="164">
        <v>281785</v>
      </c>
      <c r="I17" s="165">
        <f t="shared" si="0"/>
        <v>0.8</v>
      </c>
      <c r="J17" s="164">
        <v>296440</v>
      </c>
      <c r="K17" s="165">
        <v>0.9</v>
      </c>
      <c r="L17" s="166">
        <v>508650</v>
      </c>
      <c r="M17" s="167">
        <v>1.6</v>
      </c>
      <c r="N17" s="166">
        <v>592000</v>
      </c>
      <c r="O17" s="167">
        <v>1.8</v>
      </c>
      <c r="P17" s="166">
        <v>671200</v>
      </c>
      <c r="Q17" s="167">
        <v>2.1</v>
      </c>
      <c r="R17" s="166">
        <v>463600</v>
      </c>
      <c r="S17" s="167">
        <v>1.4</v>
      </c>
      <c r="T17" s="166">
        <v>609200</v>
      </c>
      <c r="U17" s="167">
        <v>1.8</v>
      </c>
      <c r="V17" s="166">
        <v>588200</v>
      </c>
      <c r="W17" s="167">
        <f t="shared" si="6"/>
        <v>1.7</v>
      </c>
      <c r="X17" s="166">
        <v>722600</v>
      </c>
      <c r="Y17" s="167">
        <f t="shared" si="3"/>
        <v>2</v>
      </c>
      <c r="Z17" s="166">
        <v>692900</v>
      </c>
      <c r="AA17" s="167">
        <f t="shared" si="4"/>
        <v>1.9</v>
      </c>
      <c r="AB17" s="166">
        <v>674714</v>
      </c>
      <c r="AC17" s="167">
        <f t="shared" si="5"/>
        <v>1.9</v>
      </c>
    </row>
    <row r="18" spans="2:29" ht="25.5" customHeight="1">
      <c r="B18" s="155"/>
      <c r="C18" s="161">
        <v>9</v>
      </c>
      <c r="D18" s="162"/>
      <c r="E18" s="924" t="s">
        <v>113</v>
      </c>
      <c r="F18" s="925"/>
      <c r="G18" s="177"/>
      <c r="H18" s="164">
        <v>1953402</v>
      </c>
      <c r="I18" s="165">
        <f t="shared" si="0"/>
        <v>5.6</v>
      </c>
      <c r="J18" s="164">
        <v>1794925</v>
      </c>
      <c r="K18" s="165">
        <v>5.2</v>
      </c>
      <c r="L18" s="166">
        <v>1764220</v>
      </c>
      <c r="M18" s="167">
        <v>5.6</v>
      </c>
      <c r="N18" s="166">
        <v>2003617</v>
      </c>
      <c r="O18" s="167">
        <v>6.2</v>
      </c>
      <c r="P18" s="166">
        <v>2091688</v>
      </c>
      <c r="Q18" s="167">
        <v>6.6</v>
      </c>
      <c r="R18" s="166">
        <v>2163599</v>
      </c>
      <c r="S18" s="167">
        <v>6.4</v>
      </c>
      <c r="T18" s="166">
        <v>2318923</v>
      </c>
      <c r="U18" s="167">
        <v>6.8</v>
      </c>
      <c r="V18" s="166">
        <v>2373100</v>
      </c>
      <c r="W18" s="167">
        <f t="shared" si="6"/>
        <v>6.9</v>
      </c>
      <c r="X18" s="166">
        <v>2466895</v>
      </c>
      <c r="Y18" s="167">
        <f t="shared" si="3"/>
        <v>6.9</v>
      </c>
      <c r="Z18" s="166">
        <v>2655330</v>
      </c>
      <c r="AA18" s="167">
        <f t="shared" si="4"/>
        <v>7.4</v>
      </c>
      <c r="AB18" s="166">
        <v>2946581</v>
      </c>
      <c r="AC18" s="167">
        <f t="shared" si="5"/>
        <v>8.3000000000000007</v>
      </c>
    </row>
    <row r="19" spans="2:29" ht="25.5" customHeight="1">
      <c r="B19" s="155"/>
      <c r="C19" s="178">
        <v>10</v>
      </c>
      <c r="D19" s="169"/>
      <c r="E19" s="918" t="s">
        <v>114</v>
      </c>
      <c r="F19" s="919"/>
      <c r="G19" s="179"/>
      <c r="H19" s="180">
        <v>0</v>
      </c>
      <c r="I19" s="146">
        <f t="shared" si="0"/>
        <v>0</v>
      </c>
      <c r="J19" s="180">
        <v>0</v>
      </c>
      <c r="K19" s="146">
        <v>0</v>
      </c>
      <c r="L19" s="181">
        <v>0</v>
      </c>
      <c r="M19" s="148">
        <v>0</v>
      </c>
      <c r="N19" s="181">
        <v>0</v>
      </c>
      <c r="O19" s="167">
        <v>0</v>
      </c>
      <c r="P19" s="181">
        <v>0</v>
      </c>
      <c r="Q19" s="167">
        <v>0</v>
      </c>
      <c r="R19" s="181">
        <v>0</v>
      </c>
      <c r="S19" s="167">
        <v>0</v>
      </c>
      <c r="T19" s="181">
        <v>0</v>
      </c>
      <c r="U19" s="167">
        <v>0</v>
      </c>
      <c r="V19" s="181">
        <v>0</v>
      </c>
      <c r="W19" s="167">
        <f t="shared" si="6"/>
        <v>0</v>
      </c>
      <c r="X19" s="181">
        <v>0</v>
      </c>
      <c r="Y19" s="167">
        <f t="shared" si="3"/>
        <v>0</v>
      </c>
      <c r="Z19" s="181">
        <v>0</v>
      </c>
      <c r="AA19" s="167">
        <f t="shared" si="4"/>
        <v>0</v>
      </c>
      <c r="AB19" s="181">
        <v>0</v>
      </c>
      <c r="AC19" s="167">
        <f t="shared" si="5"/>
        <v>0</v>
      </c>
    </row>
    <row r="20" spans="2:29" ht="25.5" customHeight="1">
      <c r="B20" s="182"/>
      <c r="C20" s="183">
        <v>11</v>
      </c>
      <c r="D20" s="183"/>
      <c r="E20" s="920" t="s">
        <v>115</v>
      </c>
      <c r="F20" s="920"/>
      <c r="G20" s="184"/>
      <c r="H20" s="137">
        <v>7510203</v>
      </c>
      <c r="I20" s="138">
        <f t="shared" si="0"/>
        <v>21.5</v>
      </c>
      <c r="J20" s="137">
        <f>SUM(J22,J24)</f>
        <v>4018637</v>
      </c>
      <c r="K20" s="138">
        <v>11.8</v>
      </c>
      <c r="L20" s="139">
        <v>2830090</v>
      </c>
      <c r="M20" s="140">
        <v>9.1</v>
      </c>
      <c r="N20" s="139">
        <v>2492769</v>
      </c>
      <c r="O20" s="140">
        <v>7.7</v>
      </c>
      <c r="P20" s="139">
        <v>3108903</v>
      </c>
      <c r="Q20" s="140">
        <v>9.6999999999999993</v>
      </c>
      <c r="R20" s="139">
        <v>3154334</v>
      </c>
      <c r="S20" s="140">
        <v>9.3000000000000007</v>
      </c>
      <c r="T20" s="139">
        <v>4180137</v>
      </c>
      <c r="U20" s="140">
        <v>12.3</v>
      </c>
      <c r="V20" s="139">
        <v>5399647</v>
      </c>
      <c r="W20" s="140">
        <f t="shared" si="6"/>
        <v>15.6</v>
      </c>
      <c r="X20" s="139">
        <v>5987277</v>
      </c>
      <c r="Y20" s="140">
        <f t="shared" si="3"/>
        <v>16.8</v>
      </c>
      <c r="Z20" s="139">
        <v>5713639</v>
      </c>
      <c r="AA20" s="140">
        <f t="shared" si="4"/>
        <v>16</v>
      </c>
      <c r="AB20" s="139">
        <v>5910194</v>
      </c>
      <c r="AC20" s="140">
        <f t="shared" si="5"/>
        <v>16.5</v>
      </c>
    </row>
    <row r="21" spans="2:29" ht="20.25" customHeight="1">
      <c r="B21" s="185"/>
      <c r="C21" s="156"/>
      <c r="D21" s="157"/>
      <c r="E21" s="921" t="s">
        <v>99</v>
      </c>
      <c r="F21" s="921"/>
      <c r="G21" s="186"/>
      <c r="H21" s="159">
        <v>144312</v>
      </c>
      <c r="I21" s="152">
        <f t="shared" si="0"/>
        <v>0.4</v>
      </c>
      <c r="J21" s="159">
        <v>33012</v>
      </c>
      <c r="K21" s="152">
        <v>0.1</v>
      </c>
      <c r="L21" s="160">
        <v>18041</v>
      </c>
      <c r="M21" s="154">
        <v>0.1</v>
      </c>
      <c r="N21" s="160">
        <v>16778</v>
      </c>
      <c r="O21" s="154">
        <v>0.1</v>
      </c>
      <c r="P21" s="160">
        <v>21134</v>
      </c>
      <c r="Q21" s="154">
        <v>0.1</v>
      </c>
      <c r="R21" s="160">
        <v>35624</v>
      </c>
      <c r="S21" s="154">
        <v>0.1</v>
      </c>
      <c r="T21" s="160">
        <v>56883</v>
      </c>
      <c r="U21" s="154">
        <v>0.2</v>
      </c>
      <c r="V21" s="160">
        <v>81947</v>
      </c>
      <c r="W21" s="154">
        <f t="shared" si="6"/>
        <v>0.2</v>
      </c>
      <c r="X21" s="160">
        <v>87307</v>
      </c>
      <c r="Y21" s="154">
        <f t="shared" si="3"/>
        <v>0.2</v>
      </c>
      <c r="Z21" s="160">
        <v>83660</v>
      </c>
      <c r="AA21" s="154">
        <f t="shared" si="4"/>
        <v>0.2</v>
      </c>
      <c r="AB21" s="160">
        <v>90224</v>
      </c>
      <c r="AC21" s="154">
        <f t="shared" si="5"/>
        <v>0.3</v>
      </c>
    </row>
    <row r="22" spans="2:29" ht="21" customHeight="1">
      <c r="B22" s="185"/>
      <c r="C22" s="169"/>
      <c r="D22" s="169"/>
      <c r="E22" s="187" t="s">
        <v>107</v>
      </c>
      <c r="F22" s="188" t="s">
        <v>116</v>
      </c>
      <c r="G22" s="189"/>
      <c r="H22" s="164">
        <v>7503588</v>
      </c>
      <c r="I22" s="165">
        <f t="shared" si="0"/>
        <v>21.4</v>
      </c>
      <c r="J22" s="164">
        <v>4014070</v>
      </c>
      <c r="K22" s="165">
        <v>11.8</v>
      </c>
      <c r="L22" s="166">
        <v>2830090</v>
      </c>
      <c r="M22" s="167">
        <v>9.1</v>
      </c>
      <c r="N22" s="166">
        <v>2492769</v>
      </c>
      <c r="O22" s="167">
        <v>7.7</v>
      </c>
      <c r="P22" s="166">
        <v>3108903</v>
      </c>
      <c r="Q22" s="167">
        <v>9.6999999999999993</v>
      </c>
      <c r="R22" s="166">
        <v>3154334</v>
      </c>
      <c r="S22" s="167">
        <v>9.3000000000000007</v>
      </c>
      <c r="T22" s="166">
        <v>4180137</v>
      </c>
      <c r="U22" s="167">
        <v>12.3</v>
      </c>
      <c r="V22" s="166">
        <v>5399647</v>
      </c>
      <c r="W22" s="167">
        <f t="shared" si="6"/>
        <v>15.6</v>
      </c>
      <c r="X22" s="166">
        <v>5987277</v>
      </c>
      <c r="Y22" s="167">
        <f t="shared" si="3"/>
        <v>16.8</v>
      </c>
      <c r="Z22" s="166">
        <v>5713639</v>
      </c>
      <c r="AA22" s="167">
        <f t="shared" si="4"/>
        <v>16</v>
      </c>
      <c r="AB22" s="166">
        <v>5910194</v>
      </c>
      <c r="AC22" s="167">
        <f t="shared" si="5"/>
        <v>16.5</v>
      </c>
    </row>
    <row r="23" spans="2:29" ht="21" customHeight="1">
      <c r="B23" s="185"/>
      <c r="C23" s="190"/>
      <c r="D23" s="190"/>
      <c r="E23" s="191"/>
      <c r="F23" s="188" t="s">
        <v>117</v>
      </c>
      <c r="G23" s="189"/>
      <c r="H23" s="164">
        <v>5230572</v>
      </c>
      <c r="I23" s="165">
        <f t="shared" si="0"/>
        <v>14.9</v>
      </c>
      <c r="J23" s="164">
        <v>2378067</v>
      </c>
      <c r="K23" s="165">
        <v>7</v>
      </c>
      <c r="L23" s="166">
        <v>2035175</v>
      </c>
      <c r="M23" s="167">
        <v>6.5</v>
      </c>
      <c r="N23" s="166">
        <v>1426424</v>
      </c>
      <c r="O23" s="167">
        <v>4.4000000000000004</v>
      </c>
      <c r="P23" s="166">
        <v>1630938</v>
      </c>
      <c r="Q23" s="167">
        <v>5.0999999999999996</v>
      </c>
      <c r="R23" s="166">
        <v>1831653</v>
      </c>
      <c r="S23" s="167">
        <v>5.4</v>
      </c>
      <c r="T23" s="166">
        <v>1924955</v>
      </c>
      <c r="U23" s="167">
        <v>5.7</v>
      </c>
      <c r="V23" s="166">
        <v>2706404</v>
      </c>
      <c r="W23" s="167">
        <f t="shared" si="6"/>
        <v>7.8</v>
      </c>
      <c r="X23" s="166">
        <v>3773333</v>
      </c>
      <c r="Y23" s="167">
        <f t="shared" si="3"/>
        <v>10.6</v>
      </c>
      <c r="Z23" s="166">
        <v>3009152</v>
      </c>
      <c r="AA23" s="167">
        <f t="shared" si="4"/>
        <v>8.4</v>
      </c>
      <c r="AB23" s="166">
        <v>3079259</v>
      </c>
      <c r="AC23" s="167">
        <f t="shared" si="5"/>
        <v>8.6</v>
      </c>
    </row>
    <row r="24" spans="2:29" ht="21" customHeight="1">
      <c r="B24" s="185"/>
      <c r="C24" s="162"/>
      <c r="D24" s="162"/>
      <c r="E24" s="171" t="s">
        <v>109</v>
      </c>
      <c r="F24" s="188" t="s">
        <v>118</v>
      </c>
      <c r="G24" s="189"/>
      <c r="H24" s="164">
        <v>6615</v>
      </c>
      <c r="I24" s="165">
        <f t="shared" si="0"/>
        <v>0</v>
      </c>
      <c r="J24" s="164">
        <v>4567</v>
      </c>
      <c r="K24" s="165">
        <v>0</v>
      </c>
      <c r="L24" s="166">
        <v>0</v>
      </c>
      <c r="M24" s="167">
        <v>0</v>
      </c>
      <c r="N24" s="166">
        <v>0</v>
      </c>
      <c r="O24" s="167">
        <v>0</v>
      </c>
      <c r="P24" s="166">
        <v>0</v>
      </c>
      <c r="Q24" s="167">
        <v>0</v>
      </c>
      <c r="R24" s="166">
        <v>0</v>
      </c>
      <c r="S24" s="167">
        <v>0</v>
      </c>
      <c r="T24" s="166">
        <v>0</v>
      </c>
      <c r="U24" s="167">
        <v>0</v>
      </c>
      <c r="V24" s="166">
        <v>0</v>
      </c>
      <c r="W24" s="167">
        <f t="shared" si="6"/>
        <v>0</v>
      </c>
      <c r="X24" s="166">
        <v>0</v>
      </c>
      <c r="Y24" s="167">
        <f t="shared" si="3"/>
        <v>0</v>
      </c>
      <c r="Z24" s="166">
        <v>0</v>
      </c>
      <c r="AA24" s="167">
        <f t="shared" si="4"/>
        <v>0</v>
      </c>
      <c r="AB24" s="166">
        <v>0</v>
      </c>
      <c r="AC24" s="167">
        <f t="shared" si="5"/>
        <v>0</v>
      </c>
    </row>
    <row r="25" spans="2:29" ht="21" customHeight="1">
      <c r="B25" s="192"/>
      <c r="C25" s="193"/>
      <c r="D25" s="193"/>
      <c r="E25" s="194" t="s">
        <v>119</v>
      </c>
      <c r="F25" s="195" t="s">
        <v>120</v>
      </c>
      <c r="G25" s="196"/>
      <c r="H25" s="145">
        <v>0</v>
      </c>
      <c r="I25" s="146">
        <f t="shared" si="0"/>
        <v>0</v>
      </c>
      <c r="J25" s="145">
        <v>0</v>
      </c>
      <c r="K25" s="146">
        <v>0</v>
      </c>
      <c r="L25" s="147">
        <v>0</v>
      </c>
      <c r="M25" s="148">
        <v>0</v>
      </c>
      <c r="N25" s="147">
        <v>0</v>
      </c>
      <c r="O25" s="148">
        <v>0</v>
      </c>
      <c r="P25" s="147">
        <v>0</v>
      </c>
      <c r="Q25" s="148">
        <v>0</v>
      </c>
      <c r="R25" s="147">
        <v>0</v>
      </c>
      <c r="S25" s="148">
        <v>0</v>
      </c>
      <c r="T25" s="147">
        <v>0</v>
      </c>
      <c r="U25" s="148">
        <v>0</v>
      </c>
      <c r="V25" s="147">
        <v>0</v>
      </c>
      <c r="W25" s="148">
        <f t="shared" si="6"/>
        <v>0</v>
      </c>
      <c r="X25" s="147">
        <v>0</v>
      </c>
      <c r="Y25" s="148">
        <f t="shared" si="3"/>
        <v>0</v>
      </c>
      <c r="Z25" s="147">
        <v>0</v>
      </c>
      <c r="AA25" s="148">
        <f t="shared" si="4"/>
        <v>0</v>
      </c>
      <c r="AB25" s="147">
        <v>0</v>
      </c>
      <c r="AC25" s="148">
        <f t="shared" si="5"/>
        <v>0</v>
      </c>
    </row>
    <row r="26" spans="2:29" ht="15" customHeight="1">
      <c r="I26" s="197"/>
      <c r="M26" s="197"/>
      <c r="O26" s="197"/>
      <c r="Q26" s="197"/>
      <c r="S26" s="197"/>
      <c r="U26" s="197"/>
      <c r="W26" s="197"/>
      <c r="AA26" s="197"/>
      <c r="AC26" s="197" t="s">
        <v>121</v>
      </c>
    </row>
    <row r="27" spans="2:29" ht="20.25" customHeight="1"/>
    <row r="28" spans="2:29" ht="20.25" customHeight="1"/>
    <row r="29" spans="2:29" ht="20.25" customHeight="1"/>
    <row r="30" spans="2:29" ht="20.25" customHeight="1"/>
    <row r="31" spans="2:29" ht="15" customHeight="1"/>
  </sheetData>
  <mergeCells count="27">
    <mergeCell ref="Z3:AA3"/>
    <mergeCell ref="AB3:AC3"/>
    <mergeCell ref="B3:F4"/>
    <mergeCell ref="H3:I3"/>
    <mergeCell ref="J3:K3"/>
    <mergeCell ref="L3:M3"/>
    <mergeCell ref="N3:O3"/>
    <mergeCell ref="P3:Q3"/>
    <mergeCell ref="E10:F10"/>
    <mergeCell ref="R3:S3"/>
    <mergeCell ref="T3:U3"/>
    <mergeCell ref="V3:W3"/>
    <mergeCell ref="X3:Y3"/>
    <mergeCell ref="B5:F5"/>
    <mergeCell ref="E6:F6"/>
    <mergeCell ref="C7:F7"/>
    <mergeCell ref="E8:F8"/>
    <mergeCell ref="E9:F9"/>
    <mergeCell ref="E19:F19"/>
    <mergeCell ref="E20:F20"/>
    <mergeCell ref="E21:F21"/>
    <mergeCell ref="E11:F11"/>
    <mergeCell ref="E12:F12"/>
    <mergeCell ref="E13:F13"/>
    <mergeCell ref="E16:F16"/>
    <mergeCell ref="E17:F17"/>
    <mergeCell ref="E18:F18"/>
  </mergeCells>
  <phoneticPr fontId="1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&amp;R20.行  財  政</oddHeader>
    <oddFooter>&amp;C-152-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showGridLines="0" workbookViewId="0">
      <selection activeCell="I11" sqref="I11"/>
    </sheetView>
  </sheetViews>
  <sheetFormatPr defaultRowHeight="11.25"/>
  <cols>
    <col min="1" max="1" width="3.625" style="12" customWidth="1"/>
    <col min="2" max="2" width="9.125" style="12" customWidth="1"/>
    <col min="3" max="3" width="8.875" style="12" customWidth="1"/>
    <col min="4" max="4" width="8.625" style="12" customWidth="1"/>
    <col min="5" max="5" width="8.125" style="12" customWidth="1"/>
    <col min="6" max="6" width="8.625" style="12" customWidth="1"/>
    <col min="7" max="7" width="6.625" style="12" customWidth="1"/>
    <col min="8" max="10" width="7.625" style="12" customWidth="1"/>
    <col min="11" max="11" width="5.875" style="12" customWidth="1"/>
    <col min="12" max="12" width="8.125" style="12" customWidth="1"/>
    <col min="13" max="256" width="9" style="12"/>
    <col min="257" max="257" width="3.625" style="12" customWidth="1"/>
    <col min="258" max="258" width="9.125" style="12" customWidth="1"/>
    <col min="259" max="259" width="8.875" style="12" customWidth="1"/>
    <col min="260" max="260" width="8.625" style="12" customWidth="1"/>
    <col min="261" max="261" width="8.125" style="12" customWidth="1"/>
    <col min="262" max="262" width="8.625" style="12" customWidth="1"/>
    <col min="263" max="263" width="6.625" style="12" customWidth="1"/>
    <col min="264" max="266" width="7.625" style="12" customWidth="1"/>
    <col min="267" max="267" width="5.875" style="12" customWidth="1"/>
    <col min="268" max="268" width="8.125" style="12" customWidth="1"/>
    <col min="269" max="512" width="9" style="12"/>
    <col min="513" max="513" width="3.625" style="12" customWidth="1"/>
    <col min="514" max="514" width="9.125" style="12" customWidth="1"/>
    <col min="515" max="515" width="8.875" style="12" customWidth="1"/>
    <col min="516" max="516" width="8.625" style="12" customWidth="1"/>
    <col min="517" max="517" width="8.125" style="12" customWidth="1"/>
    <col min="518" max="518" width="8.625" style="12" customWidth="1"/>
    <col min="519" max="519" width="6.625" style="12" customWidth="1"/>
    <col min="520" max="522" width="7.625" style="12" customWidth="1"/>
    <col min="523" max="523" width="5.875" style="12" customWidth="1"/>
    <col min="524" max="524" width="8.125" style="12" customWidth="1"/>
    <col min="525" max="768" width="9" style="12"/>
    <col min="769" max="769" width="3.625" style="12" customWidth="1"/>
    <col min="770" max="770" width="9.125" style="12" customWidth="1"/>
    <col min="771" max="771" width="8.875" style="12" customWidth="1"/>
    <col min="772" max="772" width="8.625" style="12" customWidth="1"/>
    <col min="773" max="773" width="8.125" style="12" customWidth="1"/>
    <col min="774" max="774" width="8.625" style="12" customWidth="1"/>
    <col min="775" max="775" width="6.625" style="12" customWidth="1"/>
    <col min="776" max="778" width="7.625" style="12" customWidth="1"/>
    <col min="779" max="779" width="5.875" style="12" customWidth="1"/>
    <col min="780" max="780" width="8.125" style="12" customWidth="1"/>
    <col min="781" max="1024" width="9" style="12"/>
    <col min="1025" max="1025" width="3.625" style="12" customWidth="1"/>
    <col min="1026" max="1026" width="9.125" style="12" customWidth="1"/>
    <col min="1027" max="1027" width="8.875" style="12" customWidth="1"/>
    <col min="1028" max="1028" width="8.625" style="12" customWidth="1"/>
    <col min="1029" max="1029" width="8.125" style="12" customWidth="1"/>
    <col min="1030" max="1030" width="8.625" style="12" customWidth="1"/>
    <col min="1031" max="1031" width="6.625" style="12" customWidth="1"/>
    <col min="1032" max="1034" width="7.625" style="12" customWidth="1"/>
    <col min="1035" max="1035" width="5.875" style="12" customWidth="1"/>
    <col min="1036" max="1036" width="8.125" style="12" customWidth="1"/>
    <col min="1037" max="1280" width="9" style="12"/>
    <col min="1281" max="1281" width="3.625" style="12" customWidth="1"/>
    <col min="1282" max="1282" width="9.125" style="12" customWidth="1"/>
    <col min="1283" max="1283" width="8.875" style="12" customWidth="1"/>
    <col min="1284" max="1284" width="8.625" style="12" customWidth="1"/>
    <col min="1285" max="1285" width="8.125" style="12" customWidth="1"/>
    <col min="1286" max="1286" width="8.625" style="12" customWidth="1"/>
    <col min="1287" max="1287" width="6.625" style="12" customWidth="1"/>
    <col min="1288" max="1290" width="7.625" style="12" customWidth="1"/>
    <col min="1291" max="1291" width="5.875" style="12" customWidth="1"/>
    <col min="1292" max="1292" width="8.125" style="12" customWidth="1"/>
    <col min="1293" max="1536" width="9" style="12"/>
    <col min="1537" max="1537" width="3.625" style="12" customWidth="1"/>
    <col min="1538" max="1538" width="9.125" style="12" customWidth="1"/>
    <col min="1539" max="1539" width="8.875" style="12" customWidth="1"/>
    <col min="1540" max="1540" width="8.625" style="12" customWidth="1"/>
    <col min="1541" max="1541" width="8.125" style="12" customWidth="1"/>
    <col min="1542" max="1542" width="8.625" style="12" customWidth="1"/>
    <col min="1543" max="1543" width="6.625" style="12" customWidth="1"/>
    <col min="1544" max="1546" width="7.625" style="12" customWidth="1"/>
    <col min="1547" max="1547" width="5.875" style="12" customWidth="1"/>
    <col min="1548" max="1548" width="8.125" style="12" customWidth="1"/>
    <col min="1549" max="1792" width="9" style="12"/>
    <col min="1793" max="1793" width="3.625" style="12" customWidth="1"/>
    <col min="1794" max="1794" width="9.125" style="12" customWidth="1"/>
    <col min="1795" max="1795" width="8.875" style="12" customWidth="1"/>
    <col min="1796" max="1796" width="8.625" style="12" customWidth="1"/>
    <col min="1797" max="1797" width="8.125" style="12" customWidth="1"/>
    <col min="1798" max="1798" width="8.625" style="12" customWidth="1"/>
    <col min="1799" max="1799" width="6.625" style="12" customWidth="1"/>
    <col min="1800" max="1802" width="7.625" style="12" customWidth="1"/>
    <col min="1803" max="1803" width="5.875" style="12" customWidth="1"/>
    <col min="1804" max="1804" width="8.125" style="12" customWidth="1"/>
    <col min="1805" max="2048" width="9" style="12"/>
    <col min="2049" max="2049" width="3.625" style="12" customWidth="1"/>
    <col min="2050" max="2050" width="9.125" style="12" customWidth="1"/>
    <col min="2051" max="2051" width="8.875" style="12" customWidth="1"/>
    <col min="2052" max="2052" width="8.625" style="12" customWidth="1"/>
    <col min="2053" max="2053" width="8.125" style="12" customWidth="1"/>
    <col min="2054" max="2054" width="8.625" style="12" customWidth="1"/>
    <col min="2055" max="2055" width="6.625" style="12" customWidth="1"/>
    <col min="2056" max="2058" width="7.625" style="12" customWidth="1"/>
    <col min="2059" max="2059" width="5.875" style="12" customWidth="1"/>
    <col min="2060" max="2060" width="8.125" style="12" customWidth="1"/>
    <col min="2061" max="2304" width="9" style="12"/>
    <col min="2305" max="2305" width="3.625" style="12" customWidth="1"/>
    <col min="2306" max="2306" width="9.125" style="12" customWidth="1"/>
    <col min="2307" max="2307" width="8.875" style="12" customWidth="1"/>
    <col min="2308" max="2308" width="8.625" style="12" customWidth="1"/>
    <col min="2309" max="2309" width="8.125" style="12" customWidth="1"/>
    <col min="2310" max="2310" width="8.625" style="12" customWidth="1"/>
    <col min="2311" max="2311" width="6.625" style="12" customWidth="1"/>
    <col min="2312" max="2314" width="7.625" style="12" customWidth="1"/>
    <col min="2315" max="2315" width="5.875" style="12" customWidth="1"/>
    <col min="2316" max="2316" width="8.125" style="12" customWidth="1"/>
    <col min="2317" max="2560" width="9" style="12"/>
    <col min="2561" max="2561" width="3.625" style="12" customWidth="1"/>
    <col min="2562" max="2562" width="9.125" style="12" customWidth="1"/>
    <col min="2563" max="2563" width="8.875" style="12" customWidth="1"/>
    <col min="2564" max="2564" width="8.625" style="12" customWidth="1"/>
    <col min="2565" max="2565" width="8.125" style="12" customWidth="1"/>
    <col min="2566" max="2566" width="8.625" style="12" customWidth="1"/>
    <col min="2567" max="2567" width="6.625" style="12" customWidth="1"/>
    <col min="2568" max="2570" width="7.625" style="12" customWidth="1"/>
    <col min="2571" max="2571" width="5.875" style="12" customWidth="1"/>
    <col min="2572" max="2572" width="8.125" style="12" customWidth="1"/>
    <col min="2573" max="2816" width="9" style="12"/>
    <col min="2817" max="2817" width="3.625" style="12" customWidth="1"/>
    <col min="2818" max="2818" width="9.125" style="12" customWidth="1"/>
    <col min="2819" max="2819" width="8.875" style="12" customWidth="1"/>
    <col min="2820" max="2820" width="8.625" style="12" customWidth="1"/>
    <col min="2821" max="2821" width="8.125" style="12" customWidth="1"/>
    <col min="2822" max="2822" width="8.625" style="12" customWidth="1"/>
    <col min="2823" max="2823" width="6.625" style="12" customWidth="1"/>
    <col min="2824" max="2826" width="7.625" style="12" customWidth="1"/>
    <col min="2827" max="2827" width="5.875" style="12" customWidth="1"/>
    <col min="2828" max="2828" width="8.125" style="12" customWidth="1"/>
    <col min="2829" max="3072" width="9" style="12"/>
    <col min="3073" max="3073" width="3.625" style="12" customWidth="1"/>
    <col min="3074" max="3074" width="9.125" style="12" customWidth="1"/>
    <col min="3075" max="3075" width="8.875" style="12" customWidth="1"/>
    <col min="3076" max="3076" width="8.625" style="12" customWidth="1"/>
    <col min="3077" max="3077" width="8.125" style="12" customWidth="1"/>
    <col min="3078" max="3078" width="8.625" style="12" customWidth="1"/>
    <col min="3079" max="3079" width="6.625" style="12" customWidth="1"/>
    <col min="3080" max="3082" width="7.625" style="12" customWidth="1"/>
    <col min="3083" max="3083" width="5.875" style="12" customWidth="1"/>
    <col min="3084" max="3084" width="8.125" style="12" customWidth="1"/>
    <col min="3085" max="3328" width="9" style="12"/>
    <col min="3329" max="3329" width="3.625" style="12" customWidth="1"/>
    <col min="3330" max="3330" width="9.125" style="12" customWidth="1"/>
    <col min="3331" max="3331" width="8.875" style="12" customWidth="1"/>
    <col min="3332" max="3332" width="8.625" style="12" customWidth="1"/>
    <col min="3333" max="3333" width="8.125" style="12" customWidth="1"/>
    <col min="3334" max="3334" width="8.625" style="12" customWidth="1"/>
    <col min="3335" max="3335" width="6.625" style="12" customWidth="1"/>
    <col min="3336" max="3338" width="7.625" style="12" customWidth="1"/>
    <col min="3339" max="3339" width="5.875" style="12" customWidth="1"/>
    <col min="3340" max="3340" width="8.125" style="12" customWidth="1"/>
    <col min="3341" max="3584" width="9" style="12"/>
    <col min="3585" max="3585" width="3.625" style="12" customWidth="1"/>
    <col min="3586" max="3586" width="9.125" style="12" customWidth="1"/>
    <col min="3587" max="3587" width="8.875" style="12" customWidth="1"/>
    <col min="3588" max="3588" width="8.625" style="12" customWidth="1"/>
    <col min="3589" max="3589" width="8.125" style="12" customWidth="1"/>
    <col min="3590" max="3590" width="8.625" style="12" customWidth="1"/>
    <col min="3591" max="3591" width="6.625" style="12" customWidth="1"/>
    <col min="3592" max="3594" width="7.625" style="12" customWidth="1"/>
    <col min="3595" max="3595" width="5.875" style="12" customWidth="1"/>
    <col min="3596" max="3596" width="8.125" style="12" customWidth="1"/>
    <col min="3597" max="3840" width="9" style="12"/>
    <col min="3841" max="3841" width="3.625" style="12" customWidth="1"/>
    <col min="3842" max="3842" width="9.125" style="12" customWidth="1"/>
    <col min="3843" max="3843" width="8.875" style="12" customWidth="1"/>
    <col min="3844" max="3844" width="8.625" style="12" customWidth="1"/>
    <col min="3845" max="3845" width="8.125" style="12" customWidth="1"/>
    <col min="3846" max="3846" width="8.625" style="12" customWidth="1"/>
    <col min="3847" max="3847" width="6.625" style="12" customWidth="1"/>
    <col min="3848" max="3850" width="7.625" style="12" customWidth="1"/>
    <col min="3851" max="3851" width="5.875" style="12" customWidth="1"/>
    <col min="3852" max="3852" width="8.125" style="12" customWidth="1"/>
    <col min="3853" max="4096" width="9" style="12"/>
    <col min="4097" max="4097" width="3.625" style="12" customWidth="1"/>
    <col min="4098" max="4098" width="9.125" style="12" customWidth="1"/>
    <col min="4099" max="4099" width="8.875" style="12" customWidth="1"/>
    <col min="4100" max="4100" width="8.625" style="12" customWidth="1"/>
    <col min="4101" max="4101" width="8.125" style="12" customWidth="1"/>
    <col min="4102" max="4102" width="8.625" style="12" customWidth="1"/>
    <col min="4103" max="4103" width="6.625" style="12" customWidth="1"/>
    <col min="4104" max="4106" width="7.625" style="12" customWidth="1"/>
    <col min="4107" max="4107" width="5.875" style="12" customWidth="1"/>
    <col min="4108" max="4108" width="8.125" style="12" customWidth="1"/>
    <col min="4109" max="4352" width="9" style="12"/>
    <col min="4353" max="4353" width="3.625" style="12" customWidth="1"/>
    <col min="4354" max="4354" width="9.125" style="12" customWidth="1"/>
    <col min="4355" max="4355" width="8.875" style="12" customWidth="1"/>
    <col min="4356" max="4356" width="8.625" style="12" customWidth="1"/>
    <col min="4357" max="4357" width="8.125" style="12" customWidth="1"/>
    <col min="4358" max="4358" width="8.625" style="12" customWidth="1"/>
    <col min="4359" max="4359" width="6.625" style="12" customWidth="1"/>
    <col min="4360" max="4362" width="7.625" style="12" customWidth="1"/>
    <col min="4363" max="4363" width="5.875" style="12" customWidth="1"/>
    <col min="4364" max="4364" width="8.125" style="12" customWidth="1"/>
    <col min="4365" max="4608" width="9" style="12"/>
    <col min="4609" max="4609" width="3.625" style="12" customWidth="1"/>
    <col min="4610" max="4610" width="9.125" style="12" customWidth="1"/>
    <col min="4611" max="4611" width="8.875" style="12" customWidth="1"/>
    <col min="4612" max="4612" width="8.625" style="12" customWidth="1"/>
    <col min="4613" max="4613" width="8.125" style="12" customWidth="1"/>
    <col min="4614" max="4614" width="8.625" style="12" customWidth="1"/>
    <col min="4615" max="4615" width="6.625" style="12" customWidth="1"/>
    <col min="4616" max="4618" width="7.625" style="12" customWidth="1"/>
    <col min="4619" max="4619" width="5.875" style="12" customWidth="1"/>
    <col min="4620" max="4620" width="8.125" style="12" customWidth="1"/>
    <col min="4621" max="4864" width="9" style="12"/>
    <col min="4865" max="4865" width="3.625" style="12" customWidth="1"/>
    <col min="4866" max="4866" width="9.125" style="12" customWidth="1"/>
    <col min="4867" max="4867" width="8.875" style="12" customWidth="1"/>
    <col min="4868" max="4868" width="8.625" style="12" customWidth="1"/>
    <col min="4869" max="4869" width="8.125" style="12" customWidth="1"/>
    <col min="4870" max="4870" width="8.625" style="12" customWidth="1"/>
    <col min="4871" max="4871" width="6.625" style="12" customWidth="1"/>
    <col min="4872" max="4874" width="7.625" style="12" customWidth="1"/>
    <col min="4875" max="4875" width="5.875" style="12" customWidth="1"/>
    <col min="4876" max="4876" width="8.125" style="12" customWidth="1"/>
    <col min="4877" max="5120" width="9" style="12"/>
    <col min="5121" max="5121" width="3.625" style="12" customWidth="1"/>
    <col min="5122" max="5122" width="9.125" style="12" customWidth="1"/>
    <col min="5123" max="5123" width="8.875" style="12" customWidth="1"/>
    <col min="5124" max="5124" width="8.625" style="12" customWidth="1"/>
    <col min="5125" max="5125" width="8.125" style="12" customWidth="1"/>
    <col min="5126" max="5126" width="8.625" style="12" customWidth="1"/>
    <col min="5127" max="5127" width="6.625" style="12" customWidth="1"/>
    <col min="5128" max="5130" width="7.625" style="12" customWidth="1"/>
    <col min="5131" max="5131" width="5.875" style="12" customWidth="1"/>
    <col min="5132" max="5132" width="8.125" style="12" customWidth="1"/>
    <col min="5133" max="5376" width="9" style="12"/>
    <col min="5377" max="5377" width="3.625" style="12" customWidth="1"/>
    <col min="5378" max="5378" width="9.125" style="12" customWidth="1"/>
    <col min="5379" max="5379" width="8.875" style="12" customWidth="1"/>
    <col min="5380" max="5380" width="8.625" style="12" customWidth="1"/>
    <col min="5381" max="5381" width="8.125" style="12" customWidth="1"/>
    <col min="5382" max="5382" width="8.625" style="12" customWidth="1"/>
    <col min="5383" max="5383" width="6.625" style="12" customWidth="1"/>
    <col min="5384" max="5386" width="7.625" style="12" customWidth="1"/>
    <col min="5387" max="5387" width="5.875" style="12" customWidth="1"/>
    <col min="5388" max="5388" width="8.125" style="12" customWidth="1"/>
    <col min="5389" max="5632" width="9" style="12"/>
    <col min="5633" max="5633" width="3.625" style="12" customWidth="1"/>
    <col min="5634" max="5634" width="9.125" style="12" customWidth="1"/>
    <col min="5635" max="5635" width="8.875" style="12" customWidth="1"/>
    <col min="5636" max="5636" width="8.625" style="12" customWidth="1"/>
    <col min="5637" max="5637" width="8.125" style="12" customWidth="1"/>
    <col min="5638" max="5638" width="8.625" style="12" customWidth="1"/>
    <col min="5639" max="5639" width="6.625" style="12" customWidth="1"/>
    <col min="5640" max="5642" width="7.625" style="12" customWidth="1"/>
    <col min="5643" max="5643" width="5.875" style="12" customWidth="1"/>
    <col min="5644" max="5644" width="8.125" style="12" customWidth="1"/>
    <col min="5645" max="5888" width="9" style="12"/>
    <col min="5889" max="5889" width="3.625" style="12" customWidth="1"/>
    <col min="5890" max="5890" width="9.125" style="12" customWidth="1"/>
    <col min="5891" max="5891" width="8.875" style="12" customWidth="1"/>
    <col min="5892" max="5892" width="8.625" style="12" customWidth="1"/>
    <col min="5893" max="5893" width="8.125" style="12" customWidth="1"/>
    <col min="5894" max="5894" width="8.625" style="12" customWidth="1"/>
    <col min="5895" max="5895" width="6.625" style="12" customWidth="1"/>
    <col min="5896" max="5898" width="7.625" style="12" customWidth="1"/>
    <col min="5899" max="5899" width="5.875" style="12" customWidth="1"/>
    <col min="5900" max="5900" width="8.125" style="12" customWidth="1"/>
    <col min="5901" max="6144" width="9" style="12"/>
    <col min="6145" max="6145" width="3.625" style="12" customWidth="1"/>
    <col min="6146" max="6146" width="9.125" style="12" customWidth="1"/>
    <col min="6147" max="6147" width="8.875" style="12" customWidth="1"/>
    <col min="6148" max="6148" width="8.625" style="12" customWidth="1"/>
    <col min="6149" max="6149" width="8.125" style="12" customWidth="1"/>
    <col min="6150" max="6150" width="8.625" style="12" customWidth="1"/>
    <col min="6151" max="6151" width="6.625" style="12" customWidth="1"/>
    <col min="6152" max="6154" width="7.625" style="12" customWidth="1"/>
    <col min="6155" max="6155" width="5.875" style="12" customWidth="1"/>
    <col min="6156" max="6156" width="8.125" style="12" customWidth="1"/>
    <col min="6157" max="6400" width="9" style="12"/>
    <col min="6401" max="6401" width="3.625" style="12" customWidth="1"/>
    <col min="6402" max="6402" width="9.125" style="12" customWidth="1"/>
    <col min="6403" max="6403" width="8.875" style="12" customWidth="1"/>
    <col min="6404" max="6404" width="8.625" style="12" customWidth="1"/>
    <col min="6405" max="6405" width="8.125" style="12" customWidth="1"/>
    <col min="6406" max="6406" width="8.625" style="12" customWidth="1"/>
    <col min="6407" max="6407" width="6.625" style="12" customWidth="1"/>
    <col min="6408" max="6410" width="7.625" style="12" customWidth="1"/>
    <col min="6411" max="6411" width="5.875" style="12" customWidth="1"/>
    <col min="6412" max="6412" width="8.125" style="12" customWidth="1"/>
    <col min="6413" max="6656" width="9" style="12"/>
    <col min="6657" max="6657" width="3.625" style="12" customWidth="1"/>
    <col min="6658" max="6658" width="9.125" style="12" customWidth="1"/>
    <col min="6659" max="6659" width="8.875" style="12" customWidth="1"/>
    <col min="6660" max="6660" width="8.625" style="12" customWidth="1"/>
    <col min="6661" max="6661" width="8.125" style="12" customWidth="1"/>
    <col min="6662" max="6662" width="8.625" style="12" customWidth="1"/>
    <col min="6663" max="6663" width="6.625" style="12" customWidth="1"/>
    <col min="6664" max="6666" width="7.625" style="12" customWidth="1"/>
    <col min="6667" max="6667" width="5.875" style="12" customWidth="1"/>
    <col min="6668" max="6668" width="8.125" style="12" customWidth="1"/>
    <col min="6669" max="6912" width="9" style="12"/>
    <col min="6913" max="6913" width="3.625" style="12" customWidth="1"/>
    <col min="6914" max="6914" width="9.125" style="12" customWidth="1"/>
    <col min="6915" max="6915" width="8.875" style="12" customWidth="1"/>
    <col min="6916" max="6916" width="8.625" style="12" customWidth="1"/>
    <col min="6917" max="6917" width="8.125" style="12" customWidth="1"/>
    <col min="6918" max="6918" width="8.625" style="12" customWidth="1"/>
    <col min="6919" max="6919" width="6.625" style="12" customWidth="1"/>
    <col min="6920" max="6922" width="7.625" style="12" customWidth="1"/>
    <col min="6923" max="6923" width="5.875" style="12" customWidth="1"/>
    <col min="6924" max="6924" width="8.125" style="12" customWidth="1"/>
    <col min="6925" max="7168" width="9" style="12"/>
    <col min="7169" max="7169" width="3.625" style="12" customWidth="1"/>
    <col min="7170" max="7170" width="9.125" style="12" customWidth="1"/>
    <col min="7171" max="7171" width="8.875" style="12" customWidth="1"/>
    <col min="7172" max="7172" width="8.625" style="12" customWidth="1"/>
    <col min="7173" max="7173" width="8.125" style="12" customWidth="1"/>
    <col min="7174" max="7174" width="8.625" style="12" customWidth="1"/>
    <col min="7175" max="7175" width="6.625" style="12" customWidth="1"/>
    <col min="7176" max="7178" width="7.625" style="12" customWidth="1"/>
    <col min="7179" max="7179" width="5.875" style="12" customWidth="1"/>
    <col min="7180" max="7180" width="8.125" style="12" customWidth="1"/>
    <col min="7181" max="7424" width="9" style="12"/>
    <col min="7425" max="7425" width="3.625" style="12" customWidth="1"/>
    <col min="7426" max="7426" width="9.125" style="12" customWidth="1"/>
    <col min="7427" max="7427" width="8.875" style="12" customWidth="1"/>
    <col min="7428" max="7428" width="8.625" style="12" customWidth="1"/>
    <col min="7429" max="7429" width="8.125" style="12" customWidth="1"/>
    <col min="7430" max="7430" width="8.625" style="12" customWidth="1"/>
    <col min="7431" max="7431" width="6.625" style="12" customWidth="1"/>
    <col min="7432" max="7434" width="7.625" style="12" customWidth="1"/>
    <col min="7435" max="7435" width="5.875" style="12" customWidth="1"/>
    <col min="7436" max="7436" width="8.125" style="12" customWidth="1"/>
    <col min="7437" max="7680" width="9" style="12"/>
    <col min="7681" max="7681" width="3.625" style="12" customWidth="1"/>
    <col min="7682" max="7682" width="9.125" style="12" customWidth="1"/>
    <col min="7683" max="7683" width="8.875" style="12" customWidth="1"/>
    <col min="7684" max="7684" width="8.625" style="12" customWidth="1"/>
    <col min="7685" max="7685" width="8.125" style="12" customWidth="1"/>
    <col min="7686" max="7686" width="8.625" style="12" customWidth="1"/>
    <col min="7687" max="7687" width="6.625" style="12" customWidth="1"/>
    <col min="7688" max="7690" width="7.625" style="12" customWidth="1"/>
    <col min="7691" max="7691" width="5.875" style="12" customWidth="1"/>
    <col min="7692" max="7692" width="8.125" style="12" customWidth="1"/>
    <col min="7693" max="7936" width="9" style="12"/>
    <col min="7937" max="7937" width="3.625" style="12" customWidth="1"/>
    <col min="7938" max="7938" width="9.125" style="12" customWidth="1"/>
    <col min="7939" max="7939" width="8.875" style="12" customWidth="1"/>
    <col min="7940" max="7940" width="8.625" style="12" customWidth="1"/>
    <col min="7941" max="7941" width="8.125" style="12" customWidth="1"/>
    <col min="7942" max="7942" width="8.625" style="12" customWidth="1"/>
    <col min="7943" max="7943" width="6.625" style="12" customWidth="1"/>
    <col min="7944" max="7946" width="7.625" style="12" customWidth="1"/>
    <col min="7947" max="7947" width="5.875" style="12" customWidth="1"/>
    <col min="7948" max="7948" width="8.125" style="12" customWidth="1"/>
    <col min="7949" max="8192" width="9" style="12"/>
    <col min="8193" max="8193" width="3.625" style="12" customWidth="1"/>
    <col min="8194" max="8194" width="9.125" style="12" customWidth="1"/>
    <col min="8195" max="8195" width="8.875" style="12" customWidth="1"/>
    <col min="8196" max="8196" width="8.625" style="12" customWidth="1"/>
    <col min="8197" max="8197" width="8.125" style="12" customWidth="1"/>
    <col min="8198" max="8198" width="8.625" style="12" customWidth="1"/>
    <col min="8199" max="8199" width="6.625" style="12" customWidth="1"/>
    <col min="8200" max="8202" width="7.625" style="12" customWidth="1"/>
    <col min="8203" max="8203" width="5.875" style="12" customWidth="1"/>
    <col min="8204" max="8204" width="8.125" style="12" customWidth="1"/>
    <col min="8205" max="8448" width="9" style="12"/>
    <col min="8449" max="8449" width="3.625" style="12" customWidth="1"/>
    <col min="8450" max="8450" width="9.125" style="12" customWidth="1"/>
    <col min="8451" max="8451" width="8.875" style="12" customWidth="1"/>
    <col min="8452" max="8452" width="8.625" style="12" customWidth="1"/>
    <col min="8453" max="8453" width="8.125" style="12" customWidth="1"/>
    <col min="8454" max="8454" width="8.625" style="12" customWidth="1"/>
    <col min="8455" max="8455" width="6.625" style="12" customWidth="1"/>
    <col min="8456" max="8458" width="7.625" style="12" customWidth="1"/>
    <col min="8459" max="8459" width="5.875" style="12" customWidth="1"/>
    <col min="8460" max="8460" width="8.125" style="12" customWidth="1"/>
    <col min="8461" max="8704" width="9" style="12"/>
    <col min="8705" max="8705" width="3.625" style="12" customWidth="1"/>
    <col min="8706" max="8706" width="9.125" style="12" customWidth="1"/>
    <col min="8707" max="8707" width="8.875" style="12" customWidth="1"/>
    <col min="8708" max="8708" width="8.625" style="12" customWidth="1"/>
    <col min="8709" max="8709" width="8.125" style="12" customWidth="1"/>
    <col min="8710" max="8710" width="8.625" style="12" customWidth="1"/>
    <col min="8711" max="8711" width="6.625" style="12" customWidth="1"/>
    <col min="8712" max="8714" width="7.625" style="12" customWidth="1"/>
    <col min="8715" max="8715" width="5.875" style="12" customWidth="1"/>
    <col min="8716" max="8716" width="8.125" style="12" customWidth="1"/>
    <col min="8717" max="8960" width="9" style="12"/>
    <col min="8961" max="8961" width="3.625" style="12" customWidth="1"/>
    <col min="8962" max="8962" width="9.125" style="12" customWidth="1"/>
    <col min="8963" max="8963" width="8.875" style="12" customWidth="1"/>
    <col min="8964" max="8964" width="8.625" style="12" customWidth="1"/>
    <col min="8965" max="8965" width="8.125" style="12" customWidth="1"/>
    <col min="8966" max="8966" width="8.625" style="12" customWidth="1"/>
    <col min="8967" max="8967" width="6.625" style="12" customWidth="1"/>
    <col min="8968" max="8970" width="7.625" style="12" customWidth="1"/>
    <col min="8971" max="8971" width="5.875" style="12" customWidth="1"/>
    <col min="8972" max="8972" width="8.125" style="12" customWidth="1"/>
    <col min="8973" max="9216" width="9" style="12"/>
    <col min="9217" max="9217" width="3.625" style="12" customWidth="1"/>
    <col min="9218" max="9218" width="9.125" style="12" customWidth="1"/>
    <col min="9219" max="9219" width="8.875" style="12" customWidth="1"/>
    <col min="9220" max="9220" width="8.625" style="12" customWidth="1"/>
    <col min="9221" max="9221" width="8.125" style="12" customWidth="1"/>
    <col min="9222" max="9222" width="8.625" style="12" customWidth="1"/>
    <col min="9223" max="9223" width="6.625" style="12" customWidth="1"/>
    <col min="9224" max="9226" width="7.625" style="12" customWidth="1"/>
    <col min="9227" max="9227" width="5.875" style="12" customWidth="1"/>
    <col min="9228" max="9228" width="8.125" style="12" customWidth="1"/>
    <col min="9229" max="9472" width="9" style="12"/>
    <col min="9473" max="9473" width="3.625" style="12" customWidth="1"/>
    <col min="9474" max="9474" width="9.125" style="12" customWidth="1"/>
    <col min="9475" max="9475" width="8.875" style="12" customWidth="1"/>
    <col min="9476" max="9476" width="8.625" style="12" customWidth="1"/>
    <col min="9477" max="9477" width="8.125" style="12" customWidth="1"/>
    <col min="9478" max="9478" width="8.625" style="12" customWidth="1"/>
    <col min="9479" max="9479" width="6.625" style="12" customWidth="1"/>
    <col min="9480" max="9482" width="7.625" style="12" customWidth="1"/>
    <col min="9483" max="9483" width="5.875" style="12" customWidth="1"/>
    <col min="9484" max="9484" width="8.125" style="12" customWidth="1"/>
    <col min="9485" max="9728" width="9" style="12"/>
    <col min="9729" max="9729" width="3.625" style="12" customWidth="1"/>
    <col min="9730" max="9730" width="9.125" style="12" customWidth="1"/>
    <col min="9731" max="9731" width="8.875" style="12" customWidth="1"/>
    <col min="9732" max="9732" width="8.625" style="12" customWidth="1"/>
    <col min="9733" max="9733" width="8.125" style="12" customWidth="1"/>
    <col min="9734" max="9734" width="8.625" style="12" customWidth="1"/>
    <col min="9735" max="9735" width="6.625" style="12" customWidth="1"/>
    <col min="9736" max="9738" width="7.625" style="12" customWidth="1"/>
    <col min="9739" max="9739" width="5.875" style="12" customWidth="1"/>
    <col min="9740" max="9740" width="8.125" style="12" customWidth="1"/>
    <col min="9741" max="9984" width="9" style="12"/>
    <col min="9985" max="9985" width="3.625" style="12" customWidth="1"/>
    <col min="9986" max="9986" width="9.125" style="12" customWidth="1"/>
    <col min="9987" max="9987" width="8.875" style="12" customWidth="1"/>
    <col min="9988" max="9988" width="8.625" style="12" customWidth="1"/>
    <col min="9989" max="9989" width="8.125" style="12" customWidth="1"/>
    <col min="9990" max="9990" width="8.625" style="12" customWidth="1"/>
    <col min="9991" max="9991" width="6.625" style="12" customWidth="1"/>
    <col min="9992" max="9994" width="7.625" style="12" customWidth="1"/>
    <col min="9995" max="9995" width="5.875" style="12" customWidth="1"/>
    <col min="9996" max="9996" width="8.125" style="12" customWidth="1"/>
    <col min="9997" max="10240" width="9" style="12"/>
    <col min="10241" max="10241" width="3.625" style="12" customWidth="1"/>
    <col min="10242" max="10242" width="9.125" style="12" customWidth="1"/>
    <col min="10243" max="10243" width="8.875" style="12" customWidth="1"/>
    <col min="10244" max="10244" width="8.625" style="12" customWidth="1"/>
    <col min="10245" max="10245" width="8.125" style="12" customWidth="1"/>
    <col min="10246" max="10246" width="8.625" style="12" customWidth="1"/>
    <col min="10247" max="10247" width="6.625" style="12" customWidth="1"/>
    <col min="10248" max="10250" width="7.625" style="12" customWidth="1"/>
    <col min="10251" max="10251" width="5.875" style="12" customWidth="1"/>
    <col min="10252" max="10252" width="8.125" style="12" customWidth="1"/>
    <col min="10253" max="10496" width="9" style="12"/>
    <col min="10497" max="10497" width="3.625" style="12" customWidth="1"/>
    <col min="10498" max="10498" width="9.125" style="12" customWidth="1"/>
    <col min="10499" max="10499" width="8.875" style="12" customWidth="1"/>
    <col min="10500" max="10500" width="8.625" style="12" customWidth="1"/>
    <col min="10501" max="10501" width="8.125" style="12" customWidth="1"/>
    <col min="10502" max="10502" width="8.625" style="12" customWidth="1"/>
    <col min="10503" max="10503" width="6.625" style="12" customWidth="1"/>
    <col min="10504" max="10506" width="7.625" style="12" customWidth="1"/>
    <col min="10507" max="10507" width="5.875" style="12" customWidth="1"/>
    <col min="10508" max="10508" width="8.125" style="12" customWidth="1"/>
    <col min="10509" max="10752" width="9" style="12"/>
    <col min="10753" max="10753" width="3.625" style="12" customWidth="1"/>
    <col min="10754" max="10754" width="9.125" style="12" customWidth="1"/>
    <col min="10755" max="10755" width="8.875" style="12" customWidth="1"/>
    <col min="10756" max="10756" width="8.625" style="12" customWidth="1"/>
    <col min="10757" max="10757" width="8.125" style="12" customWidth="1"/>
    <col min="10758" max="10758" width="8.625" style="12" customWidth="1"/>
    <col min="10759" max="10759" width="6.625" style="12" customWidth="1"/>
    <col min="10760" max="10762" width="7.625" style="12" customWidth="1"/>
    <col min="10763" max="10763" width="5.875" style="12" customWidth="1"/>
    <col min="10764" max="10764" width="8.125" style="12" customWidth="1"/>
    <col min="10765" max="11008" width="9" style="12"/>
    <col min="11009" max="11009" width="3.625" style="12" customWidth="1"/>
    <col min="11010" max="11010" width="9.125" style="12" customWidth="1"/>
    <col min="11011" max="11011" width="8.875" style="12" customWidth="1"/>
    <col min="11012" max="11012" width="8.625" style="12" customWidth="1"/>
    <col min="11013" max="11013" width="8.125" style="12" customWidth="1"/>
    <col min="11014" max="11014" width="8.625" style="12" customWidth="1"/>
    <col min="11015" max="11015" width="6.625" style="12" customWidth="1"/>
    <col min="11016" max="11018" width="7.625" style="12" customWidth="1"/>
    <col min="11019" max="11019" width="5.875" style="12" customWidth="1"/>
    <col min="11020" max="11020" width="8.125" style="12" customWidth="1"/>
    <col min="11021" max="11264" width="9" style="12"/>
    <col min="11265" max="11265" width="3.625" style="12" customWidth="1"/>
    <col min="11266" max="11266" width="9.125" style="12" customWidth="1"/>
    <col min="11267" max="11267" width="8.875" style="12" customWidth="1"/>
    <col min="11268" max="11268" width="8.625" style="12" customWidth="1"/>
    <col min="11269" max="11269" width="8.125" style="12" customWidth="1"/>
    <col min="11270" max="11270" width="8.625" style="12" customWidth="1"/>
    <col min="11271" max="11271" width="6.625" style="12" customWidth="1"/>
    <col min="11272" max="11274" width="7.625" style="12" customWidth="1"/>
    <col min="11275" max="11275" width="5.875" style="12" customWidth="1"/>
    <col min="11276" max="11276" width="8.125" style="12" customWidth="1"/>
    <col min="11277" max="11520" width="9" style="12"/>
    <col min="11521" max="11521" width="3.625" style="12" customWidth="1"/>
    <col min="11522" max="11522" width="9.125" style="12" customWidth="1"/>
    <col min="11523" max="11523" width="8.875" style="12" customWidth="1"/>
    <col min="11524" max="11524" width="8.625" style="12" customWidth="1"/>
    <col min="11525" max="11525" width="8.125" style="12" customWidth="1"/>
    <col min="11526" max="11526" width="8.625" style="12" customWidth="1"/>
    <col min="11527" max="11527" width="6.625" style="12" customWidth="1"/>
    <col min="11528" max="11530" width="7.625" style="12" customWidth="1"/>
    <col min="11531" max="11531" width="5.875" style="12" customWidth="1"/>
    <col min="11532" max="11532" width="8.125" style="12" customWidth="1"/>
    <col min="11533" max="11776" width="9" style="12"/>
    <col min="11777" max="11777" width="3.625" style="12" customWidth="1"/>
    <col min="11778" max="11778" width="9.125" style="12" customWidth="1"/>
    <col min="11779" max="11779" width="8.875" style="12" customWidth="1"/>
    <col min="11780" max="11780" width="8.625" style="12" customWidth="1"/>
    <col min="11781" max="11781" width="8.125" style="12" customWidth="1"/>
    <col min="11782" max="11782" width="8.625" style="12" customWidth="1"/>
    <col min="11783" max="11783" width="6.625" style="12" customWidth="1"/>
    <col min="11784" max="11786" width="7.625" style="12" customWidth="1"/>
    <col min="11787" max="11787" width="5.875" style="12" customWidth="1"/>
    <col min="11788" max="11788" width="8.125" style="12" customWidth="1"/>
    <col min="11789" max="12032" width="9" style="12"/>
    <col min="12033" max="12033" width="3.625" style="12" customWidth="1"/>
    <col min="12034" max="12034" width="9.125" style="12" customWidth="1"/>
    <col min="12035" max="12035" width="8.875" style="12" customWidth="1"/>
    <col min="12036" max="12036" width="8.625" style="12" customWidth="1"/>
    <col min="12037" max="12037" width="8.125" style="12" customWidth="1"/>
    <col min="12038" max="12038" width="8.625" style="12" customWidth="1"/>
    <col min="12039" max="12039" width="6.625" style="12" customWidth="1"/>
    <col min="12040" max="12042" width="7.625" style="12" customWidth="1"/>
    <col min="12043" max="12043" width="5.875" style="12" customWidth="1"/>
    <col min="12044" max="12044" width="8.125" style="12" customWidth="1"/>
    <col min="12045" max="12288" width="9" style="12"/>
    <col min="12289" max="12289" width="3.625" style="12" customWidth="1"/>
    <col min="12290" max="12290" width="9.125" style="12" customWidth="1"/>
    <col min="12291" max="12291" width="8.875" style="12" customWidth="1"/>
    <col min="12292" max="12292" width="8.625" style="12" customWidth="1"/>
    <col min="12293" max="12293" width="8.125" style="12" customWidth="1"/>
    <col min="12294" max="12294" width="8.625" style="12" customWidth="1"/>
    <col min="12295" max="12295" width="6.625" style="12" customWidth="1"/>
    <col min="12296" max="12298" width="7.625" style="12" customWidth="1"/>
    <col min="12299" max="12299" width="5.875" style="12" customWidth="1"/>
    <col min="12300" max="12300" width="8.125" style="12" customWidth="1"/>
    <col min="12301" max="12544" width="9" style="12"/>
    <col min="12545" max="12545" width="3.625" style="12" customWidth="1"/>
    <col min="12546" max="12546" width="9.125" style="12" customWidth="1"/>
    <col min="12547" max="12547" width="8.875" style="12" customWidth="1"/>
    <col min="12548" max="12548" width="8.625" style="12" customWidth="1"/>
    <col min="12549" max="12549" width="8.125" style="12" customWidth="1"/>
    <col min="12550" max="12550" width="8.625" style="12" customWidth="1"/>
    <col min="12551" max="12551" width="6.625" style="12" customWidth="1"/>
    <col min="12552" max="12554" width="7.625" style="12" customWidth="1"/>
    <col min="12555" max="12555" width="5.875" style="12" customWidth="1"/>
    <col min="12556" max="12556" width="8.125" style="12" customWidth="1"/>
    <col min="12557" max="12800" width="9" style="12"/>
    <col min="12801" max="12801" width="3.625" style="12" customWidth="1"/>
    <col min="12802" max="12802" width="9.125" style="12" customWidth="1"/>
    <col min="12803" max="12803" width="8.875" style="12" customWidth="1"/>
    <col min="12804" max="12804" width="8.625" style="12" customWidth="1"/>
    <col min="12805" max="12805" width="8.125" style="12" customWidth="1"/>
    <col min="12806" max="12806" width="8.625" style="12" customWidth="1"/>
    <col min="12807" max="12807" width="6.625" style="12" customWidth="1"/>
    <col min="12808" max="12810" width="7.625" style="12" customWidth="1"/>
    <col min="12811" max="12811" width="5.875" style="12" customWidth="1"/>
    <col min="12812" max="12812" width="8.125" style="12" customWidth="1"/>
    <col min="12813" max="13056" width="9" style="12"/>
    <col min="13057" max="13057" width="3.625" style="12" customWidth="1"/>
    <col min="13058" max="13058" width="9.125" style="12" customWidth="1"/>
    <col min="13059" max="13059" width="8.875" style="12" customWidth="1"/>
    <col min="13060" max="13060" width="8.625" style="12" customWidth="1"/>
    <col min="13061" max="13061" width="8.125" style="12" customWidth="1"/>
    <col min="13062" max="13062" width="8.625" style="12" customWidth="1"/>
    <col min="13063" max="13063" width="6.625" style="12" customWidth="1"/>
    <col min="13064" max="13066" width="7.625" style="12" customWidth="1"/>
    <col min="13067" max="13067" width="5.875" style="12" customWidth="1"/>
    <col min="13068" max="13068" width="8.125" style="12" customWidth="1"/>
    <col min="13069" max="13312" width="9" style="12"/>
    <col min="13313" max="13313" width="3.625" style="12" customWidth="1"/>
    <col min="13314" max="13314" width="9.125" style="12" customWidth="1"/>
    <col min="13315" max="13315" width="8.875" style="12" customWidth="1"/>
    <col min="13316" max="13316" width="8.625" style="12" customWidth="1"/>
    <col min="13317" max="13317" width="8.125" style="12" customWidth="1"/>
    <col min="13318" max="13318" width="8.625" style="12" customWidth="1"/>
    <col min="13319" max="13319" width="6.625" style="12" customWidth="1"/>
    <col min="13320" max="13322" width="7.625" style="12" customWidth="1"/>
    <col min="13323" max="13323" width="5.875" style="12" customWidth="1"/>
    <col min="13324" max="13324" width="8.125" style="12" customWidth="1"/>
    <col min="13325" max="13568" width="9" style="12"/>
    <col min="13569" max="13569" width="3.625" style="12" customWidth="1"/>
    <col min="13570" max="13570" width="9.125" style="12" customWidth="1"/>
    <col min="13571" max="13571" width="8.875" style="12" customWidth="1"/>
    <col min="13572" max="13572" width="8.625" style="12" customWidth="1"/>
    <col min="13573" max="13573" width="8.125" style="12" customWidth="1"/>
    <col min="13574" max="13574" width="8.625" style="12" customWidth="1"/>
    <col min="13575" max="13575" width="6.625" style="12" customWidth="1"/>
    <col min="13576" max="13578" width="7.625" style="12" customWidth="1"/>
    <col min="13579" max="13579" width="5.875" style="12" customWidth="1"/>
    <col min="13580" max="13580" width="8.125" style="12" customWidth="1"/>
    <col min="13581" max="13824" width="9" style="12"/>
    <col min="13825" max="13825" width="3.625" style="12" customWidth="1"/>
    <col min="13826" max="13826" width="9.125" style="12" customWidth="1"/>
    <col min="13827" max="13827" width="8.875" style="12" customWidth="1"/>
    <col min="13828" max="13828" width="8.625" style="12" customWidth="1"/>
    <col min="13829" max="13829" width="8.125" style="12" customWidth="1"/>
    <col min="13830" max="13830" width="8.625" style="12" customWidth="1"/>
    <col min="13831" max="13831" width="6.625" style="12" customWidth="1"/>
    <col min="13832" max="13834" width="7.625" style="12" customWidth="1"/>
    <col min="13835" max="13835" width="5.875" style="12" customWidth="1"/>
    <col min="13836" max="13836" width="8.125" style="12" customWidth="1"/>
    <col min="13837" max="14080" width="9" style="12"/>
    <col min="14081" max="14081" width="3.625" style="12" customWidth="1"/>
    <col min="14082" max="14082" width="9.125" style="12" customWidth="1"/>
    <col min="14083" max="14083" width="8.875" style="12" customWidth="1"/>
    <col min="14084" max="14084" width="8.625" style="12" customWidth="1"/>
    <col min="14085" max="14085" width="8.125" style="12" customWidth="1"/>
    <col min="14086" max="14086" width="8.625" style="12" customWidth="1"/>
    <col min="14087" max="14087" width="6.625" style="12" customWidth="1"/>
    <col min="14088" max="14090" width="7.625" style="12" customWidth="1"/>
    <col min="14091" max="14091" width="5.875" style="12" customWidth="1"/>
    <col min="14092" max="14092" width="8.125" style="12" customWidth="1"/>
    <col min="14093" max="14336" width="9" style="12"/>
    <col min="14337" max="14337" width="3.625" style="12" customWidth="1"/>
    <col min="14338" max="14338" width="9.125" style="12" customWidth="1"/>
    <col min="14339" max="14339" width="8.875" style="12" customWidth="1"/>
    <col min="14340" max="14340" width="8.625" style="12" customWidth="1"/>
    <col min="14341" max="14341" width="8.125" style="12" customWidth="1"/>
    <col min="14342" max="14342" width="8.625" style="12" customWidth="1"/>
    <col min="14343" max="14343" width="6.625" style="12" customWidth="1"/>
    <col min="14344" max="14346" width="7.625" style="12" customWidth="1"/>
    <col min="14347" max="14347" width="5.875" style="12" customWidth="1"/>
    <col min="14348" max="14348" width="8.125" style="12" customWidth="1"/>
    <col min="14349" max="14592" width="9" style="12"/>
    <col min="14593" max="14593" width="3.625" style="12" customWidth="1"/>
    <col min="14594" max="14594" width="9.125" style="12" customWidth="1"/>
    <col min="14595" max="14595" width="8.875" style="12" customWidth="1"/>
    <col min="14596" max="14596" width="8.625" style="12" customWidth="1"/>
    <col min="14597" max="14597" width="8.125" style="12" customWidth="1"/>
    <col min="14598" max="14598" width="8.625" style="12" customWidth="1"/>
    <col min="14599" max="14599" width="6.625" style="12" customWidth="1"/>
    <col min="14600" max="14602" width="7.625" style="12" customWidth="1"/>
    <col min="14603" max="14603" width="5.875" style="12" customWidth="1"/>
    <col min="14604" max="14604" width="8.125" style="12" customWidth="1"/>
    <col min="14605" max="14848" width="9" style="12"/>
    <col min="14849" max="14849" width="3.625" style="12" customWidth="1"/>
    <col min="14850" max="14850" width="9.125" style="12" customWidth="1"/>
    <col min="14851" max="14851" width="8.875" style="12" customWidth="1"/>
    <col min="14852" max="14852" width="8.625" style="12" customWidth="1"/>
    <col min="14853" max="14853" width="8.125" style="12" customWidth="1"/>
    <col min="14854" max="14854" width="8.625" style="12" customWidth="1"/>
    <col min="14855" max="14855" width="6.625" style="12" customWidth="1"/>
    <col min="14856" max="14858" width="7.625" style="12" customWidth="1"/>
    <col min="14859" max="14859" width="5.875" style="12" customWidth="1"/>
    <col min="14860" max="14860" width="8.125" style="12" customWidth="1"/>
    <col min="14861" max="15104" width="9" style="12"/>
    <col min="15105" max="15105" width="3.625" style="12" customWidth="1"/>
    <col min="15106" max="15106" width="9.125" style="12" customWidth="1"/>
    <col min="15107" max="15107" width="8.875" style="12" customWidth="1"/>
    <col min="15108" max="15108" width="8.625" style="12" customWidth="1"/>
    <col min="15109" max="15109" width="8.125" style="12" customWidth="1"/>
    <col min="15110" max="15110" width="8.625" style="12" customWidth="1"/>
    <col min="15111" max="15111" width="6.625" style="12" customWidth="1"/>
    <col min="15112" max="15114" width="7.625" style="12" customWidth="1"/>
    <col min="15115" max="15115" width="5.875" style="12" customWidth="1"/>
    <col min="15116" max="15116" width="8.125" style="12" customWidth="1"/>
    <col min="15117" max="15360" width="9" style="12"/>
    <col min="15361" max="15361" width="3.625" style="12" customWidth="1"/>
    <col min="15362" max="15362" width="9.125" style="12" customWidth="1"/>
    <col min="15363" max="15363" width="8.875" style="12" customWidth="1"/>
    <col min="15364" max="15364" width="8.625" style="12" customWidth="1"/>
    <col min="15365" max="15365" width="8.125" style="12" customWidth="1"/>
    <col min="15366" max="15366" width="8.625" style="12" customWidth="1"/>
    <col min="15367" max="15367" width="6.625" style="12" customWidth="1"/>
    <col min="15368" max="15370" width="7.625" style="12" customWidth="1"/>
    <col min="15371" max="15371" width="5.875" style="12" customWidth="1"/>
    <col min="15372" max="15372" width="8.125" style="12" customWidth="1"/>
    <col min="15373" max="15616" width="9" style="12"/>
    <col min="15617" max="15617" width="3.625" style="12" customWidth="1"/>
    <col min="15618" max="15618" width="9.125" style="12" customWidth="1"/>
    <col min="15619" max="15619" width="8.875" style="12" customWidth="1"/>
    <col min="15620" max="15620" width="8.625" style="12" customWidth="1"/>
    <col min="15621" max="15621" width="8.125" style="12" customWidth="1"/>
    <col min="15622" max="15622" width="8.625" style="12" customWidth="1"/>
    <col min="15623" max="15623" width="6.625" style="12" customWidth="1"/>
    <col min="15624" max="15626" width="7.625" style="12" customWidth="1"/>
    <col min="15627" max="15627" width="5.875" style="12" customWidth="1"/>
    <col min="15628" max="15628" width="8.125" style="12" customWidth="1"/>
    <col min="15629" max="15872" width="9" style="12"/>
    <col min="15873" max="15873" width="3.625" style="12" customWidth="1"/>
    <col min="15874" max="15874" width="9.125" style="12" customWidth="1"/>
    <col min="15875" max="15875" width="8.875" style="12" customWidth="1"/>
    <col min="15876" max="15876" width="8.625" style="12" customWidth="1"/>
    <col min="15877" max="15877" width="8.125" style="12" customWidth="1"/>
    <col min="15878" max="15878" width="8.625" style="12" customWidth="1"/>
    <col min="15879" max="15879" width="6.625" style="12" customWidth="1"/>
    <col min="15880" max="15882" width="7.625" style="12" customWidth="1"/>
    <col min="15883" max="15883" width="5.875" style="12" customWidth="1"/>
    <col min="15884" max="15884" width="8.125" style="12" customWidth="1"/>
    <col min="15885" max="16128" width="9" style="12"/>
    <col min="16129" max="16129" width="3.625" style="12" customWidth="1"/>
    <col min="16130" max="16130" width="9.125" style="12" customWidth="1"/>
    <col min="16131" max="16131" width="8.875" style="12" customWidth="1"/>
    <col min="16132" max="16132" width="8.625" style="12" customWidth="1"/>
    <col min="16133" max="16133" width="8.125" style="12" customWidth="1"/>
    <col min="16134" max="16134" width="8.625" style="12" customWidth="1"/>
    <col min="16135" max="16135" width="6.625" style="12" customWidth="1"/>
    <col min="16136" max="16138" width="7.625" style="12" customWidth="1"/>
    <col min="16139" max="16139" width="5.875" style="12" customWidth="1"/>
    <col min="16140" max="16140" width="8.125" style="12" customWidth="1"/>
    <col min="16141" max="16384" width="9" style="12"/>
  </cols>
  <sheetData>
    <row r="1" spans="1:12" s="91" customFormat="1" ht="30" customHeight="1">
      <c r="A1" s="90" t="s">
        <v>68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91" customFormat="1" ht="18" customHeight="1">
      <c r="A2" s="90"/>
      <c r="C2" s="1"/>
      <c r="D2" s="1"/>
      <c r="E2" s="1"/>
      <c r="F2" s="1"/>
      <c r="G2" s="1"/>
      <c r="H2" s="1"/>
      <c r="I2" s="1"/>
      <c r="J2" s="1"/>
      <c r="K2" s="1"/>
      <c r="L2" s="92" t="s">
        <v>69</v>
      </c>
    </row>
    <row r="3" spans="1:12" ht="15" customHeight="1">
      <c r="B3" s="746" t="s">
        <v>2</v>
      </c>
      <c r="C3" s="746" t="s">
        <v>70</v>
      </c>
      <c r="D3" s="933" t="s">
        <v>71</v>
      </c>
      <c r="E3" s="934"/>
      <c r="F3" s="934"/>
      <c r="G3" s="934"/>
      <c r="H3" s="934"/>
      <c r="I3" s="934"/>
      <c r="J3" s="934"/>
      <c r="K3" s="935"/>
      <c r="L3" s="936" t="s">
        <v>72</v>
      </c>
    </row>
    <row r="4" spans="1:12" ht="15" customHeight="1">
      <c r="B4" s="746"/>
      <c r="C4" s="746"/>
      <c r="D4" s="937" t="s">
        <v>73</v>
      </c>
      <c r="E4" s="938"/>
      <c r="F4" s="938" t="s">
        <v>74</v>
      </c>
      <c r="G4" s="938"/>
      <c r="H4" s="939" t="s">
        <v>75</v>
      </c>
      <c r="I4" s="938" t="s">
        <v>76</v>
      </c>
      <c r="J4" s="938" t="s">
        <v>77</v>
      </c>
      <c r="K4" s="93" t="s">
        <v>78</v>
      </c>
      <c r="L4" s="746"/>
    </row>
    <row r="5" spans="1:12" ht="15" customHeight="1">
      <c r="B5" s="746"/>
      <c r="C5" s="746"/>
      <c r="D5" s="94" t="s">
        <v>79</v>
      </c>
      <c r="E5" s="95" t="s">
        <v>80</v>
      </c>
      <c r="F5" s="95" t="s">
        <v>81</v>
      </c>
      <c r="G5" s="96" t="s">
        <v>82</v>
      </c>
      <c r="H5" s="940"/>
      <c r="I5" s="941"/>
      <c r="J5" s="941"/>
      <c r="K5" s="97" t="s">
        <v>83</v>
      </c>
      <c r="L5" s="746"/>
    </row>
    <row r="6" spans="1:12" ht="15" hidden="1" customHeight="1">
      <c r="B6" s="98" t="s">
        <v>84</v>
      </c>
      <c r="C6" s="99">
        <f>SUM(C7:C10)</f>
        <v>11659619</v>
      </c>
      <c r="D6" s="100">
        <f t="shared" ref="D6:L6" si="0">SUM(D7:D10)</f>
        <v>3730044</v>
      </c>
      <c r="E6" s="101">
        <f t="shared" si="0"/>
        <v>1205967</v>
      </c>
      <c r="F6" s="101">
        <f t="shared" si="0"/>
        <v>5880469</v>
      </c>
      <c r="G6" s="101">
        <f t="shared" si="0"/>
        <v>92505</v>
      </c>
      <c r="H6" s="101">
        <f t="shared" si="0"/>
        <v>115573</v>
      </c>
      <c r="I6" s="101">
        <f t="shared" si="0"/>
        <v>544853</v>
      </c>
      <c r="J6" s="101">
        <f t="shared" si="0"/>
        <v>60125</v>
      </c>
      <c r="K6" s="102">
        <f t="shared" si="0"/>
        <v>30083</v>
      </c>
      <c r="L6" s="99">
        <f t="shared" si="0"/>
        <v>2079554</v>
      </c>
    </row>
    <row r="7" spans="1:12" ht="14.1" hidden="1" customHeight="1">
      <c r="B7" s="103" t="s">
        <v>45</v>
      </c>
      <c r="C7" s="58">
        <f>SUM(D7:K7)</f>
        <v>3840531</v>
      </c>
      <c r="D7" s="104">
        <v>950565</v>
      </c>
      <c r="E7" s="105">
        <v>445799</v>
      </c>
      <c r="F7" s="105">
        <v>2193585</v>
      </c>
      <c r="G7" s="105">
        <v>5787</v>
      </c>
      <c r="H7" s="105">
        <v>32487</v>
      </c>
      <c r="I7" s="105">
        <v>146502</v>
      </c>
      <c r="J7" s="105">
        <v>53910</v>
      </c>
      <c r="K7" s="106">
        <v>11896</v>
      </c>
      <c r="L7" s="58">
        <v>598635</v>
      </c>
    </row>
    <row r="8" spans="1:12" ht="14.1" hidden="1" customHeight="1">
      <c r="B8" s="103" t="s">
        <v>46</v>
      </c>
      <c r="C8" s="58">
        <f>SUM(D8:K8)</f>
        <v>3612386</v>
      </c>
      <c r="D8" s="104">
        <v>1273170</v>
      </c>
      <c r="E8" s="105">
        <v>358273</v>
      </c>
      <c r="F8" s="105">
        <v>1671622</v>
      </c>
      <c r="G8" s="105">
        <v>68345</v>
      </c>
      <c r="H8" s="105">
        <v>36292</v>
      </c>
      <c r="I8" s="105">
        <v>191094</v>
      </c>
      <c r="J8" s="105">
        <v>6215</v>
      </c>
      <c r="K8" s="106">
        <v>7375</v>
      </c>
      <c r="L8" s="58">
        <v>707238</v>
      </c>
    </row>
    <row r="9" spans="1:12" ht="14.1" hidden="1" customHeight="1">
      <c r="B9" s="103" t="s">
        <v>47</v>
      </c>
      <c r="C9" s="58">
        <f>SUM(D9:K9)</f>
        <v>2657290</v>
      </c>
      <c r="D9" s="104">
        <v>971611</v>
      </c>
      <c r="E9" s="105">
        <v>239746</v>
      </c>
      <c r="F9" s="105">
        <v>1258912</v>
      </c>
      <c r="G9" s="105">
        <v>18357</v>
      </c>
      <c r="H9" s="105">
        <v>28265</v>
      </c>
      <c r="I9" s="105">
        <v>134195</v>
      </c>
      <c r="J9" s="105">
        <v>0</v>
      </c>
      <c r="K9" s="106">
        <v>6204</v>
      </c>
      <c r="L9" s="58">
        <v>493440</v>
      </c>
    </row>
    <row r="10" spans="1:12" ht="14.1" hidden="1" customHeight="1">
      <c r="B10" s="107" t="s">
        <v>48</v>
      </c>
      <c r="C10" s="58">
        <f>SUM(D10:K10)</f>
        <v>1549412</v>
      </c>
      <c r="D10" s="104">
        <v>534698</v>
      </c>
      <c r="E10" s="105">
        <v>162149</v>
      </c>
      <c r="F10" s="105">
        <v>756350</v>
      </c>
      <c r="G10" s="105">
        <v>16</v>
      </c>
      <c r="H10" s="105">
        <v>18529</v>
      </c>
      <c r="I10" s="105">
        <v>73062</v>
      </c>
      <c r="J10" s="105">
        <v>0</v>
      </c>
      <c r="K10" s="106">
        <v>4608</v>
      </c>
      <c r="L10" s="58">
        <v>280241</v>
      </c>
    </row>
    <row r="11" spans="1:12" ht="15" customHeight="1">
      <c r="B11" s="98" t="s">
        <v>85</v>
      </c>
      <c r="C11" s="99">
        <f>SUM(C12:C15)</f>
        <v>11580126</v>
      </c>
      <c r="D11" s="100">
        <f t="shared" ref="D11:L11" si="1">SUM(D12:D15)</f>
        <v>3591512</v>
      </c>
      <c r="E11" s="101">
        <f t="shared" si="1"/>
        <v>1027424</v>
      </c>
      <c r="F11" s="101">
        <f t="shared" si="1"/>
        <v>6094045</v>
      </c>
      <c r="G11" s="101">
        <f t="shared" si="1"/>
        <v>91006</v>
      </c>
      <c r="H11" s="101">
        <f t="shared" si="1"/>
        <v>119945</v>
      </c>
      <c r="I11" s="101">
        <f t="shared" si="1"/>
        <v>573906</v>
      </c>
      <c r="J11" s="101">
        <f t="shared" si="1"/>
        <v>56282</v>
      </c>
      <c r="K11" s="102">
        <f t="shared" si="1"/>
        <v>26006</v>
      </c>
      <c r="L11" s="99">
        <f t="shared" si="1"/>
        <v>2069719</v>
      </c>
    </row>
    <row r="12" spans="1:12" ht="14.1" customHeight="1">
      <c r="B12" s="103" t="s">
        <v>45</v>
      </c>
      <c r="C12" s="58">
        <f>SUM(D12:K12)</f>
        <v>3849642</v>
      </c>
      <c r="D12" s="104">
        <v>933409</v>
      </c>
      <c r="E12" s="105">
        <v>392665</v>
      </c>
      <c r="F12" s="105">
        <v>2262151</v>
      </c>
      <c r="G12" s="105">
        <v>6961</v>
      </c>
      <c r="H12" s="105">
        <v>33177</v>
      </c>
      <c r="I12" s="105">
        <v>159012</v>
      </c>
      <c r="J12" s="105">
        <v>50690</v>
      </c>
      <c r="K12" s="106">
        <v>11577</v>
      </c>
      <c r="L12" s="58">
        <v>603279</v>
      </c>
    </row>
    <row r="13" spans="1:12" ht="14.1" customHeight="1">
      <c r="B13" s="103" t="s">
        <v>46</v>
      </c>
      <c r="C13" s="58">
        <f>SUM(D13:K13)</f>
        <v>3605211</v>
      </c>
      <c r="D13" s="104">
        <v>1238018</v>
      </c>
      <c r="E13" s="105">
        <v>304240</v>
      </c>
      <c r="F13" s="105">
        <v>1748799</v>
      </c>
      <c r="G13" s="105">
        <v>65657</v>
      </c>
      <c r="H13" s="105">
        <v>38001</v>
      </c>
      <c r="I13" s="105">
        <v>198649</v>
      </c>
      <c r="J13" s="105">
        <v>5592</v>
      </c>
      <c r="K13" s="106">
        <v>6255</v>
      </c>
      <c r="L13" s="58">
        <v>703683</v>
      </c>
    </row>
    <row r="14" spans="1:12" ht="14.1" customHeight="1">
      <c r="B14" s="103" t="s">
        <v>47</v>
      </c>
      <c r="C14" s="58">
        <f>SUM(D14:K14)</f>
        <v>2611362</v>
      </c>
      <c r="D14" s="104">
        <v>912986</v>
      </c>
      <c r="E14" s="105">
        <v>195501</v>
      </c>
      <c r="F14" s="105">
        <v>1306150</v>
      </c>
      <c r="G14" s="105">
        <v>18374</v>
      </c>
      <c r="H14" s="105">
        <v>29527</v>
      </c>
      <c r="I14" s="105">
        <v>142979</v>
      </c>
      <c r="J14" s="105">
        <v>0</v>
      </c>
      <c r="K14" s="106">
        <v>5845</v>
      </c>
      <c r="L14" s="58">
        <v>488308</v>
      </c>
    </row>
    <row r="15" spans="1:12" ht="14.1" customHeight="1">
      <c r="B15" s="107" t="s">
        <v>48</v>
      </c>
      <c r="C15" s="58">
        <f>SUM(D15:K15)</f>
        <v>1513911</v>
      </c>
      <c r="D15" s="104">
        <v>507099</v>
      </c>
      <c r="E15" s="105">
        <v>135018</v>
      </c>
      <c r="F15" s="105">
        <v>776945</v>
      </c>
      <c r="G15" s="105">
        <v>14</v>
      </c>
      <c r="H15" s="105">
        <v>19240</v>
      </c>
      <c r="I15" s="105">
        <v>73266</v>
      </c>
      <c r="J15" s="105">
        <v>0</v>
      </c>
      <c r="K15" s="106">
        <v>2329</v>
      </c>
      <c r="L15" s="58">
        <v>274449</v>
      </c>
    </row>
    <row r="16" spans="1:12" ht="15" customHeight="1">
      <c r="B16" s="98" t="s">
        <v>86</v>
      </c>
      <c r="C16" s="99">
        <f>SUM(C17:C20)</f>
        <v>11410189</v>
      </c>
      <c r="D16" s="100">
        <f t="shared" ref="D16:L16" si="2">SUM(D17:D20)</f>
        <v>3396750</v>
      </c>
      <c r="E16" s="101">
        <f t="shared" si="2"/>
        <v>1147498</v>
      </c>
      <c r="F16" s="101">
        <f t="shared" si="2"/>
        <v>5957065</v>
      </c>
      <c r="G16" s="101">
        <f t="shared" si="2"/>
        <v>89932</v>
      </c>
      <c r="H16" s="101">
        <f t="shared" si="2"/>
        <v>127057</v>
      </c>
      <c r="I16" s="101">
        <f t="shared" si="2"/>
        <v>567070</v>
      </c>
      <c r="J16" s="101">
        <f t="shared" si="2"/>
        <v>103009</v>
      </c>
      <c r="K16" s="102">
        <f t="shared" si="2"/>
        <v>21808</v>
      </c>
      <c r="L16" s="99">
        <f t="shared" si="2"/>
        <v>2225012</v>
      </c>
    </row>
    <row r="17" spans="2:12" ht="14.1" customHeight="1">
      <c r="B17" s="103" t="s">
        <v>45</v>
      </c>
      <c r="C17" s="58">
        <f>SUM(D17:K17)</f>
        <v>3787723</v>
      </c>
      <c r="D17" s="108">
        <v>881405</v>
      </c>
      <c r="E17" s="109">
        <v>413592</v>
      </c>
      <c r="F17" s="109">
        <v>2232519</v>
      </c>
      <c r="G17" s="109">
        <v>7514</v>
      </c>
      <c r="H17" s="109">
        <v>34552</v>
      </c>
      <c r="I17" s="109">
        <v>156790</v>
      </c>
      <c r="J17" s="109">
        <v>51241</v>
      </c>
      <c r="K17" s="110">
        <v>10110</v>
      </c>
      <c r="L17" s="72">
        <v>639191</v>
      </c>
    </row>
    <row r="18" spans="2:12" ht="14.1" customHeight="1">
      <c r="B18" s="103" t="s">
        <v>46</v>
      </c>
      <c r="C18" s="58">
        <f>SUM(D18:K18)</f>
        <v>3576004</v>
      </c>
      <c r="D18" s="108">
        <v>1158418</v>
      </c>
      <c r="E18" s="109">
        <v>346379</v>
      </c>
      <c r="F18" s="109">
        <v>1711929</v>
      </c>
      <c r="G18" s="109">
        <v>64011</v>
      </c>
      <c r="H18" s="109">
        <v>40931</v>
      </c>
      <c r="I18" s="109">
        <v>198544</v>
      </c>
      <c r="J18" s="109">
        <v>51768</v>
      </c>
      <c r="K18" s="110">
        <v>4024</v>
      </c>
      <c r="L18" s="72">
        <v>760702</v>
      </c>
    </row>
    <row r="19" spans="2:12" ht="14.1" customHeight="1">
      <c r="B19" s="103" t="s">
        <v>47</v>
      </c>
      <c r="C19" s="58">
        <f>SUM(D19:K19)</f>
        <v>2513795</v>
      </c>
      <c r="D19" s="108">
        <v>864824</v>
      </c>
      <c r="E19" s="109">
        <v>197032</v>
      </c>
      <c r="F19" s="109">
        <v>1255415</v>
      </c>
      <c r="G19" s="109">
        <v>18392</v>
      </c>
      <c r="H19" s="109">
        <v>31091</v>
      </c>
      <c r="I19" s="109">
        <v>141561</v>
      </c>
      <c r="J19" s="109">
        <v>0</v>
      </c>
      <c r="K19" s="110">
        <v>5480</v>
      </c>
      <c r="L19" s="72">
        <v>524570</v>
      </c>
    </row>
    <row r="20" spans="2:12" ht="14.1" customHeight="1">
      <c r="B20" s="107" t="s">
        <v>48</v>
      </c>
      <c r="C20" s="58">
        <f>SUM(D20:K20)</f>
        <v>1532667</v>
      </c>
      <c r="D20" s="108">
        <v>492103</v>
      </c>
      <c r="E20" s="109">
        <v>190495</v>
      </c>
      <c r="F20" s="109">
        <v>757202</v>
      </c>
      <c r="G20" s="109">
        <v>15</v>
      </c>
      <c r="H20" s="109">
        <v>20483</v>
      </c>
      <c r="I20" s="109">
        <v>70175</v>
      </c>
      <c r="J20" s="109">
        <v>0</v>
      </c>
      <c r="K20" s="110">
        <v>2194</v>
      </c>
      <c r="L20" s="72">
        <v>300549</v>
      </c>
    </row>
    <row r="21" spans="2:12" ht="15" customHeight="1">
      <c r="B21" s="98" t="s">
        <v>87</v>
      </c>
      <c r="C21" s="99">
        <f>SUM(C22:C25)</f>
        <v>11644800</v>
      </c>
      <c r="D21" s="100">
        <f t="shared" ref="D21:L21" si="3">SUM(D22:D25)</f>
        <v>3383397</v>
      </c>
      <c r="E21" s="101">
        <f t="shared" si="3"/>
        <v>1188147</v>
      </c>
      <c r="F21" s="101">
        <f t="shared" si="3"/>
        <v>6155767</v>
      </c>
      <c r="G21" s="101">
        <f t="shared" si="3"/>
        <v>99657</v>
      </c>
      <c r="H21" s="101">
        <f t="shared" si="3"/>
        <v>132865</v>
      </c>
      <c r="I21" s="101">
        <f t="shared" si="3"/>
        <v>558272</v>
      </c>
      <c r="J21" s="101">
        <f t="shared" si="3"/>
        <v>109105</v>
      </c>
      <c r="K21" s="102">
        <f t="shared" si="3"/>
        <v>17590</v>
      </c>
      <c r="L21" s="99">
        <f t="shared" si="3"/>
        <v>2292928</v>
      </c>
    </row>
    <row r="22" spans="2:12" ht="14.1" customHeight="1">
      <c r="B22" s="103" t="s">
        <v>45</v>
      </c>
      <c r="C22" s="58">
        <f>SUM(D22:K22)</f>
        <v>3801970</v>
      </c>
      <c r="D22" s="108">
        <v>861323</v>
      </c>
      <c r="E22" s="109">
        <v>417647</v>
      </c>
      <c r="F22" s="109">
        <v>2270500</v>
      </c>
      <c r="G22" s="109">
        <v>7928</v>
      </c>
      <c r="H22" s="109">
        <v>35503</v>
      </c>
      <c r="I22" s="109">
        <v>152615</v>
      </c>
      <c r="J22" s="109">
        <v>49091</v>
      </c>
      <c r="K22" s="110">
        <v>7363</v>
      </c>
      <c r="L22" s="72">
        <v>650800</v>
      </c>
    </row>
    <row r="23" spans="2:12" ht="14.1" customHeight="1">
      <c r="B23" s="103" t="s">
        <v>46</v>
      </c>
      <c r="C23" s="58">
        <f>SUM(D23:K23)</f>
        <v>3660698</v>
      </c>
      <c r="D23" s="108">
        <v>1158355</v>
      </c>
      <c r="E23" s="109">
        <v>351815</v>
      </c>
      <c r="F23" s="109">
        <v>1769431</v>
      </c>
      <c r="G23" s="109">
        <v>73883</v>
      </c>
      <c r="H23" s="109">
        <v>42969</v>
      </c>
      <c r="I23" s="109">
        <v>201069</v>
      </c>
      <c r="J23" s="109">
        <v>60014</v>
      </c>
      <c r="K23" s="110">
        <v>3162</v>
      </c>
      <c r="L23" s="72">
        <v>759965</v>
      </c>
    </row>
    <row r="24" spans="2:12" ht="14.1" customHeight="1">
      <c r="B24" s="103" t="s">
        <v>47</v>
      </c>
      <c r="C24" s="58">
        <f>SUM(D24:K24)</f>
        <v>2619291</v>
      </c>
      <c r="D24" s="108">
        <v>872779</v>
      </c>
      <c r="E24" s="109">
        <v>230011</v>
      </c>
      <c r="F24" s="109">
        <v>1324659</v>
      </c>
      <c r="G24" s="109">
        <v>17830</v>
      </c>
      <c r="H24" s="109">
        <v>32986</v>
      </c>
      <c r="I24" s="109">
        <v>135271</v>
      </c>
      <c r="J24" s="109">
        <v>0</v>
      </c>
      <c r="K24" s="110">
        <v>5755</v>
      </c>
      <c r="L24" s="72">
        <v>571509</v>
      </c>
    </row>
    <row r="25" spans="2:12" ht="14.1" customHeight="1">
      <c r="B25" s="107" t="s">
        <v>48</v>
      </c>
      <c r="C25" s="58">
        <f>SUM(D25:K25)</f>
        <v>1562841</v>
      </c>
      <c r="D25" s="108">
        <v>490940</v>
      </c>
      <c r="E25" s="109">
        <v>188674</v>
      </c>
      <c r="F25" s="109">
        <v>791177</v>
      </c>
      <c r="G25" s="109">
        <v>16</v>
      </c>
      <c r="H25" s="109">
        <v>21407</v>
      </c>
      <c r="I25" s="109">
        <v>69317</v>
      </c>
      <c r="J25" s="109">
        <v>0</v>
      </c>
      <c r="K25" s="110">
        <v>1310</v>
      </c>
      <c r="L25" s="72">
        <v>310654</v>
      </c>
    </row>
    <row r="26" spans="2:12" ht="15" customHeight="1">
      <c r="B26" s="98" t="s">
        <v>88</v>
      </c>
      <c r="C26" s="99">
        <f>SUM(C27:C30)</f>
        <v>11303148</v>
      </c>
      <c r="D26" s="100">
        <f t="shared" ref="D26:L26" si="4">SUM(D27:D30)</f>
        <v>3254663</v>
      </c>
      <c r="E26" s="101">
        <f t="shared" si="4"/>
        <v>914251</v>
      </c>
      <c r="F26" s="101">
        <f t="shared" si="4"/>
        <v>6247440</v>
      </c>
      <c r="G26" s="101">
        <f t="shared" si="4"/>
        <v>92155</v>
      </c>
      <c r="H26" s="101">
        <f t="shared" si="4"/>
        <v>138632</v>
      </c>
      <c r="I26" s="101">
        <f t="shared" si="4"/>
        <v>540324</v>
      </c>
      <c r="J26" s="101">
        <f t="shared" si="4"/>
        <v>103702</v>
      </c>
      <c r="K26" s="102">
        <f t="shared" si="4"/>
        <v>11981</v>
      </c>
      <c r="L26" s="99">
        <f t="shared" si="4"/>
        <v>2336332</v>
      </c>
    </row>
    <row r="27" spans="2:12" ht="14.1" customHeight="1">
      <c r="B27" s="103" t="s">
        <v>45</v>
      </c>
      <c r="C27" s="58">
        <f>SUM(D27:K27)</f>
        <v>3633968</v>
      </c>
      <c r="D27" s="108">
        <v>820333</v>
      </c>
      <c r="E27" s="109">
        <v>322584</v>
      </c>
      <c r="F27" s="109">
        <v>2249172</v>
      </c>
      <c r="G27" s="109">
        <v>5982</v>
      </c>
      <c r="H27" s="109">
        <v>36695</v>
      </c>
      <c r="I27" s="109">
        <v>146892</v>
      </c>
      <c r="J27" s="109">
        <v>45269</v>
      </c>
      <c r="K27" s="110">
        <v>7041</v>
      </c>
      <c r="L27" s="72">
        <v>642148</v>
      </c>
    </row>
    <row r="28" spans="2:12" ht="14.1" customHeight="1">
      <c r="B28" s="103" t="s">
        <v>46</v>
      </c>
      <c r="C28" s="58">
        <f>SUM(D28:K28)</f>
        <v>3575725</v>
      </c>
      <c r="D28" s="108">
        <v>1124846</v>
      </c>
      <c r="E28" s="109">
        <v>266277</v>
      </c>
      <c r="F28" s="109">
        <v>1821125</v>
      </c>
      <c r="G28" s="109">
        <v>68388</v>
      </c>
      <c r="H28" s="109">
        <v>44424</v>
      </c>
      <c r="I28" s="109">
        <v>192032</v>
      </c>
      <c r="J28" s="109">
        <v>58433</v>
      </c>
      <c r="K28" s="110">
        <v>200</v>
      </c>
      <c r="L28" s="72">
        <v>788336</v>
      </c>
    </row>
    <row r="29" spans="2:12" ht="14.1" customHeight="1">
      <c r="B29" s="103" t="s">
        <v>47</v>
      </c>
      <c r="C29" s="58">
        <f>SUM(D29:K29)</f>
        <v>2586887</v>
      </c>
      <c r="D29" s="108">
        <v>839423</v>
      </c>
      <c r="E29" s="109">
        <v>187312</v>
      </c>
      <c r="F29" s="109">
        <v>1367058</v>
      </c>
      <c r="G29" s="109">
        <v>17769</v>
      </c>
      <c r="H29" s="109">
        <v>34551</v>
      </c>
      <c r="I29" s="109">
        <v>136034</v>
      </c>
      <c r="J29" s="109">
        <v>0</v>
      </c>
      <c r="K29" s="110">
        <v>4740</v>
      </c>
      <c r="L29" s="72">
        <v>587026</v>
      </c>
    </row>
    <row r="30" spans="2:12" ht="14.1" customHeight="1">
      <c r="B30" s="107" t="s">
        <v>48</v>
      </c>
      <c r="C30" s="58">
        <f>SUM(D30:K30)</f>
        <v>1506568</v>
      </c>
      <c r="D30" s="108">
        <v>470061</v>
      </c>
      <c r="E30" s="109">
        <v>138078</v>
      </c>
      <c r="F30" s="109">
        <v>810085</v>
      </c>
      <c r="G30" s="109">
        <v>16</v>
      </c>
      <c r="H30" s="109">
        <v>22962</v>
      </c>
      <c r="I30" s="109">
        <v>65366</v>
      </c>
      <c r="J30" s="109">
        <v>0</v>
      </c>
      <c r="K30" s="110">
        <v>0</v>
      </c>
      <c r="L30" s="72">
        <v>318822</v>
      </c>
    </row>
    <row r="31" spans="2:12" ht="15" customHeight="1">
      <c r="B31" s="98" t="s">
        <v>89</v>
      </c>
      <c r="C31" s="99">
        <f>SUM(C32:C35)</f>
        <v>10846871</v>
      </c>
      <c r="D31" s="100">
        <f t="shared" ref="D31:L31" si="5">SUM(D32:D35)</f>
        <v>3076055</v>
      </c>
      <c r="E31" s="101">
        <f t="shared" si="5"/>
        <v>946122</v>
      </c>
      <c r="F31" s="101">
        <f t="shared" si="5"/>
        <v>5931167</v>
      </c>
      <c r="G31" s="101">
        <f t="shared" si="5"/>
        <v>96359</v>
      </c>
      <c r="H31" s="101">
        <f t="shared" si="5"/>
        <v>143807</v>
      </c>
      <c r="I31" s="101">
        <f t="shared" si="5"/>
        <v>549372</v>
      </c>
      <c r="J31" s="101">
        <f t="shared" si="5"/>
        <v>103517</v>
      </c>
      <c r="K31" s="102">
        <f t="shared" si="5"/>
        <v>472</v>
      </c>
      <c r="L31" s="99">
        <f t="shared" si="5"/>
        <v>2283455</v>
      </c>
    </row>
    <row r="32" spans="2:12" ht="14.1" customHeight="1">
      <c r="B32" s="103" t="s">
        <v>45</v>
      </c>
      <c r="C32" s="58">
        <f>SUM(D32:K32)</f>
        <v>3424456</v>
      </c>
      <c r="D32" s="108">
        <v>762834</v>
      </c>
      <c r="E32" s="109">
        <v>320548</v>
      </c>
      <c r="F32" s="109">
        <v>2099497</v>
      </c>
      <c r="G32" s="109">
        <v>6081</v>
      </c>
      <c r="H32" s="109">
        <v>37459</v>
      </c>
      <c r="I32" s="109">
        <v>150819</v>
      </c>
      <c r="J32" s="109">
        <v>47218</v>
      </c>
      <c r="K32" s="110">
        <v>0</v>
      </c>
      <c r="L32" s="72">
        <v>628069</v>
      </c>
    </row>
    <row r="33" spans="2:12" ht="14.1" customHeight="1">
      <c r="B33" s="103" t="s">
        <v>46</v>
      </c>
      <c r="C33" s="58">
        <f>SUM(D33:K33)</f>
        <v>3470311</v>
      </c>
      <c r="D33" s="108">
        <v>1080467</v>
      </c>
      <c r="E33" s="109">
        <v>291698</v>
      </c>
      <c r="F33" s="109">
        <v>1738815</v>
      </c>
      <c r="G33" s="109">
        <v>66711</v>
      </c>
      <c r="H33" s="109">
        <v>46571</v>
      </c>
      <c r="I33" s="109">
        <v>189278</v>
      </c>
      <c r="J33" s="109">
        <v>56299</v>
      </c>
      <c r="K33" s="110">
        <v>472</v>
      </c>
      <c r="L33" s="72">
        <v>767316</v>
      </c>
    </row>
    <row r="34" spans="2:12" ht="14.1" customHeight="1">
      <c r="B34" s="103" t="s">
        <v>47</v>
      </c>
      <c r="C34" s="58">
        <f>SUM(D34:K34)</f>
        <v>2488855</v>
      </c>
      <c r="D34" s="108">
        <v>794516</v>
      </c>
      <c r="E34" s="109">
        <v>193760</v>
      </c>
      <c r="F34" s="109">
        <v>1300721</v>
      </c>
      <c r="G34" s="109">
        <v>23550</v>
      </c>
      <c r="H34" s="109">
        <v>36512</v>
      </c>
      <c r="I34" s="109">
        <v>139796</v>
      </c>
      <c r="J34" s="109">
        <v>0</v>
      </c>
      <c r="K34" s="110">
        <v>0</v>
      </c>
      <c r="L34" s="72">
        <v>570191</v>
      </c>
    </row>
    <row r="35" spans="2:12" ht="14.1" customHeight="1">
      <c r="B35" s="107" t="s">
        <v>48</v>
      </c>
      <c r="C35" s="58">
        <f>SUM(D35:K35)</f>
        <v>1463249</v>
      </c>
      <c r="D35" s="108">
        <v>438238</v>
      </c>
      <c r="E35" s="109">
        <v>140116</v>
      </c>
      <c r="F35" s="109">
        <v>792134</v>
      </c>
      <c r="G35" s="109">
        <v>17</v>
      </c>
      <c r="H35" s="109">
        <v>23265</v>
      </c>
      <c r="I35" s="109">
        <v>69479</v>
      </c>
      <c r="J35" s="109">
        <v>0</v>
      </c>
      <c r="K35" s="110">
        <v>0</v>
      </c>
      <c r="L35" s="72">
        <v>317879</v>
      </c>
    </row>
    <row r="36" spans="2:12" ht="15" customHeight="1">
      <c r="B36" s="98" t="s">
        <v>90</v>
      </c>
      <c r="C36" s="99">
        <f>SUM(C37:C40)</f>
        <v>11234737</v>
      </c>
      <c r="D36" s="100">
        <f t="shared" ref="D36:L36" si="6">SUM(D37:D40)</f>
        <v>3048043</v>
      </c>
      <c r="E36" s="101">
        <f t="shared" si="6"/>
        <v>1206204</v>
      </c>
      <c r="F36" s="101">
        <f t="shared" si="6"/>
        <v>6065977</v>
      </c>
      <c r="G36" s="101">
        <f t="shared" si="6"/>
        <v>98639</v>
      </c>
      <c r="H36" s="101">
        <f t="shared" si="6"/>
        <v>150330</v>
      </c>
      <c r="I36" s="101">
        <f t="shared" si="6"/>
        <v>573409</v>
      </c>
      <c r="J36" s="101">
        <f t="shared" si="6"/>
        <v>92135</v>
      </c>
      <c r="K36" s="102">
        <f t="shared" si="6"/>
        <v>0</v>
      </c>
      <c r="L36" s="99">
        <f t="shared" si="6"/>
        <v>2335698</v>
      </c>
    </row>
    <row r="37" spans="2:12" ht="14.1" customHeight="1">
      <c r="B37" s="103" t="s">
        <v>45</v>
      </c>
      <c r="C37" s="58">
        <f>SUM(D37:K37)</f>
        <v>3593108</v>
      </c>
      <c r="D37" s="108">
        <v>742400</v>
      </c>
      <c r="E37" s="109">
        <v>497229</v>
      </c>
      <c r="F37" s="109">
        <v>2112104</v>
      </c>
      <c r="G37" s="109">
        <v>7727</v>
      </c>
      <c r="H37" s="109">
        <v>38778</v>
      </c>
      <c r="I37" s="109">
        <v>150629</v>
      </c>
      <c r="J37" s="109">
        <v>44241</v>
      </c>
      <c r="K37" s="110">
        <v>0</v>
      </c>
      <c r="L37" s="72">
        <v>629782</v>
      </c>
    </row>
    <row r="38" spans="2:12" ht="14.1" customHeight="1">
      <c r="B38" s="103" t="s">
        <v>46</v>
      </c>
      <c r="C38" s="58">
        <f>SUM(D38:K38)</f>
        <v>3551912</v>
      </c>
      <c r="D38" s="108">
        <v>1069928</v>
      </c>
      <c r="E38" s="109">
        <v>330292</v>
      </c>
      <c r="F38" s="109">
        <v>1788963</v>
      </c>
      <c r="G38" s="109">
        <v>65904</v>
      </c>
      <c r="H38" s="109">
        <v>49165</v>
      </c>
      <c r="I38" s="109">
        <v>199766</v>
      </c>
      <c r="J38" s="109">
        <v>47894</v>
      </c>
      <c r="K38" s="110">
        <v>0</v>
      </c>
      <c r="L38" s="72">
        <v>778521</v>
      </c>
    </row>
    <row r="39" spans="2:12" ht="14.1" customHeight="1">
      <c r="B39" s="103" t="s">
        <v>47</v>
      </c>
      <c r="C39" s="58">
        <f>SUM(D39:K39)</f>
        <v>2617443</v>
      </c>
      <c r="D39" s="108">
        <v>805193</v>
      </c>
      <c r="E39" s="109">
        <v>251794</v>
      </c>
      <c r="F39" s="109">
        <v>1348836</v>
      </c>
      <c r="G39" s="109">
        <v>24787</v>
      </c>
      <c r="H39" s="109">
        <v>37889</v>
      </c>
      <c r="I39" s="109">
        <v>148944</v>
      </c>
      <c r="J39" s="109">
        <v>0</v>
      </c>
      <c r="K39" s="110">
        <v>0</v>
      </c>
      <c r="L39" s="72">
        <v>599764</v>
      </c>
    </row>
    <row r="40" spans="2:12" ht="14.1" customHeight="1">
      <c r="B40" s="107" t="s">
        <v>48</v>
      </c>
      <c r="C40" s="58">
        <f>SUM(D40:K40)</f>
        <v>1472274</v>
      </c>
      <c r="D40" s="108">
        <v>430522</v>
      </c>
      <c r="E40" s="109">
        <v>126889</v>
      </c>
      <c r="F40" s="109">
        <v>816074</v>
      </c>
      <c r="G40" s="109">
        <v>221</v>
      </c>
      <c r="H40" s="109">
        <v>24498</v>
      </c>
      <c r="I40" s="109">
        <v>74070</v>
      </c>
      <c r="J40" s="109">
        <v>0</v>
      </c>
      <c r="K40" s="110">
        <v>0</v>
      </c>
      <c r="L40" s="72">
        <v>327631</v>
      </c>
    </row>
    <row r="41" spans="2:12" s="111" customFormat="1" ht="15" customHeight="1">
      <c r="B41" s="98" t="s">
        <v>10</v>
      </c>
      <c r="C41" s="99">
        <f>SUM(C42:C46)</f>
        <v>11469418</v>
      </c>
      <c r="D41" s="100">
        <f>SUM(D42:D46)</f>
        <v>3187249</v>
      </c>
      <c r="E41" s="101">
        <f t="shared" ref="E41:K41" si="7">SUM(E42:E46)</f>
        <v>1299955</v>
      </c>
      <c r="F41" s="101">
        <f t="shared" si="7"/>
        <v>6027334</v>
      </c>
      <c r="G41" s="101">
        <f t="shared" si="7"/>
        <v>172052</v>
      </c>
      <c r="H41" s="101">
        <f t="shared" si="7"/>
        <v>156224</v>
      </c>
      <c r="I41" s="101">
        <f t="shared" si="7"/>
        <v>544196</v>
      </c>
      <c r="J41" s="101">
        <f t="shared" si="7"/>
        <v>82408</v>
      </c>
      <c r="K41" s="102">
        <f t="shared" si="7"/>
        <v>0</v>
      </c>
      <c r="L41" s="99">
        <f>SUM(L42:L46)</f>
        <v>2362629</v>
      </c>
    </row>
    <row r="42" spans="2:12" s="2" customFormat="1" ht="14.1" customHeight="1">
      <c r="B42" s="103" t="s">
        <v>45</v>
      </c>
      <c r="C42" s="58">
        <f t="shared" ref="C42:C54" si="8">SUM(D42:K42)</f>
        <v>3546785</v>
      </c>
      <c r="D42" s="108">
        <v>677348</v>
      </c>
      <c r="E42" s="109">
        <v>566615</v>
      </c>
      <c r="F42" s="109">
        <v>1990566</v>
      </c>
      <c r="G42" s="109">
        <v>95525</v>
      </c>
      <c r="H42" s="109">
        <v>39378</v>
      </c>
      <c r="I42" s="109">
        <v>137308</v>
      </c>
      <c r="J42" s="109">
        <v>40045</v>
      </c>
      <c r="K42" s="110">
        <v>0</v>
      </c>
      <c r="L42" s="72">
        <v>630000</v>
      </c>
    </row>
    <row r="43" spans="2:12" s="2" customFormat="1" ht="14.1" customHeight="1">
      <c r="B43" s="103" t="s">
        <v>46</v>
      </c>
      <c r="C43" s="58">
        <f t="shared" si="8"/>
        <v>3479320</v>
      </c>
      <c r="D43" s="108">
        <v>1009499</v>
      </c>
      <c r="E43" s="109">
        <v>367358</v>
      </c>
      <c r="F43" s="109">
        <v>1797430</v>
      </c>
      <c r="G43" s="109">
        <v>57725</v>
      </c>
      <c r="H43" s="109">
        <v>51544</v>
      </c>
      <c r="I43" s="109">
        <v>157154</v>
      </c>
      <c r="J43" s="109">
        <v>38610</v>
      </c>
      <c r="K43" s="110">
        <v>0</v>
      </c>
      <c r="L43" s="72">
        <v>779033</v>
      </c>
    </row>
    <row r="44" spans="2:12" s="2" customFormat="1" ht="14.1" customHeight="1">
      <c r="B44" s="103" t="s">
        <v>47</v>
      </c>
      <c r="C44" s="58">
        <f t="shared" si="8"/>
        <v>2544299</v>
      </c>
      <c r="D44" s="108">
        <v>752320</v>
      </c>
      <c r="E44" s="109">
        <v>231653</v>
      </c>
      <c r="F44" s="109">
        <v>1365950</v>
      </c>
      <c r="G44" s="109">
        <v>18634</v>
      </c>
      <c r="H44" s="109">
        <v>39363</v>
      </c>
      <c r="I44" s="109">
        <v>136379</v>
      </c>
      <c r="J44" s="109">
        <v>0</v>
      </c>
      <c r="K44" s="110">
        <v>0</v>
      </c>
      <c r="L44" s="72">
        <v>600410</v>
      </c>
    </row>
    <row r="45" spans="2:12" s="2" customFormat="1" ht="14.1" customHeight="1">
      <c r="B45" s="103" t="s">
        <v>48</v>
      </c>
      <c r="C45" s="58">
        <f t="shared" si="8"/>
        <v>1426516</v>
      </c>
      <c r="D45" s="108">
        <v>389701</v>
      </c>
      <c r="E45" s="109">
        <v>118323</v>
      </c>
      <c r="F45" s="109">
        <v>818692</v>
      </c>
      <c r="G45" s="109">
        <v>168</v>
      </c>
      <c r="H45" s="109">
        <v>24916</v>
      </c>
      <c r="I45" s="109">
        <v>74716</v>
      </c>
      <c r="J45" s="109">
        <v>0</v>
      </c>
      <c r="K45" s="110">
        <v>0</v>
      </c>
      <c r="L45" s="72">
        <v>318938</v>
      </c>
    </row>
    <row r="46" spans="2:12" s="2" customFormat="1" ht="14.1" customHeight="1">
      <c r="B46" s="112" t="s">
        <v>91</v>
      </c>
      <c r="C46" s="61">
        <f t="shared" si="8"/>
        <v>472498</v>
      </c>
      <c r="D46" s="113">
        <v>358381</v>
      </c>
      <c r="E46" s="114">
        <v>16006</v>
      </c>
      <c r="F46" s="114">
        <v>54696</v>
      </c>
      <c r="G46" s="114">
        <v>0</v>
      </c>
      <c r="H46" s="114">
        <v>1023</v>
      </c>
      <c r="I46" s="114">
        <v>38639</v>
      </c>
      <c r="J46" s="114">
        <v>3753</v>
      </c>
      <c r="K46" s="115">
        <v>0</v>
      </c>
      <c r="L46" s="116">
        <v>34248</v>
      </c>
    </row>
    <row r="47" spans="2:12" s="111" customFormat="1" ht="15" customHeight="1">
      <c r="B47" s="84" t="s">
        <v>18</v>
      </c>
      <c r="C47" s="81">
        <f t="shared" si="8"/>
        <v>11738975</v>
      </c>
      <c r="D47" s="117">
        <v>3493449</v>
      </c>
      <c r="E47" s="118">
        <v>1338582</v>
      </c>
      <c r="F47" s="118">
        <v>5926621</v>
      </c>
      <c r="G47" s="118">
        <v>168096</v>
      </c>
      <c r="H47" s="118">
        <v>163735</v>
      </c>
      <c r="I47" s="118">
        <v>559927</v>
      </c>
      <c r="J47" s="118">
        <v>88565</v>
      </c>
      <c r="K47" s="119">
        <v>0</v>
      </c>
      <c r="L47" s="81">
        <v>2378280</v>
      </c>
    </row>
    <row r="48" spans="2:12" s="111" customFormat="1" ht="15" customHeight="1">
      <c r="B48" s="84" t="s">
        <v>19</v>
      </c>
      <c r="C48" s="81">
        <f t="shared" si="8"/>
        <v>13056497</v>
      </c>
      <c r="D48" s="117">
        <v>4572205</v>
      </c>
      <c r="E48" s="118">
        <v>1370042</v>
      </c>
      <c r="F48" s="118">
        <v>6156783</v>
      </c>
      <c r="G48" s="118">
        <v>145417</v>
      </c>
      <c r="H48" s="118">
        <v>170759</v>
      </c>
      <c r="I48" s="118">
        <v>557598</v>
      </c>
      <c r="J48" s="118">
        <v>83693</v>
      </c>
      <c r="K48" s="119">
        <v>0</v>
      </c>
      <c r="L48" s="81">
        <v>2432996</v>
      </c>
    </row>
    <row r="49" spans="2:12" s="111" customFormat="1" ht="15" customHeight="1">
      <c r="B49" s="84" t="s">
        <v>20</v>
      </c>
      <c r="C49" s="81">
        <f t="shared" si="8"/>
        <v>13304817</v>
      </c>
      <c r="D49" s="117">
        <v>4647641</v>
      </c>
      <c r="E49" s="118">
        <v>1349882</v>
      </c>
      <c r="F49" s="118">
        <v>6368686</v>
      </c>
      <c r="G49" s="118">
        <v>139189</v>
      </c>
      <c r="H49" s="118">
        <v>175409</v>
      </c>
      <c r="I49" s="118">
        <v>532995</v>
      </c>
      <c r="J49" s="118">
        <v>91015</v>
      </c>
      <c r="K49" s="119">
        <v>0</v>
      </c>
      <c r="L49" s="81">
        <v>1806025</v>
      </c>
    </row>
    <row r="50" spans="2:12" s="111" customFormat="1" ht="15" customHeight="1">
      <c r="B50" s="84" t="s">
        <v>21</v>
      </c>
      <c r="C50" s="81">
        <f t="shared" si="8"/>
        <v>12415418</v>
      </c>
      <c r="D50" s="117">
        <v>4548732</v>
      </c>
      <c r="E50" s="118">
        <v>782125</v>
      </c>
      <c r="F50" s="118">
        <v>6170895</v>
      </c>
      <c r="G50" s="118">
        <v>138437</v>
      </c>
      <c r="H50" s="118">
        <v>180453</v>
      </c>
      <c r="I50" s="118">
        <v>504530</v>
      </c>
      <c r="J50" s="118">
        <v>90246</v>
      </c>
      <c r="K50" s="119">
        <v>0</v>
      </c>
      <c r="L50" s="81">
        <v>1773563</v>
      </c>
    </row>
    <row r="51" spans="2:12" s="111" customFormat="1" ht="15" customHeight="1">
      <c r="B51" s="84" t="s">
        <v>26</v>
      </c>
      <c r="C51" s="81">
        <f t="shared" si="8"/>
        <v>12113247</v>
      </c>
      <c r="D51" s="117">
        <v>4060142</v>
      </c>
      <c r="E51" s="118">
        <v>1063834</v>
      </c>
      <c r="F51" s="118">
        <v>6068501</v>
      </c>
      <c r="G51" s="118">
        <v>136973</v>
      </c>
      <c r="H51" s="118">
        <v>183716</v>
      </c>
      <c r="I51" s="118">
        <v>513762</v>
      </c>
      <c r="J51" s="118">
        <v>86319</v>
      </c>
      <c r="K51" s="119">
        <v>0</v>
      </c>
      <c r="L51" s="81">
        <v>1678992</v>
      </c>
    </row>
    <row r="52" spans="2:12" s="111" customFormat="1" ht="15" customHeight="1">
      <c r="B52" s="84" t="s">
        <v>27</v>
      </c>
      <c r="C52" s="81">
        <f t="shared" si="8"/>
        <v>12078139</v>
      </c>
      <c r="D52" s="117">
        <v>4065730</v>
      </c>
      <c r="E52" s="118">
        <v>965716</v>
      </c>
      <c r="F52" s="118">
        <v>6037074</v>
      </c>
      <c r="G52" s="118">
        <v>131314</v>
      </c>
      <c r="H52" s="118">
        <v>188592</v>
      </c>
      <c r="I52" s="118">
        <v>602114</v>
      </c>
      <c r="J52" s="118">
        <v>87599</v>
      </c>
      <c r="K52" s="119">
        <v>0</v>
      </c>
      <c r="L52" s="81">
        <v>1705995</v>
      </c>
    </row>
    <row r="53" spans="2:12" s="111" customFormat="1" ht="15" customHeight="1">
      <c r="B53" s="84" t="s">
        <v>28</v>
      </c>
      <c r="C53" s="81">
        <f t="shared" si="8"/>
        <v>11960848</v>
      </c>
      <c r="D53" s="117">
        <v>4376967</v>
      </c>
      <c r="E53" s="118">
        <v>994027</v>
      </c>
      <c r="F53" s="118">
        <v>5624589</v>
      </c>
      <c r="G53" s="118">
        <v>94847</v>
      </c>
      <c r="H53" s="118">
        <v>192583</v>
      </c>
      <c r="I53" s="118">
        <v>589410</v>
      </c>
      <c r="J53" s="118">
        <v>88425</v>
      </c>
      <c r="K53" s="119">
        <v>0</v>
      </c>
      <c r="L53" s="81">
        <v>2058068</v>
      </c>
    </row>
    <row r="54" spans="2:12" s="111" customFormat="1" ht="15" customHeight="1">
      <c r="B54" s="84" t="s">
        <v>29</v>
      </c>
      <c r="C54" s="81">
        <f t="shared" si="8"/>
        <v>11946233</v>
      </c>
      <c r="D54" s="117">
        <v>4340747</v>
      </c>
      <c r="E54" s="118">
        <v>935966</v>
      </c>
      <c r="F54" s="118">
        <v>5650237</v>
      </c>
      <c r="G54" s="118">
        <v>88132</v>
      </c>
      <c r="H54" s="118">
        <v>199150</v>
      </c>
      <c r="I54" s="118">
        <v>648146</v>
      </c>
      <c r="J54" s="118">
        <v>83855</v>
      </c>
      <c r="K54" s="119">
        <v>0</v>
      </c>
      <c r="L54" s="81">
        <v>2061591</v>
      </c>
    </row>
    <row r="55" spans="2:12" s="111" customFormat="1" ht="15" customHeight="1">
      <c r="B55" s="84" t="s">
        <v>30</v>
      </c>
      <c r="C55" s="81">
        <f>SUM(D55:K55)</f>
        <v>11985033</v>
      </c>
      <c r="D55" s="117">
        <v>4282041</v>
      </c>
      <c r="E55" s="118">
        <v>1022795</v>
      </c>
      <c r="F55" s="118">
        <v>5679321</v>
      </c>
      <c r="G55" s="118">
        <v>91298</v>
      </c>
      <c r="H55" s="118">
        <v>203484</v>
      </c>
      <c r="I55" s="118">
        <v>622326</v>
      </c>
      <c r="J55" s="118">
        <v>83768</v>
      </c>
      <c r="K55" s="119">
        <v>0</v>
      </c>
      <c r="L55" s="81">
        <v>1956321</v>
      </c>
    </row>
    <row r="56" spans="2:12" s="111" customFormat="1" ht="15" customHeight="1">
      <c r="B56" s="84" t="s">
        <v>31</v>
      </c>
      <c r="C56" s="81">
        <f>SUM(D56:K56)</f>
        <v>11960633</v>
      </c>
      <c r="D56" s="117">
        <v>4350436</v>
      </c>
      <c r="E56" s="118">
        <v>1014105</v>
      </c>
      <c r="F56" s="118">
        <v>5603432</v>
      </c>
      <c r="G56" s="118">
        <v>88275</v>
      </c>
      <c r="H56" s="118">
        <v>211579</v>
      </c>
      <c r="I56" s="118">
        <v>610946</v>
      </c>
      <c r="J56" s="118">
        <v>81860</v>
      </c>
      <c r="K56" s="119">
        <v>0</v>
      </c>
      <c r="L56" s="81">
        <v>1867169</v>
      </c>
    </row>
    <row r="57" spans="2:12" ht="15" customHeight="1">
      <c r="L57" s="86" t="s">
        <v>92</v>
      </c>
    </row>
  </sheetData>
  <mergeCells count="9">
    <mergeCell ref="B3:B5"/>
    <mergeCell ref="C3:C5"/>
    <mergeCell ref="D3:K3"/>
    <mergeCell ref="L3:L5"/>
    <mergeCell ref="D4:E4"/>
    <mergeCell ref="F4:G4"/>
    <mergeCell ref="H4:H5"/>
    <mergeCell ref="I4:I5"/>
    <mergeCell ref="J4:J5"/>
  </mergeCells>
  <phoneticPr fontId="1"/>
  <pageMargins left="0.59055118110236227" right="0.59055118110236227" top="0.78740157480314965" bottom="0.39370078740157483" header="0.39370078740157483" footer="0.39370078740157483"/>
  <pageSetup paperSize="9" orientation="portrait" r:id="rId1"/>
  <headerFooter alignWithMargins="0">
    <oddHeader>&amp;R20.行  財  政</oddHeader>
    <oddFooter>&amp;C-153-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"/>
  <sheetViews>
    <sheetView showGridLines="0" zoomScaleNormal="100" zoomScaleSheetLayoutView="100" workbookViewId="0">
      <selection activeCell="C11" sqref="C11"/>
    </sheetView>
  </sheetViews>
  <sheetFormatPr defaultRowHeight="11.25"/>
  <cols>
    <col min="1" max="1" width="3.625" style="12" customWidth="1"/>
    <col min="2" max="2" width="12.625" style="12" customWidth="1"/>
    <col min="3" max="4" width="15.625" style="12" customWidth="1"/>
    <col min="5" max="5" width="10.625" style="41" customWidth="1"/>
    <col min="6" max="6" width="14.625" style="12" customWidth="1"/>
    <col min="7" max="7" width="12.625" style="89" customWidth="1"/>
    <col min="8" max="256" width="9" style="12"/>
    <col min="257" max="257" width="3.625" style="12" customWidth="1"/>
    <col min="258" max="258" width="12.625" style="12" customWidth="1"/>
    <col min="259" max="260" width="15.625" style="12" customWidth="1"/>
    <col min="261" max="261" width="10.625" style="12" customWidth="1"/>
    <col min="262" max="262" width="14.625" style="12" customWidth="1"/>
    <col min="263" max="263" width="12.625" style="12" customWidth="1"/>
    <col min="264" max="512" width="9" style="12"/>
    <col min="513" max="513" width="3.625" style="12" customWidth="1"/>
    <col min="514" max="514" width="12.625" style="12" customWidth="1"/>
    <col min="515" max="516" width="15.625" style="12" customWidth="1"/>
    <col min="517" max="517" width="10.625" style="12" customWidth="1"/>
    <col min="518" max="518" width="14.625" style="12" customWidth="1"/>
    <col min="519" max="519" width="12.625" style="12" customWidth="1"/>
    <col min="520" max="768" width="9" style="12"/>
    <col min="769" max="769" width="3.625" style="12" customWidth="1"/>
    <col min="770" max="770" width="12.625" style="12" customWidth="1"/>
    <col min="771" max="772" width="15.625" style="12" customWidth="1"/>
    <col min="773" max="773" width="10.625" style="12" customWidth="1"/>
    <col min="774" max="774" width="14.625" style="12" customWidth="1"/>
    <col min="775" max="775" width="12.625" style="12" customWidth="1"/>
    <col min="776" max="1024" width="9" style="12"/>
    <col min="1025" max="1025" width="3.625" style="12" customWidth="1"/>
    <col min="1026" max="1026" width="12.625" style="12" customWidth="1"/>
    <col min="1027" max="1028" width="15.625" style="12" customWidth="1"/>
    <col min="1029" max="1029" width="10.625" style="12" customWidth="1"/>
    <col min="1030" max="1030" width="14.625" style="12" customWidth="1"/>
    <col min="1031" max="1031" width="12.625" style="12" customWidth="1"/>
    <col min="1032" max="1280" width="9" style="12"/>
    <col min="1281" max="1281" width="3.625" style="12" customWidth="1"/>
    <col min="1282" max="1282" width="12.625" style="12" customWidth="1"/>
    <col min="1283" max="1284" width="15.625" style="12" customWidth="1"/>
    <col min="1285" max="1285" width="10.625" style="12" customWidth="1"/>
    <col min="1286" max="1286" width="14.625" style="12" customWidth="1"/>
    <col min="1287" max="1287" width="12.625" style="12" customWidth="1"/>
    <col min="1288" max="1536" width="9" style="12"/>
    <col min="1537" max="1537" width="3.625" style="12" customWidth="1"/>
    <col min="1538" max="1538" width="12.625" style="12" customWidth="1"/>
    <col min="1539" max="1540" width="15.625" style="12" customWidth="1"/>
    <col min="1541" max="1541" width="10.625" style="12" customWidth="1"/>
    <col min="1542" max="1542" width="14.625" style="12" customWidth="1"/>
    <col min="1543" max="1543" width="12.625" style="12" customWidth="1"/>
    <col min="1544" max="1792" width="9" style="12"/>
    <col min="1793" max="1793" width="3.625" style="12" customWidth="1"/>
    <col min="1794" max="1794" width="12.625" style="12" customWidth="1"/>
    <col min="1795" max="1796" width="15.625" style="12" customWidth="1"/>
    <col min="1797" max="1797" width="10.625" style="12" customWidth="1"/>
    <col min="1798" max="1798" width="14.625" style="12" customWidth="1"/>
    <col min="1799" max="1799" width="12.625" style="12" customWidth="1"/>
    <col min="1800" max="2048" width="9" style="12"/>
    <col min="2049" max="2049" width="3.625" style="12" customWidth="1"/>
    <col min="2050" max="2050" width="12.625" style="12" customWidth="1"/>
    <col min="2051" max="2052" width="15.625" style="12" customWidth="1"/>
    <col min="2053" max="2053" width="10.625" style="12" customWidth="1"/>
    <col min="2054" max="2054" width="14.625" style="12" customWidth="1"/>
    <col min="2055" max="2055" width="12.625" style="12" customWidth="1"/>
    <col min="2056" max="2304" width="9" style="12"/>
    <col min="2305" max="2305" width="3.625" style="12" customWidth="1"/>
    <col min="2306" max="2306" width="12.625" style="12" customWidth="1"/>
    <col min="2307" max="2308" width="15.625" style="12" customWidth="1"/>
    <col min="2309" max="2309" width="10.625" style="12" customWidth="1"/>
    <col min="2310" max="2310" width="14.625" style="12" customWidth="1"/>
    <col min="2311" max="2311" width="12.625" style="12" customWidth="1"/>
    <col min="2312" max="2560" width="9" style="12"/>
    <col min="2561" max="2561" width="3.625" style="12" customWidth="1"/>
    <col min="2562" max="2562" width="12.625" style="12" customWidth="1"/>
    <col min="2563" max="2564" width="15.625" style="12" customWidth="1"/>
    <col min="2565" max="2565" width="10.625" style="12" customWidth="1"/>
    <col min="2566" max="2566" width="14.625" style="12" customWidth="1"/>
    <col min="2567" max="2567" width="12.625" style="12" customWidth="1"/>
    <col min="2568" max="2816" width="9" style="12"/>
    <col min="2817" max="2817" width="3.625" style="12" customWidth="1"/>
    <col min="2818" max="2818" width="12.625" style="12" customWidth="1"/>
    <col min="2819" max="2820" width="15.625" style="12" customWidth="1"/>
    <col min="2821" max="2821" width="10.625" style="12" customWidth="1"/>
    <col min="2822" max="2822" width="14.625" style="12" customWidth="1"/>
    <col min="2823" max="2823" width="12.625" style="12" customWidth="1"/>
    <col min="2824" max="3072" width="9" style="12"/>
    <col min="3073" max="3073" width="3.625" style="12" customWidth="1"/>
    <col min="3074" max="3074" width="12.625" style="12" customWidth="1"/>
    <col min="3075" max="3076" width="15.625" style="12" customWidth="1"/>
    <col min="3077" max="3077" width="10.625" style="12" customWidth="1"/>
    <col min="3078" max="3078" width="14.625" style="12" customWidth="1"/>
    <col min="3079" max="3079" width="12.625" style="12" customWidth="1"/>
    <col min="3080" max="3328" width="9" style="12"/>
    <col min="3329" max="3329" width="3.625" style="12" customWidth="1"/>
    <col min="3330" max="3330" width="12.625" style="12" customWidth="1"/>
    <col min="3331" max="3332" width="15.625" style="12" customWidth="1"/>
    <col min="3333" max="3333" width="10.625" style="12" customWidth="1"/>
    <col min="3334" max="3334" width="14.625" style="12" customWidth="1"/>
    <col min="3335" max="3335" width="12.625" style="12" customWidth="1"/>
    <col min="3336" max="3584" width="9" style="12"/>
    <col min="3585" max="3585" width="3.625" style="12" customWidth="1"/>
    <col min="3586" max="3586" width="12.625" style="12" customWidth="1"/>
    <col min="3587" max="3588" width="15.625" style="12" customWidth="1"/>
    <col min="3589" max="3589" width="10.625" style="12" customWidth="1"/>
    <col min="3590" max="3590" width="14.625" style="12" customWidth="1"/>
    <col min="3591" max="3591" width="12.625" style="12" customWidth="1"/>
    <col min="3592" max="3840" width="9" style="12"/>
    <col min="3841" max="3841" width="3.625" style="12" customWidth="1"/>
    <col min="3842" max="3842" width="12.625" style="12" customWidth="1"/>
    <col min="3843" max="3844" width="15.625" style="12" customWidth="1"/>
    <col min="3845" max="3845" width="10.625" style="12" customWidth="1"/>
    <col min="3846" max="3846" width="14.625" style="12" customWidth="1"/>
    <col min="3847" max="3847" width="12.625" style="12" customWidth="1"/>
    <col min="3848" max="4096" width="9" style="12"/>
    <col min="4097" max="4097" width="3.625" style="12" customWidth="1"/>
    <col min="4098" max="4098" width="12.625" style="12" customWidth="1"/>
    <col min="4099" max="4100" width="15.625" style="12" customWidth="1"/>
    <col min="4101" max="4101" width="10.625" style="12" customWidth="1"/>
    <col min="4102" max="4102" width="14.625" style="12" customWidth="1"/>
    <col min="4103" max="4103" width="12.625" style="12" customWidth="1"/>
    <col min="4104" max="4352" width="9" style="12"/>
    <col min="4353" max="4353" width="3.625" style="12" customWidth="1"/>
    <col min="4354" max="4354" width="12.625" style="12" customWidth="1"/>
    <col min="4355" max="4356" width="15.625" style="12" customWidth="1"/>
    <col min="4357" max="4357" width="10.625" style="12" customWidth="1"/>
    <col min="4358" max="4358" width="14.625" style="12" customWidth="1"/>
    <col min="4359" max="4359" width="12.625" style="12" customWidth="1"/>
    <col min="4360" max="4608" width="9" style="12"/>
    <col min="4609" max="4609" width="3.625" style="12" customWidth="1"/>
    <col min="4610" max="4610" width="12.625" style="12" customWidth="1"/>
    <col min="4611" max="4612" width="15.625" style="12" customWidth="1"/>
    <col min="4613" max="4613" width="10.625" style="12" customWidth="1"/>
    <col min="4614" max="4614" width="14.625" style="12" customWidth="1"/>
    <col min="4615" max="4615" width="12.625" style="12" customWidth="1"/>
    <col min="4616" max="4864" width="9" style="12"/>
    <col min="4865" max="4865" width="3.625" style="12" customWidth="1"/>
    <col min="4866" max="4866" width="12.625" style="12" customWidth="1"/>
    <col min="4867" max="4868" width="15.625" style="12" customWidth="1"/>
    <col min="4869" max="4869" width="10.625" style="12" customWidth="1"/>
    <col min="4870" max="4870" width="14.625" style="12" customWidth="1"/>
    <col min="4871" max="4871" width="12.625" style="12" customWidth="1"/>
    <col min="4872" max="5120" width="9" style="12"/>
    <col min="5121" max="5121" width="3.625" style="12" customWidth="1"/>
    <col min="5122" max="5122" width="12.625" style="12" customWidth="1"/>
    <col min="5123" max="5124" width="15.625" style="12" customWidth="1"/>
    <col min="5125" max="5125" width="10.625" style="12" customWidth="1"/>
    <col min="5126" max="5126" width="14.625" style="12" customWidth="1"/>
    <col min="5127" max="5127" width="12.625" style="12" customWidth="1"/>
    <col min="5128" max="5376" width="9" style="12"/>
    <col min="5377" max="5377" width="3.625" style="12" customWidth="1"/>
    <col min="5378" max="5378" width="12.625" style="12" customWidth="1"/>
    <col min="5379" max="5380" width="15.625" style="12" customWidth="1"/>
    <col min="5381" max="5381" width="10.625" style="12" customWidth="1"/>
    <col min="5382" max="5382" width="14.625" style="12" customWidth="1"/>
    <col min="5383" max="5383" width="12.625" style="12" customWidth="1"/>
    <col min="5384" max="5632" width="9" style="12"/>
    <col min="5633" max="5633" width="3.625" style="12" customWidth="1"/>
    <col min="5634" max="5634" width="12.625" style="12" customWidth="1"/>
    <col min="5635" max="5636" width="15.625" style="12" customWidth="1"/>
    <col min="5637" max="5637" width="10.625" style="12" customWidth="1"/>
    <col min="5638" max="5638" width="14.625" style="12" customWidth="1"/>
    <col min="5639" max="5639" width="12.625" style="12" customWidth="1"/>
    <col min="5640" max="5888" width="9" style="12"/>
    <col min="5889" max="5889" width="3.625" style="12" customWidth="1"/>
    <col min="5890" max="5890" width="12.625" style="12" customWidth="1"/>
    <col min="5891" max="5892" width="15.625" style="12" customWidth="1"/>
    <col min="5893" max="5893" width="10.625" style="12" customWidth="1"/>
    <col min="5894" max="5894" width="14.625" style="12" customWidth="1"/>
    <col min="5895" max="5895" width="12.625" style="12" customWidth="1"/>
    <col min="5896" max="6144" width="9" style="12"/>
    <col min="6145" max="6145" width="3.625" style="12" customWidth="1"/>
    <col min="6146" max="6146" width="12.625" style="12" customWidth="1"/>
    <col min="6147" max="6148" width="15.625" style="12" customWidth="1"/>
    <col min="6149" max="6149" width="10.625" style="12" customWidth="1"/>
    <col min="6150" max="6150" width="14.625" style="12" customWidth="1"/>
    <col min="6151" max="6151" width="12.625" style="12" customWidth="1"/>
    <col min="6152" max="6400" width="9" style="12"/>
    <col min="6401" max="6401" width="3.625" style="12" customWidth="1"/>
    <col min="6402" max="6402" width="12.625" style="12" customWidth="1"/>
    <col min="6403" max="6404" width="15.625" style="12" customWidth="1"/>
    <col min="6405" max="6405" width="10.625" style="12" customWidth="1"/>
    <col min="6406" max="6406" width="14.625" style="12" customWidth="1"/>
    <col min="6407" max="6407" width="12.625" style="12" customWidth="1"/>
    <col min="6408" max="6656" width="9" style="12"/>
    <col min="6657" max="6657" width="3.625" style="12" customWidth="1"/>
    <col min="6658" max="6658" width="12.625" style="12" customWidth="1"/>
    <col min="6659" max="6660" width="15.625" style="12" customWidth="1"/>
    <col min="6661" max="6661" width="10.625" style="12" customWidth="1"/>
    <col min="6662" max="6662" width="14.625" style="12" customWidth="1"/>
    <col min="6663" max="6663" width="12.625" style="12" customWidth="1"/>
    <col min="6664" max="6912" width="9" style="12"/>
    <col min="6913" max="6913" width="3.625" style="12" customWidth="1"/>
    <col min="6914" max="6914" width="12.625" style="12" customWidth="1"/>
    <col min="6915" max="6916" width="15.625" style="12" customWidth="1"/>
    <col min="6917" max="6917" width="10.625" style="12" customWidth="1"/>
    <col min="6918" max="6918" width="14.625" style="12" customWidth="1"/>
    <col min="6919" max="6919" width="12.625" style="12" customWidth="1"/>
    <col min="6920" max="7168" width="9" style="12"/>
    <col min="7169" max="7169" width="3.625" style="12" customWidth="1"/>
    <col min="7170" max="7170" width="12.625" style="12" customWidth="1"/>
    <col min="7171" max="7172" width="15.625" style="12" customWidth="1"/>
    <col min="7173" max="7173" width="10.625" style="12" customWidth="1"/>
    <col min="7174" max="7174" width="14.625" style="12" customWidth="1"/>
    <col min="7175" max="7175" width="12.625" style="12" customWidth="1"/>
    <col min="7176" max="7424" width="9" style="12"/>
    <col min="7425" max="7425" width="3.625" style="12" customWidth="1"/>
    <col min="7426" max="7426" width="12.625" style="12" customWidth="1"/>
    <col min="7427" max="7428" width="15.625" style="12" customWidth="1"/>
    <col min="7429" max="7429" width="10.625" style="12" customWidth="1"/>
    <col min="7430" max="7430" width="14.625" style="12" customWidth="1"/>
    <col min="7431" max="7431" width="12.625" style="12" customWidth="1"/>
    <col min="7432" max="7680" width="9" style="12"/>
    <col min="7681" max="7681" width="3.625" style="12" customWidth="1"/>
    <col min="7682" max="7682" width="12.625" style="12" customWidth="1"/>
    <col min="7683" max="7684" width="15.625" style="12" customWidth="1"/>
    <col min="7685" max="7685" width="10.625" style="12" customWidth="1"/>
    <col min="7686" max="7686" width="14.625" style="12" customWidth="1"/>
    <col min="7687" max="7687" width="12.625" style="12" customWidth="1"/>
    <col min="7688" max="7936" width="9" style="12"/>
    <col min="7937" max="7937" width="3.625" style="12" customWidth="1"/>
    <col min="7938" max="7938" width="12.625" style="12" customWidth="1"/>
    <col min="7939" max="7940" width="15.625" style="12" customWidth="1"/>
    <col min="7941" max="7941" width="10.625" style="12" customWidth="1"/>
    <col min="7942" max="7942" width="14.625" style="12" customWidth="1"/>
    <col min="7943" max="7943" width="12.625" style="12" customWidth="1"/>
    <col min="7944" max="8192" width="9" style="12"/>
    <col min="8193" max="8193" width="3.625" style="12" customWidth="1"/>
    <col min="8194" max="8194" width="12.625" style="12" customWidth="1"/>
    <col min="8195" max="8196" width="15.625" style="12" customWidth="1"/>
    <col min="8197" max="8197" width="10.625" style="12" customWidth="1"/>
    <col min="8198" max="8198" width="14.625" style="12" customWidth="1"/>
    <col min="8199" max="8199" width="12.625" style="12" customWidth="1"/>
    <col min="8200" max="8448" width="9" style="12"/>
    <col min="8449" max="8449" width="3.625" style="12" customWidth="1"/>
    <col min="8450" max="8450" width="12.625" style="12" customWidth="1"/>
    <col min="8451" max="8452" width="15.625" style="12" customWidth="1"/>
    <col min="8453" max="8453" width="10.625" style="12" customWidth="1"/>
    <col min="8454" max="8454" width="14.625" style="12" customWidth="1"/>
    <col min="8455" max="8455" width="12.625" style="12" customWidth="1"/>
    <col min="8456" max="8704" width="9" style="12"/>
    <col min="8705" max="8705" width="3.625" style="12" customWidth="1"/>
    <col min="8706" max="8706" width="12.625" style="12" customWidth="1"/>
    <col min="8707" max="8708" width="15.625" style="12" customWidth="1"/>
    <col min="8709" max="8709" width="10.625" style="12" customWidth="1"/>
    <col min="8710" max="8710" width="14.625" style="12" customWidth="1"/>
    <col min="8711" max="8711" width="12.625" style="12" customWidth="1"/>
    <col min="8712" max="8960" width="9" style="12"/>
    <col min="8961" max="8961" width="3.625" style="12" customWidth="1"/>
    <col min="8962" max="8962" width="12.625" style="12" customWidth="1"/>
    <col min="8963" max="8964" width="15.625" style="12" customWidth="1"/>
    <col min="8965" max="8965" width="10.625" style="12" customWidth="1"/>
    <col min="8966" max="8966" width="14.625" style="12" customWidth="1"/>
    <col min="8967" max="8967" width="12.625" style="12" customWidth="1"/>
    <col min="8968" max="9216" width="9" style="12"/>
    <col min="9217" max="9217" width="3.625" style="12" customWidth="1"/>
    <col min="9218" max="9218" width="12.625" style="12" customWidth="1"/>
    <col min="9219" max="9220" width="15.625" style="12" customWidth="1"/>
    <col min="9221" max="9221" width="10.625" style="12" customWidth="1"/>
    <col min="9222" max="9222" width="14.625" style="12" customWidth="1"/>
    <col min="9223" max="9223" width="12.625" style="12" customWidth="1"/>
    <col min="9224" max="9472" width="9" style="12"/>
    <col min="9473" max="9473" width="3.625" style="12" customWidth="1"/>
    <col min="9474" max="9474" width="12.625" style="12" customWidth="1"/>
    <col min="9475" max="9476" width="15.625" style="12" customWidth="1"/>
    <col min="9477" max="9477" width="10.625" style="12" customWidth="1"/>
    <col min="9478" max="9478" width="14.625" style="12" customWidth="1"/>
    <col min="9479" max="9479" width="12.625" style="12" customWidth="1"/>
    <col min="9480" max="9728" width="9" style="12"/>
    <col min="9729" max="9729" width="3.625" style="12" customWidth="1"/>
    <col min="9730" max="9730" width="12.625" style="12" customWidth="1"/>
    <col min="9731" max="9732" width="15.625" style="12" customWidth="1"/>
    <col min="9733" max="9733" width="10.625" style="12" customWidth="1"/>
    <col min="9734" max="9734" width="14.625" style="12" customWidth="1"/>
    <col min="9735" max="9735" width="12.625" style="12" customWidth="1"/>
    <col min="9736" max="9984" width="9" style="12"/>
    <col min="9985" max="9985" width="3.625" style="12" customWidth="1"/>
    <col min="9986" max="9986" width="12.625" style="12" customWidth="1"/>
    <col min="9987" max="9988" width="15.625" style="12" customWidth="1"/>
    <col min="9989" max="9989" width="10.625" style="12" customWidth="1"/>
    <col min="9990" max="9990" width="14.625" style="12" customWidth="1"/>
    <col min="9991" max="9991" width="12.625" style="12" customWidth="1"/>
    <col min="9992" max="10240" width="9" style="12"/>
    <col min="10241" max="10241" width="3.625" style="12" customWidth="1"/>
    <col min="10242" max="10242" width="12.625" style="12" customWidth="1"/>
    <col min="10243" max="10244" width="15.625" style="12" customWidth="1"/>
    <col min="10245" max="10245" width="10.625" style="12" customWidth="1"/>
    <col min="10246" max="10246" width="14.625" style="12" customWidth="1"/>
    <col min="10247" max="10247" width="12.625" style="12" customWidth="1"/>
    <col min="10248" max="10496" width="9" style="12"/>
    <col min="10497" max="10497" width="3.625" style="12" customWidth="1"/>
    <col min="10498" max="10498" width="12.625" style="12" customWidth="1"/>
    <col min="10499" max="10500" width="15.625" style="12" customWidth="1"/>
    <col min="10501" max="10501" width="10.625" style="12" customWidth="1"/>
    <col min="10502" max="10502" width="14.625" style="12" customWidth="1"/>
    <col min="10503" max="10503" width="12.625" style="12" customWidth="1"/>
    <col min="10504" max="10752" width="9" style="12"/>
    <col min="10753" max="10753" width="3.625" style="12" customWidth="1"/>
    <col min="10754" max="10754" width="12.625" style="12" customWidth="1"/>
    <col min="10755" max="10756" width="15.625" style="12" customWidth="1"/>
    <col min="10757" max="10757" width="10.625" style="12" customWidth="1"/>
    <col min="10758" max="10758" width="14.625" style="12" customWidth="1"/>
    <col min="10759" max="10759" width="12.625" style="12" customWidth="1"/>
    <col min="10760" max="11008" width="9" style="12"/>
    <col min="11009" max="11009" width="3.625" style="12" customWidth="1"/>
    <col min="11010" max="11010" width="12.625" style="12" customWidth="1"/>
    <col min="11011" max="11012" width="15.625" style="12" customWidth="1"/>
    <col min="11013" max="11013" width="10.625" style="12" customWidth="1"/>
    <col min="11014" max="11014" width="14.625" style="12" customWidth="1"/>
    <col min="11015" max="11015" width="12.625" style="12" customWidth="1"/>
    <col min="11016" max="11264" width="9" style="12"/>
    <col min="11265" max="11265" width="3.625" style="12" customWidth="1"/>
    <col min="11266" max="11266" width="12.625" style="12" customWidth="1"/>
    <col min="11267" max="11268" width="15.625" style="12" customWidth="1"/>
    <col min="11269" max="11269" width="10.625" style="12" customWidth="1"/>
    <col min="11270" max="11270" width="14.625" style="12" customWidth="1"/>
    <col min="11271" max="11271" width="12.625" style="12" customWidth="1"/>
    <col min="11272" max="11520" width="9" style="12"/>
    <col min="11521" max="11521" width="3.625" style="12" customWidth="1"/>
    <col min="11522" max="11522" width="12.625" style="12" customWidth="1"/>
    <col min="11523" max="11524" width="15.625" style="12" customWidth="1"/>
    <col min="11525" max="11525" width="10.625" style="12" customWidth="1"/>
    <col min="11526" max="11526" width="14.625" style="12" customWidth="1"/>
    <col min="11527" max="11527" width="12.625" style="12" customWidth="1"/>
    <col min="11528" max="11776" width="9" style="12"/>
    <col min="11777" max="11777" width="3.625" style="12" customWidth="1"/>
    <col min="11778" max="11778" width="12.625" style="12" customWidth="1"/>
    <col min="11779" max="11780" width="15.625" style="12" customWidth="1"/>
    <col min="11781" max="11781" width="10.625" style="12" customWidth="1"/>
    <col min="11782" max="11782" width="14.625" style="12" customWidth="1"/>
    <col min="11783" max="11783" width="12.625" style="12" customWidth="1"/>
    <col min="11784" max="12032" width="9" style="12"/>
    <col min="12033" max="12033" width="3.625" style="12" customWidth="1"/>
    <col min="12034" max="12034" width="12.625" style="12" customWidth="1"/>
    <col min="12035" max="12036" width="15.625" style="12" customWidth="1"/>
    <col min="12037" max="12037" width="10.625" style="12" customWidth="1"/>
    <col min="12038" max="12038" width="14.625" style="12" customWidth="1"/>
    <col min="12039" max="12039" width="12.625" style="12" customWidth="1"/>
    <col min="12040" max="12288" width="9" style="12"/>
    <col min="12289" max="12289" width="3.625" style="12" customWidth="1"/>
    <col min="12290" max="12290" width="12.625" style="12" customWidth="1"/>
    <col min="12291" max="12292" width="15.625" style="12" customWidth="1"/>
    <col min="12293" max="12293" width="10.625" style="12" customWidth="1"/>
    <col min="12294" max="12294" width="14.625" style="12" customWidth="1"/>
    <col min="12295" max="12295" width="12.625" style="12" customWidth="1"/>
    <col min="12296" max="12544" width="9" style="12"/>
    <col min="12545" max="12545" width="3.625" style="12" customWidth="1"/>
    <col min="12546" max="12546" width="12.625" style="12" customWidth="1"/>
    <col min="12547" max="12548" width="15.625" style="12" customWidth="1"/>
    <col min="12549" max="12549" width="10.625" style="12" customWidth="1"/>
    <col min="12550" max="12550" width="14.625" style="12" customWidth="1"/>
    <col min="12551" max="12551" width="12.625" style="12" customWidth="1"/>
    <col min="12552" max="12800" width="9" style="12"/>
    <col min="12801" max="12801" width="3.625" style="12" customWidth="1"/>
    <col min="12802" max="12802" width="12.625" style="12" customWidth="1"/>
    <col min="12803" max="12804" width="15.625" style="12" customWidth="1"/>
    <col min="12805" max="12805" width="10.625" style="12" customWidth="1"/>
    <col min="12806" max="12806" width="14.625" style="12" customWidth="1"/>
    <col min="12807" max="12807" width="12.625" style="12" customWidth="1"/>
    <col min="12808" max="13056" width="9" style="12"/>
    <col min="13057" max="13057" width="3.625" style="12" customWidth="1"/>
    <col min="13058" max="13058" width="12.625" style="12" customWidth="1"/>
    <col min="13059" max="13060" width="15.625" style="12" customWidth="1"/>
    <col min="13061" max="13061" width="10.625" style="12" customWidth="1"/>
    <col min="13062" max="13062" width="14.625" style="12" customWidth="1"/>
    <col min="13063" max="13063" width="12.625" style="12" customWidth="1"/>
    <col min="13064" max="13312" width="9" style="12"/>
    <col min="13313" max="13313" width="3.625" style="12" customWidth="1"/>
    <col min="13314" max="13314" width="12.625" style="12" customWidth="1"/>
    <col min="13315" max="13316" width="15.625" style="12" customWidth="1"/>
    <col min="13317" max="13317" width="10.625" style="12" customWidth="1"/>
    <col min="13318" max="13318" width="14.625" style="12" customWidth="1"/>
    <col min="13319" max="13319" width="12.625" style="12" customWidth="1"/>
    <col min="13320" max="13568" width="9" style="12"/>
    <col min="13569" max="13569" width="3.625" style="12" customWidth="1"/>
    <col min="13570" max="13570" width="12.625" style="12" customWidth="1"/>
    <col min="13571" max="13572" width="15.625" style="12" customWidth="1"/>
    <col min="13573" max="13573" width="10.625" style="12" customWidth="1"/>
    <col min="13574" max="13574" width="14.625" style="12" customWidth="1"/>
    <col min="13575" max="13575" width="12.625" style="12" customWidth="1"/>
    <col min="13576" max="13824" width="9" style="12"/>
    <col min="13825" max="13825" width="3.625" style="12" customWidth="1"/>
    <col min="13826" max="13826" width="12.625" style="12" customWidth="1"/>
    <col min="13827" max="13828" width="15.625" style="12" customWidth="1"/>
    <col min="13829" max="13829" width="10.625" style="12" customWidth="1"/>
    <col min="13830" max="13830" width="14.625" style="12" customWidth="1"/>
    <col min="13831" max="13831" width="12.625" style="12" customWidth="1"/>
    <col min="13832" max="14080" width="9" style="12"/>
    <col min="14081" max="14081" width="3.625" style="12" customWidth="1"/>
    <col min="14082" max="14082" width="12.625" style="12" customWidth="1"/>
    <col min="14083" max="14084" width="15.625" style="12" customWidth="1"/>
    <col min="14085" max="14085" width="10.625" style="12" customWidth="1"/>
    <col min="14086" max="14086" width="14.625" style="12" customWidth="1"/>
    <col min="14087" max="14087" width="12.625" style="12" customWidth="1"/>
    <col min="14088" max="14336" width="9" style="12"/>
    <col min="14337" max="14337" width="3.625" style="12" customWidth="1"/>
    <col min="14338" max="14338" width="12.625" style="12" customWidth="1"/>
    <col min="14339" max="14340" width="15.625" style="12" customWidth="1"/>
    <col min="14341" max="14341" width="10.625" style="12" customWidth="1"/>
    <col min="14342" max="14342" width="14.625" style="12" customWidth="1"/>
    <col min="14343" max="14343" width="12.625" style="12" customWidth="1"/>
    <col min="14344" max="14592" width="9" style="12"/>
    <col min="14593" max="14593" width="3.625" style="12" customWidth="1"/>
    <col min="14594" max="14594" width="12.625" style="12" customWidth="1"/>
    <col min="14595" max="14596" width="15.625" style="12" customWidth="1"/>
    <col min="14597" max="14597" width="10.625" style="12" customWidth="1"/>
    <col min="14598" max="14598" width="14.625" style="12" customWidth="1"/>
    <col min="14599" max="14599" width="12.625" style="12" customWidth="1"/>
    <col min="14600" max="14848" width="9" style="12"/>
    <col min="14849" max="14849" width="3.625" style="12" customWidth="1"/>
    <col min="14850" max="14850" width="12.625" style="12" customWidth="1"/>
    <col min="14851" max="14852" width="15.625" style="12" customWidth="1"/>
    <col min="14853" max="14853" width="10.625" style="12" customWidth="1"/>
    <col min="14854" max="14854" width="14.625" style="12" customWidth="1"/>
    <col min="14855" max="14855" width="12.625" style="12" customWidth="1"/>
    <col min="14856" max="15104" width="9" style="12"/>
    <col min="15105" max="15105" width="3.625" style="12" customWidth="1"/>
    <col min="15106" max="15106" width="12.625" style="12" customWidth="1"/>
    <col min="15107" max="15108" width="15.625" style="12" customWidth="1"/>
    <col min="15109" max="15109" width="10.625" style="12" customWidth="1"/>
    <col min="15110" max="15110" width="14.625" style="12" customWidth="1"/>
    <col min="15111" max="15111" width="12.625" style="12" customWidth="1"/>
    <col min="15112" max="15360" width="9" style="12"/>
    <col min="15361" max="15361" width="3.625" style="12" customWidth="1"/>
    <col min="15362" max="15362" width="12.625" style="12" customWidth="1"/>
    <col min="15363" max="15364" width="15.625" style="12" customWidth="1"/>
    <col min="15365" max="15365" width="10.625" style="12" customWidth="1"/>
    <col min="15366" max="15366" width="14.625" style="12" customWidth="1"/>
    <col min="15367" max="15367" width="12.625" style="12" customWidth="1"/>
    <col min="15368" max="15616" width="9" style="12"/>
    <col min="15617" max="15617" width="3.625" style="12" customWidth="1"/>
    <col min="15618" max="15618" width="12.625" style="12" customWidth="1"/>
    <col min="15619" max="15620" width="15.625" style="12" customWidth="1"/>
    <col min="15621" max="15621" width="10.625" style="12" customWidth="1"/>
    <col min="15622" max="15622" width="14.625" style="12" customWidth="1"/>
    <col min="15623" max="15623" width="12.625" style="12" customWidth="1"/>
    <col min="15624" max="15872" width="9" style="12"/>
    <col min="15873" max="15873" width="3.625" style="12" customWidth="1"/>
    <col min="15874" max="15874" width="12.625" style="12" customWidth="1"/>
    <col min="15875" max="15876" width="15.625" style="12" customWidth="1"/>
    <col min="15877" max="15877" width="10.625" style="12" customWidth="1"/>
    <col min="15878" max="15878" width="14.625" style="12" customWidth="1"/>
    <col min="15879" max="15879" width="12.625" style="12" customWidth="1"/>
    <col min="15880" max="16128" width="9" style="12"/>
    <col min="16129" max="16129" width="3.625" style="12" customWidth="1"/>
    <col min="16130" max="16130" width="12.625" style="12" customWidth="1"/>
    <col min="16131" max="16132" width="15.625" style="12" customWidth="1"/>
    <col min="16133" max="16133" width="10.625" style="12" customWidth="1"/>
    <col min="16134" max="16134" width="14.625" style="12" customWidth="1"/>
    <col min="16135" max="16135" width="12.625" style="12" customWidth="1"/>
    <col min="16136" max="16384" width="9" style="12"/>
  </cols>
  <sheetData>
    <row r="1" spans="1:7" s="2" customFormat="1" ht="30" customHeight="1">
      <c r="A1" s="1" t="s">
        <v>33</v>
      </c>
      <c r="C1" s="3"/>
      <c r="D1" s="3"/>
      <c r="E1" s="4"/>
      <c r="F1" s="3"/>
      <c r="G1" s="42"/>
    </row>
    <row r="2" spans="1:7" s="2" customFormat="1" ht="18" customHeight="1">
      <c r="B2" s="3"/>
      <c r="C2" s="7"/>
      <c r="D2" s="7"/>
      <c r="E2" s="8"/>
      <c r="G2" s="43" t="s">
        <v>34</v>
      </c>
    </row>
    <row r="3" spans="1:7" s="2" customFormat="1" ht="21" customHeight="1">
      <c r="B3" s="757" t="s">
        <v>2</v>
      </c>
      <c r="C3" s="44" t="s">
        <v>35</v>
      </c>
      <c r="D3" s="44" t="s">
        <v>36</v>
      </c>
      <c r="E3" s="45" t="s">
        <v>37</v>
      </c>
      <c r="F3" s="44" t="s">
        <v>38</v>
      </c>
      <c r="G3" s="46" t="s">
        <v>39</v>
      </c>
    </row>
    <row r="4" spans="1:7" s="2" customFormat="1" ht="12" customHeight="1">
      <c r="B4" s="759"/>
      <c r="C4" s="47" t="s">
        <v>40</v>
      </c>
      <c r="D4" s="47" t="s">
        <v>41</v>
      </c>
      <c r="E4" s="48" t="s">
        <v>42</v>
      </c>
      <c r="F4" s="47"/>
      <c r="G4" s="49" t="s">
        <v>43</v>
      </c>
    </row>
    <row r="5" spans="1:7" s="2" customFormat="1" ht="18" hidden="1" customHeight="1">
      <c r="B5" s="50" t="s">
        <v>44</v>
      </c>
      <c r="C5" s="51">
        <f>SUM(C6:C9)</f>
        <v>17694432</v>
      </c>
      <c r="D5" s="51">
        <f>SUM(D6:D9)</f>
        <v>10599486</v>
      </c>
      <c r="E5" s="52"/>
      <c r="F5" s="51">
        <f>SUM(F6:F9)</f>
        <v>7088402</v>
      </c>
      <c r="G5" s="53"/>
    </row>
    <row r="6" spans="1:7" s="2" customFormat="1" ht="14.1" hidden="1" customHeight="1">
      <c r="B6" s="54" t="s">
        <v>45</v>
      </c>
      <c r="C6" s="55">
        <v>4716155</v>
      </c>
      <c r="D6" s="56">
        <v>3406952</v>
      </c>
      <c r="E6" s="57">
        <v>0.73</v>
      </c>
      <c r="F6" s="58">
        <v>1310855</v>
      </c>
      <c r="G6" s="59">
        <v>78.400000000000006</v>
      </c>
    </row>
    <row r="7" spans="1:7" s="2" customFormat="1" ht="14.1" hidden="1" customHeight="1">
      <c r="B7" s="54" t="s">
        <v>46</v>
      </c>
      <c r="C7" s="55">
        <v>5487205</v>
      </c>
      <c r="D7" s="56">
        <v>3297429</v>
      </c>
      <c r="E7" s="57">
        <v>0.6</v>
      </c>
      <c r="F7" s="58">
        <v>2186311</v>
      </c>
      <c r="G7" s="59">
        <v>81</v>
      </c>
    </row>
    <row r="8" spans="1:7" s="2" customFormat="1" ht="14.1" hidden="1" customHeight="1">
      <c r="B8" s="54" t="s">
        <v>47</v>
      </c>
      <c r="C8" s="55">
        <v>4560384</v>
      </c>
      <c r="D8" s="56">
        <v>2453614</v>
      </c>
      <c r="E8" s="57">
        <v>0.54</v>
      </c>
      <c r="F8" s="58">
        <v>2103890</v>
      </c>
      <c r="G8" s="59">
        <v>80.400000000000006</v>
      </c>
    </row>
    <row r="9" spans="1:7" s="2" customFormat="1" ht="14.1" hidden="1" customHeight="1">
      <c r="B9" s="60" t="s">
        <v>48</v>
      </c>
      <c r="C9" s="61">
        <v>2930688</v>
      </c>
      <c r="D9" s="61">
        <v>1441491</v>
      </c>
      <c r="E9" s="62">
        <v>0.495</v>
      </c>
      <c r="F9" s="61">
        <v>1487346</v>
      </c>
      <c r="G9" s="63">
        <v>77.8</v>
      </c>
    </row>
    <row r="10" spans="1:7" s="2" customFormat="1" ht="18" customHeight="1">
      <c r="B10" s="50" t="s">
        <v>49</v>
      </c>
      <c r="C10" s="64">
        <f>SUM(C11:C14)</f>
        <v>17969273</v>
      </c>
      <c r="D10" s="64">
        <f>SUM(D11:D14)</f>
        <v>10138101</v>
      </c>
      <c r="E10" s="65"/>
      <c r="F10" s="51">
        <f>SUM(F11:F14)</f>
        <v>7833973</v>
      </c>
      <c r="G10" s="66"/>
    </row>
    <row r="11" spans="1:7" s="2" customFormat="1" ht="14.1" customHeight="1">
      <c r="B11" s="54" t="s">
        <v>45</v>
      </c>
      <c r="C11" s="55">
        <v>4733442</v>
      </c>
      <c r="D11" s="56">
        <v>3199180</v>
      </c>
      <c r="E11" s="57">
        <v>0.7</v>
      </c>
      <c r="F11" s="58">
        <v>1531778</v>
      </c>
      <c r="G11" s="59">
        <v>89.6</v>
      </c>
    </row>
    <row r="12" spans="1:7" s="2" customFormat="1" ht="14.1" customHeight="1">
      <c r="B12" s="54" t="s">
        <v>46</v>
      </c>
      <c r="C12" s="55">
        <v>5617621</v>
      </c>
      <c r="D12" s="56">
        <v>3222940</v>
      </c>
      <c r="E12" s="57">
        <v>0.59</v>
      </c>
      <c r="F12" s="58">
        <v>2400106</v>
      </c>
      <c r="G12" s="59">
        <v>81.8</v>
      </c>
    </row>
    <row r="13" spans="1:7" s="2" customFormat="1" ht="14.1" customHeight="1">
      <c r="B13" s="54" t="s">
        <v>47</v>
      </c>
      <c r="C13" s="55">
        <v>4643158</v>
      </c>
      <c r="D13" s="56">
        <v>2336042</v>
      </c>
      <c r="E13" s="57">
        <v>0.53</v>
      </c>
      <c r="F13" s="58">
        <v>2304680</v>
      </c>
      <c r="G13" s="59">
        <v>80.900000000000006</v>
      </c>
    </row>
    <row r="14" spans="1:7" s="2" customFormat="1" ht="14.1" customHeight="1">
      <c r="B14" s="60" t="s">
        <v>48</v>
      </c>
      <c r="C14" s="61">
        <v>2975052</v>
      </c>
      <c r="D14" s="61">
        <v>1379939</v>
      </c>
      <c r="E14" s="62">
        <v>0.48399999999999999</v>
      </c>
      <c r="F14" s="61">
        <v>1597409</v>
      </c>
      <c r="G14" s="63">
        <v>80.2</v>
      </c>
    </row>
    <row r="15" spans="1:7" s="2" customFormat="1" ht="18" customHeight="1">
      <c r="B15" s="67" t="s">
        <v>50</v>
      </c>
      <c r="C15" s="64">
        <f>SUM(C16:C19)</f>
        <v>18068162</v>
      </c>
      <c r="D15" s="64">
        <f>SUM(D16:D19)</f>
        <v>10157920</v>
      </c>
      <c r="E15" s="65"/>
      <c r="F15" s="51">
        <f>SUM(F16:F19)</f>
        <v>7900661</v>
      </c>
      <c r="G15" s="66"/>
    </row>
    <row r="16" spans="1:7" s="2" customFormat="1" ht="14.1" customHeight="1">
      <c r="B16" s="54" t="s">
        <v>45</v>
      </c>
      <c r="C16" s="68">
        <v>4736896</v>
      </c>
      <c r="D16" s="68">
        <v>3279558</v>
      </c>
      <c r="E16" s="69">
        <v>0.7</v>
      </c>
      <c r="F16" s="58">
        <v>1449598</v>
      </c>
      <c r="G16" s="70">
        <v>87.8</v>
      </c>
    </row>
    <row r="17" spans="2:7" s="2" customFormat="1" ht="14.1" customHeight="1">
      <c r="B17" s="54" t="s">
        <v>46</v>
      </c>
      <c r="C17" s="68">
        <v>5685762</v>
      </c>
      <c r="D17" s="68">
        <v>3234984</v>
      </c>
      <c r="E17" s="69">
        <v>0.57999999999999996</v>
      </c>
      <c r="F17" s="58">
        <v>2450778</v>
      </c>
      <c r="G17" s="70">
        <v>83.2</v>
      </c>
    </row>
    <row r="18" spans="2:7" s="2" customFormat="1" ht="14.1" customHeight="1">
      <c r="B18" s="54" t="s">
        <v>47</v>
      </c>
      <c r="C18" s="68">
        <v>4621938</v>
      </c>
      <c r="D18" s="68">
        <v>2305002</v>
      </c>
      <c r="E18" s="69">
        <v>0.51</v>
      </c>
      <c r="F18" s="58">
        <v>2315095</v>
      </c>
      <c r="G18" s="70">
        <v>84.9</v>
      </c>
    </row>
    <row r="19" spans="2:7" s="2" customFormat="1" ht="14.1" customHeight="1">
      <c r="B19" s="60" t="s">
        <v>48</v>
      </c>
      <c r="C19" s="61">
        <v>3023566</v>
      </c>
      <c r="D19" s="61">
        <v>1338376</v>
      </c>
      <c r="E19" s="62">
        <v>0.47</v>
      </c>
      <c r="F19" s="61">
        <v>1685190</v>
      </c>
      <c r="G19" s="71">
        <v>77.900000000000006</v>
      </c>
    </row>
    <row r="20" spans="2:7" s="2" customFormat="1" ht="18" customHeight="1">
      <c r="B20" s="67" t="s">
        <v>51</v>
      </c>
      <c r="C20" s="64">
        <f>SUM(C21:C24)</f>
        <v>17764428</v>
      </c>
      <c r="D20" s="64">
        <f>SUM(D21:D24)</f>
        <v>10599118</v>
      </c>
      <c r="E20" s="65"/>
      <c r="F20" s="51">
        <f>SUM(F21:F24)</f>
        <v>7152732</v>
      </c>
      <c r="G20" s="66"/>
    </row>
    <row r="21" spans="2:7" s="2" customFormat="1" ht="14.1" customHeight="1">
      <c r="B21" s="54" t="s">
        <v>45</v>
      </c>
      <c r="C21" s="55">
        <v>4646268</v>
      </c>
      <c r="D21" s="56">
        <v>3308798</v>
      </c>
      <c r="E21" s="57">
        <v>0.69</v>
      </c>
      <c r="F21" s="72">
        <v>1334029</v>
      </c>
      <c r="G21" s="59">
        <v>85.6</v>
      </c>
    </row>
    <row r="22" spans="2:7" s="2" customFormat="1" ht="14.1" customHeight="1">
      <c r="B22" s="54" t="s">
        <v>46</v>
      </c>
      <c r="C22" s="55">
        <v>5615238</v>
      </c>
      <c r="D22" s="56">
        <v>3403020</v>
      </c>
      <c r="E22" s="57">
        <v>0.57999999999999996</v>
      </c>
      <c r="F22" s="72">
        <v>2208730</v>
      </c>
      <c r="G22" s="59">
        <v>82.5</v>
      </c>
    </row>
    <row r="23" spans="2:7" s="2" customFormat="1" ht="14.1" customHeight="1">
      <c r="B23" s="54" t="s">
        <v>47</v>
      </c>
      <c r="C23" s="55">
        <v>4558818</v>
      </c>
      <c r="D23" s="56">
        <v>2434753</v>
      </c>
      <c r="E23" s="57">
        <v>0.51</v>
      </c>
      <c r="F23" s="72">
        <v>2120688</v>
      </c>
      <c r="G23" s="59">
        <v>87.5</v>
      </c>
    </row>
    <row r="24" spans="2:7" s="2" customFormat="1" ht="14.1" customHeight="1">
      <c r="B24" s="60" t="s">
        <v>48</v>
      </c>
      <c r="C24" s="73">
        <v>2944104</v>
      </c>
      <c r="D24" s="73">
        <v>1452547</v>
      </c>
      <c r="E24" s="74">
        <v>0.47</v>
      </c>
      <c r="F24" s="73">
        <v>1489285</v>
      </c>
      <c r="G24" s="75">
        <v>81.3</v>
      </c>
    </row>
    <row r="25" spans="2:7" s="2" customFormat="1" ht="18" customHeight="1">
      <c r="B25" s="67" t="s">
        <v>52</v>
      </c>
      <c r="C25" s="51">
        <f>SUM(C26:C29)</f>
        <v>17004786</v>
      </c>
      <c r="D25" s="51">
        <f>SUM(D26:D29)</f>
        <v>10434673</v>
      </c>
      <c r="E25" s="52"/>
      <c r="F25" s="51">
        <f>SUM(F26:F29)</f>
        <v>6566028</v>
      </c>
      <c r="G25" s="53"/>
    </row>
    <row r="26" spans="2:7" s="2" customFormat="1" ht="14.1" customHeight="1">
      <c r="B26" s="54" t="s">
        <v>45</v>
      </c>
      <c r="C26" s="55">
        <v>4421926</v>
      </c>
      <c r="D26" s="56">
        <v>3246826</v>
      </c>
      <c r="E26" s="57">
        <v>0.71</v>
      </c>
      <c r="F26" s="72">
        <v>1175627</v>
      </c>
      <c r="G26" s="59">
        <v>88.5</v>
      </c>
    </row>
    <row r="27" spans="2:7" s="2" customFormat="1" ht="14.1" customHeight="1">
      <c r="B27" s="54" t="s">
        <v>46</v>
      </c>
      <c r="C27" s="55">
        <v>5428575</v>
      </c>
      <c r="D27" s="56">
        <v>3336306</v>
      </c>
      <c r="E27" s="57">
        <v>0.6</v>
      </c>
      <c r="F27" s="72">
        <v>2088928</v>
      </c>
      <c r="G27" s="59">
        <v>86.5</v>
      </c>
    </row>
    <row r="28" spans="2:7" s="2" customFormat="1" ht="14.1" customHeight="1">
      <c r="B28" s="54" t="s">
        <v>47</v>
      </c>
      <c r="C28" s="55">
        <v>4371278</v>
      </c>
      <c r="D28" s="56">
        <v>2419516</v>
      </c>
      <c r="E28" s="57">
        <v>0.53</v>
      </c>
      <c r="F28" s="72">
        <v>1952204</v>
      </c>
      <c r="G28" s="59">
        <v>90.6</v>
      </c>
    </row>
    <row r="29" spans="2:7" s="2" customFormat="1" ht="14.1" customHeight="1">
      <c r="B29" s="60" t="s">
        <v>48</v>
      </c>
      <c r="C29" s="73">
        <v>2783007</v>
      </c>
      <c r="D29" s="73">
        <v>1432025</v>
      </c>
      <c r="E29" s="74">
        <v>0.48399999999999999</v>
      </c>
      <c r="F29" s="73">
        <v>1349269</v>
      </c>
      <c r="G29" s="75">
        <v>86.1</v>
      </c>
    </row>
    <row r="30" spans="2:7" s="2" customFormat="1" ht="18" customHeight="1">
      <c r="B30" s="67" t="s">
        <v>53</v>
      </c>
      <c r="C30" s="51">
        <f>SUM(C31:C34)</f>
        <v>15717153</v>
      </c>
      <c r="D30" s="51">
        <f>SUM(D31:D34)</f>
        <v>9668360</v>
      </c>
      <c r="E30" s="52"/>
      <c r="F30" s="51">
        <f>SUM(F31:F34)</f>
        <v>6020880</v>
      </c>
      <c r="G30" s="53"/>
    </row>
    <row r="31" spans="2:7" s="2" customFormat="1" ht="14.1" customHeight="1">
      <c r="B31" s="54" t="s">
        <v>45</v>
      </c>
      <c r="C31" s="55">
        <v>4083951</v>
      </c>
      <c r="D31" s="56">
        <v>2973704</v>
      </c>
      <c r="E31" s="57">
        <v>0.73</v>
      </c>
      <c r="F31" s="76">
        <v>1102485</v>
      </c>
      <c r="G31" s="59">
        <v>88.6</v>
      </c>
    </row>
    <row r="32" spans="2:7" s="2" customFormat="1" ht="14.1" customHeight="1">
      <c r="B32" s="54" t="s">
        <v>46</v>
      </c>
      <c r="C32" s="55">
        <v>5100321</v>
      </c>
      <c r="D32" s="56">
        <v>3098677</v>
      </c>
      <c r="E32" s="57">
        <v>0.61</v>
      </c>
      <c r="F32" s="76">
        <v>1997138</v>
      </c>
      <c r="G32" s="59">
        <v>88.5</v>
      </c>
    </row>
    <row r="33" spans="2:8" s="2" customFormat="1" ht="14.1" customHeight="1">
      <c r="B33" s="54" t="s">
        <v>47</v>
      </c>
      <c r="C33" s="55">
        <v>4008014</v>
      </c>
      <c r="D33" s="56">
        <v>2258266</v>
      </c>
      <c r="E33" s="57">
        <v>0.55000000000000004</v>
      </c>
      <c r="F33" s="76">
        <v>1742130</v>
      </c>
      <c r="G33" s="59">
        <v>90.6</v>
      </c>
    </row>
    <row r="34" spans="2:8" s="2" customFormat="1" ht="14.1" customHeight="1">
      <c r="B34" s="60" t="s">
        <v>48</v>
      </c>
      <c r="C34" s="73">
        <v>2524867</v>
      </c>
      <c r="D34" s="73">
        <v>1337713</v>
      </c>
      <c r="E34" s="74">
        <v>0.51300000000000001</v>
      </c>
      <c r="F34" s="73">
        <v>1179127</v>
      </c>
      <c r="G34" s="75">
        <v>88.1</v>
      </c>
    </row>
    <row r="35" spans="2:8" s="77" customFormat="1" ht="18" customHeight="1">
      <c r="B35" s="67" t="s">
        <v>54</v>
      </c>
      <c r="C35" s="64">
        <f>SUM(C36:C39)</f>
        <v>15726089</v>
      </c>
      <c r="D35" s="64">
        <f>SUM(D36:D39)</f>
        <v>9783368</v>
      </c>
      <c r="E35" s="65"/>
      <c r="F35" s="64">
        <f>SUM(F36:F39)</f>
        <v>5996092</v>
      </c>
      <c r="G35" s="66"/>
    </row>
    <row r="36" spans="2:8" s="2" customFormat="1" ht="14.1" customHeight="1">
      <c r="B36" s="54" t="s">
        <v>45</v>
      </c>
      <c r="C36" s="72">
        <v>4024654</v>
      </c>
      <c r="D36" s="72">
        <v>2965915</v>
      </c>
      <c r="E36" s="78">
        <v>0.73</v>
      </c>
      <c r="F36" s="76">
        <v>1061316</v>
      </c>
      <c r="G36" s="79">
        <v>88.9</v>
      </c>
    </row>
    <row r="37" spans="2:8" s="2" customFormat="1" ht="14.1" customHeight="1">
      <c r="B37" s="54" t="s">
        <v>46</v>
      </c>
      <c r="C37" s="72">
        <v>5223624</v>
      </c>
      <c r="D37" s="72">
        <v>3165215</v>
      </c>
      <c r="E37" s="78">
        <v>0.61</v>
      </c>
      <c r="F37" s="76">
        <v>2058409</v>
      </c>
      <c r="G37" s="79">
        <v>86.9</v>
      </c>
    </row>
    <row r="38" spans="2:8" s="2" customFormat="1" ht="14.1" customHeight="1">
      <c r="B38" s="54" t="s">
        <v>47</v>
      </c>
      <c r="C38" s="72">
        <v>3962284</v>
      </c>
      <c r="D38" s="72">
        <v>2304064</v>
      </c>
      <c r="E38" s="78">
        <v>0.56999999999999995</v>
      </c>
      <c r="F38" s="76">
        <v>1709014</v>
      </c>
      <c r="G38" s="79">
        <v>88.3</v>
      </c>
    </row>
    <row r="39" spans="2:8" s="2" customFormat="1" ht="14.1" customHeight="1">
      <c r="B39" s="60" t="s">
        <v>48</v>
      </c>
      <c r="C39" s="73">
        <v>2515527</v>
      </c>
      <c r="D39" s="73">
        <v>1348174</v>
      </c>
      <c r="E39" s="74">
        <v>0.53</v>
      </c>
      <c r="F39" s="73">
        <v>1167353</v>
      </c>
      <c r="G39" s="75">
        <v>92.5</v>
      </c>
    </row>
    <row r="40" spans="2:8" s="77" customFormat="1" ht="18" customHeight="1">
      <c r="B40" s="80" t="s">
        <v>55</v>
      </c>
      <c r="C40" s="81">
        <v>15742640</v>
      </c>
      <c r="D40" s="81">
        <v>10337779</v>
      </c>
      <c r="E40" s="82">
        <v>0.63</v>
      </c>
      <c r="F40" s="81">
        <v>5411672</v>
      </c>
      <c r="G40" s="83">
        <v>90.9</v>
      </c>
    </row>
    <row r="41" spans="2:8" s="77" customFormat="1" ht="18" customHeight="1">
      <c r="B41" s="80" t="s">
        <v>56</v>
      </c>
      <c r="C41" s="81">
        <v>14976597</v>
      </c>
      <c r="D41" s="81">
        <v>10953475</v>
      </c>
      <c r="E41" s="82">
        <v>0.67</v>
      </c>
      <c r="F41" s="81">
        <v>5550271</v>
      </c>
      <c r="G41" s="83">
        <v>92.9</v>
      </c>
    </row>
    <row r="42" spans="2:8" s="77" customFormat="1" ht="18" customHeight="1">
      <c r="B42" s="84" t="s">
        <v>57</v>
      </c>
      <c r="C42" s="81">
        <v>14969269</v>
      </c>
      <c r="D42" s="81">
        <v>11314359</v>
      </c>
      <c r="E42" s="82">
        <v>0.72</v>
      </c>
      <c r="F42" s="81">
        <v>5323659</v>
      </c>
      <c r="G42" s="83">
        <v>95.3</v>
      </c>
    </row>
    <row r="43" spans="2:8" s="77" customFormat="1" ht="18" customHeight="1">
      <c r="B43" s="84" t="s">
        <v>58</v>
      </c>
      <c r="C43" s="81">
        <v>15100809</v>
      </c>
      <c r="D43" s="81">
        <v>11470438</v>
      </c>
      <c r="E43" s="82">
        <v>0.75</v>
      </c>
      <c r="F43" s="81">
        <v>5356671</v>
      </c>
      <c r="G43" s="83">
        <v>93.6</v>
      </c>
    </row>
    <row r="44" spans="2:8" s="77" customFormat="1" ht="18" customHeight="1">
      <c r="B44" s="84" t="s">
        <v>59</v>
      </c>
      <c r="C44" s="81">
        <v>15192584</v>
      </c>
      <c r="D44" s="81">
        <v>11056733</v>
      </c>
      <c r="E44" s="82">
        <v>0.75</v>
      </c>
      <c r="F44" s="81">
        <v>5856040</v>
      </c>
      <c r="G44" s="83">
        <v>92.9</v>
      </c>
    </row>
    <row r="45" spans="2:8" s="77" customFormat="1" ht="18" customHeight="1">
      <c r="B45" s="84" t="s">
        <v>60</v>
      </c>
      <c r="C45" s="81">
        <v>15126424</v>
      </c>
      <c r="D45" s="81">
        <v>9966614</v>
      </c>
      <c r="E45" s="82">
        <v>0.72</v>
      </c>
      <c r="F45" s="81">
        <v>6792004</v>
      </c>
      <c r="G45" s="83">
        <v>86.4</v>
      </c>
      <c r="H45" s="85"/>
    </row>
    <row r="46" spans="2:8" s="77" customFormat="1" ht="18" customHeight="1">
      <c r="B46" s="84" t="s">
        <v>61</v>
      </c>
      <c r="C46" s="81">
        <v>15149861</v>
      </c>
      <c r="D46" s="81">
        <v>10267230</v>
      </c>
      <c r="E46" s="82">
        <v>0.69</v>
      </c>
      <c r="F46" s="81">
        <v>7018360</v>
      </c>
      <c r="G46" s="83">
        <v>88.8</v>
      </c>
      <c r="H46" s="85"/>
    </row>
    <row r="47" spans="2:8" s="77" customFormat="1" ht="18" customHeight="1">
      <c r="B47" s="84" t="s">
        <v>62</v>
      </c>
      <c r="C47" s="81">
        <v>14998992</v>
      </c>
      <c r="D47" s="81">
        <v>9973925</v>
      </c>
      <c r="E47" s="82">
        <v>0.67</v>
      </c>
      <c r="F47" s="81">
        <v>7131407</v>
      </c>
      <c r="G47" s="83">
        <v>88.3</v>
      </c>
      <c r="H47" s="85"/>
    </row>
    <row r="48" spans="2:8" s="77" customFormat="1" ht="18" customHeight="1">
      <c r="B48" s="84" t="s">
        <v>63</v>
      </c>
      <c r="C48" s="81">
        <v>14988015</v>
      </c>
      <c r="D48" s="81">
        <v>10293314</v>
      </c>
      <c r="E48" s="82">
        <v>0.68</v>
      </c>
      <c r="F48" s="81">
        <v>6886111</v>
      </c>
      <c r="G48" s="83">
        <v>89.2</v>
      </c>
      <c r="H48" s="85"/>
    </row>
    <row r="49" spans="2:8" s="77" customFormat="1" ht="18" customHeight="1">
      <c r="B49" s="84" t="s">
        <v>64</v>
      </c>
      <c r="C49" s="81">
        <v>15260329</v>
      </c>
      <c r="D49" s="81">
        <v>10358708</v>
      </c>
      <c r="E49" s="82">
        <v>0.68</v>
      </c>
      <c r="F49" s="81">
        <v>6757528</v>
      </c>
      <c r="G49" s="83">
        <v>92</v>
      </c>
      <c r="H49" s="85"/>
    </row>
    <row r="50" spans="2:8" s="77" customFormat="1" ht="18" customHeight="1">
      <c r="B50" s="84" t="s">
        <v>65</v>
      </c>
      <c r="C50" s="81">
        <v>16063225</v>
      </c>
      <c r="D50" s="81">
        <v>10718625</v>
      </c>
      <c r="E50" s="82">
        <v>0.68</v>
      </c>
      <c r="F50" s="81">
        <v>6814843</v>
      </c>
      <c r="G50" s="83">
        <v>88.8</v>
      </c>
      <c r="H50" s="85"/>
    </row>
    <row r="51" spans="2:8" s="2" customFormat="1" ht="15" customHeight="1">
      <c r="B51" s="3" t="s">
        <v>66</v>
      </c>
      <c r="C51" s="3"/>
      <c r="E51" s="4"/>
      <c r="G51" s="86" t="s">
        <v>67</v>
      </c>
    </row>
    <row r="52" spans="2:8">
      <c r="B52" s="87"/>
      <c r="C52" s="88"/>
      <c r="D52" s="88"/>
      <c r="F52" s="87"/>
    </row>
  </sheetData>
  <mergeCells count="1">
    <mergeCell ref="B3:B4"/>
  </mergeCells>
  <phoneticPr fontId="1"/>
  <pageMargins left="0.59055118110236227" right="0.59055118110236227" top="0.78740157480314965" bottom="0.78740157480314965" header="0.39370078740157483" footer="0.39370078740157483"/>
  <pageSetup paperSize="9" orientation="portrait" cellComments="asDisplayed" r:id="rId1"/>
  <headerFooter alignWithMargins="0">
    <oddHeader>&amp;R20.行  財  政</oddHeader>
    <oddFooter>&amp;C-154-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"/>
  <sheetViews>
    <sheetView showGridLines="0" zoomScaleNormal="100" zoomScaleSheetLayoutView="100" workbookViewId="0">
      <selection activeCell="B56" sqref="B56:E56"/>
    </sheetView>
  </sheetViews>
  <sheetFormatPr defaultRowHeight="11.25"/>
  <cols>
    <col min="1" max="1" width="3.625" style="12" customWidth="1"/>
    <col min="2" max="2" width="3.125" style="12" customWidth="1"/>
    <col min="3" max="3" width="2.625" style="12" customWidth="1"/>
    <col min="4" max="4" width="15.625" style="12" customWidth="1"/>
    <col min="5" max="5" width="2.625" style="12" customWidth="1"/>
    <col min="6" max="7" width="15.625" style="12" customWidth="1"/>
    <col min="8" max="8" width="15.625" style="41" customWidth="1"/>
    <col min="9" max="9" width="15.625" style="12" customWidth="1"/>
    <col min="10" max="256" width="9" style="12"/>
    <col min="257" max="257" width="3.625" style="12" customWidth="1"/>
    <col min="258" max="258" width="3.125" style="12" customWidth="1"/>
    <col min="259" max="259" width="2.625" style="12" customWidth="1"/>
    <col min="260" max="260" width="15.625" style="12" customWidth="1"/>
    <col min="261" max="261" width="2.625" style="12" customWidth="1"/>
    <col min="262" max="265" width="15.625" style="12" customWidth="1"/>
    <col min="266" max="512" width="9" style="12"/>
    <col min="513" max="513" width="3.625" style="12" customWidth="1"/>
    <col min="514" max="514" width="3.125" style="12" customWidth="1"/>
    <col min="515" max="515" width="2.625" style="12" customWidth="1"/>
    <col min="516" max="516" width="15.625" style="12" customWidth="1"/>
    <col min="517" max="517" width="2.625" style="12" customWidth="1"/>
    <col min="518" max="521" width="15.625" style="12" customWidth="1"/>
    <col min="522" max="768" width="9" style="12"/>
    <col min="769" max="769" width="3.625" style="12" customWidth="1"/>
    <col min="770" max="770" width="3.125" style="12" customWidth="1"/>
    <col min="771" max="771" width="2.625" style="12" customWidth="1"/>
    <col min="772" max="772" width="15.625" style="12" customWidth="1"/>
    <col min="773" max="773" width="2.625" style="12" customWidth="1"/>
    <col min="774" max="777" width="15.625" style="12" customWidth="1"/>
    <col min="778" max="1024" width="9" style="12"/>
    <col min="1025" max="1025" width="3.625" style="12" customWidth="1"/>
    <col min="1026" max="1026" width="3.125" style="12" customWidth="1"/>
    <col min="1027" max="1027" width="2.625" style="12" customWidth="1"/>
    <col min="1028" max="1028" width="15.625" style="12" customWidth="1"/>
    <col min="1029" max="1029" width="2.625" style="12" customWidth="1"/>
    <col min="1030" max="1033" width="15.625" style="12" customWidth="1"/>
    <col min="1034" max="1280" width="9" style="12"/>
    <col min="1281" max="1281" width="3.625" style="12" customWidth="1"/>
    <col min="1282" max="1282" width="3.125" style="12" customWidth="1"/>
    <col min="1283" max="1283" width="2.625" style="12" customWidth="1"/>
    <col min="1284" max="1284" width="15.625" style="12" customWidth="1"/>
    <col min="1285" max="1285" width="2.625" style="12" customWidth="1"/>
    <col min="1286" max="1289" width="15.625" style="12" customWidth="1"/>
    <col min="1290" max="1536" width="9" style="12"/>
    <col min="1537" max="1537" width="3.625" style="12" customWidth="1"/>
    <col min="1538" max="1538" width="3.125" style="12" customWidth="1"/>
    <col min="1539" max="1539" width="2.625" style="12" customWidth="1"/>
    <col min="1540" max="1540" width="15.625" style="12" customWidth="1"/>
    <col min="1541" max="1541" width="2.625" style="12" customWidth="1"/>
    <col min="1542" max="1545" width="15.625" style="12" customWidth="1"/>
    <col min="1546" max="1792" width="9" style="12"/>
    <col min="1793" max="1793" width="3.625" style="12" customWidth="1"/>
    <col min="1794" max="1794" width="3.125" style="12" customWidth="1"/>
    <col min="1795" max="1795" width="2.625" style="12" customWidth="1"/>
    <col min="1796" max="1796" width="15.625" style="12" customWidth="1"/>
    <col min="1797" max="1797" width="2.625" style="12" customWidth="1"/>
    <col min="1798" max="1801" width="15.625" style="12" customWidth="1"/>
    <col min="1802" max="2048" width="9" style="12"/>
    <col min="2049" max="2049" width="3.625" style="12" customWidth="1"/>
    <col min="2050" max="2050" width="3.125" style="12" customWidth="1"/>
    <col min="2051" max="2051" width="2.625" style="12" customWidth="1"/>
    <col min="2052" max="2052" width="15.625" style="12" customWidth="1"/>
    <col min="2053" max="2053" width="2.625" style="12" customWidth="1"/>
    <col min="2054" max="2057" width="15.625" style="12" customWidth="1"/>
    <col min="2058" max="2304" width="9" style="12"/>
    <col min="2305" max="2305" width="3.625" style="12" customWidth="1"/>
    <col min="2306" max="2306" width="3.125" style="12" customWidth="1"/>
    <col min="2307" max="2307" width="2.625" style="12" customWidth="1"/>
    <col min="2308" max="2308" width="15.625" style="12" customWidth="1"/>
    <col min="2309" max="2309" width="2.625" style="12" customWidth="1"/>
    <col min="2310" max="2313" width="15.625" style="12" customWidth="1"/>
    <col min="2314" max="2560" width="9" style="12"/>
    <col min="2561" max="2561" width="3.625" style="12" customWidth="1"/>
    <col min="2562" max="2562" width="3.125" style="12" customWidth="1"/>
    <col min="2563" max="2563" width="2.625" style="12" customWidth="1"/>
    <col min="2564" max="2564" width="15.625" style="12" customWidth="1"/>
    <col min="2565" max="2565" width="2.625" style="12" customWidth="1"/>
    <col min="2566" max="2569" width="15.625" style="12" customWidth="1"/>
    <col min="2570" max="2816" width="9" style="12"/>
    <col min="2817" max="2817" width="3.625" style="12" customWidth="1"/>
    <col min="2818" max="2818" width="3.125" style="12" customWidth="1"/>
    <col min="2819" max="2819" width="2.625" style="12" customWidth="1"/>
    <col min="2820" max="2820" width="15.625" style="12" customWidth="1"/>
    <col min="2821" max="2821" width="2.625" style="12" customWidth="1"/>
    <col min="2822" max="2825" width="15.625" style="12" customWidth="1"/>
    <col min="2826" max="3072" width="9" style="12"/>
    <col min="3073" max="3073" width="3.625" style="12" customWidth="1"/>
    <col min="3074" max="3074" width="3.125" style="12" customWidth="1"/>
    <col min="3075" max="3075" width="2.625" style="12" customWidth="1"/>
    <col min="3076" max="3076" width="15.625" style="12" customWidth="1"/>
    <col min="3077" max="3077" width="2.625" style="12" customWidth="1"/>
    <col min="3078" max="3081" width="15.625" style="12" customWidth="1"/>
    <col min="3082" max="3328" width="9" style="12"/>
    <col min="3329" max="3329" width="3.625" style="12" customWidth="1"/>
    <col min="3330" max="3330" width="3.125" style="12" customWidth="1"/>
    <col min="3331" max="3331" width="2.625" style="12" customWidth="1"/>
    <col min="3332" max="3332" width="15.625" style="12" customWidth="1"/>
    <col min="3333" max="3333" width="2.625" style="12" customWidth="1"/>
    <col min="3334" max="3337" width="15.625" style="12" customWidth="1"/>
    <col min="3338" max="3584" width="9" style="12"/>
    <col min="3585" max="3585" width="3.625" style="12" customWidth="1"/>
    <col min="3586" max="3586" width="3.125" style="12" customWidth="1"/>
    <col min="3587" max="3587" width="2.625" style="12" customWidth="1"/>
    <col min="3588" max="3588" width="15.625" style="12" customWidth="1"/>
    <col min="3589" max="3589" width="2.625" style="12" customWidth="1"/>
    <col min="3590" max="3593" width="15.625" style="12" customWidth="1"/>
    <col min="3594" max="3840" width="9" style="12"/>
    <col min="3841" max="3841" width="3.625" style="12" customWidth="1"/>
    <col min="3842" max="3842" width="3.125" style="12" customWidth="1"/>
    <col min="3843" max="3843" width="2.625" style="12" customWidth="1"/>
    <col min="3844" max="3844" width="15.625" style="12" customWidth="1"/>
    <col min="3845" max="3845" width="2.625" style="12" customWidth="1"/>
    <col min="3846" max="3849" width="15.625" style="12" customWidth="1"/>
    <col min="3850" max="4096" width="9" style="12"/>
    <col min="4097" max="4097" width="3.625" style="12" customWidth="1"/>
    <col min="4098" max="4098" width="3.125" style="12" customWidth="1"/>
    <col min="4099" max="4099" width="2.625" style="12" customWidth="1"/>
    <col min="4100" max="4100" width="15.625" style="12" customWidth="1"/>
    <col min="4101" max="4101" width="2.625" style="12" customWidth="1"/>
    <col min="4102" max="4105" width="15.625" style="12" customWidth="1"/>
    <col min="4106" max="4352" width="9" style="12"/>
    <col min="4353" max="4353" width="3.625" style="12" customWidth="1"/>
    <col min="4354" max="4354" width="3.125" style="12" customWidth="1"/>
    <col min="4355" max="4355" width="2.625" style="12" customWidth="1"/>
    <col min="4356" max="4356" width="15.625" style="12" customWidth="1"/>
    <col min="4357" max="4357" width="2.625" style="12" customWidth="1"/>
    <col min="4358" max="4361" width="15.625" style="12" customWidth="1"/>
    <col min="4362" max="4608" width="9" style="12"/>
    <col min="4609" max="4609" width="3.625" style="12" customWidth="1"/>
    <col min="4610" max="4610" width="3.125" style="12" customWidth="1"/>
    <col min="4611" max="4611" width="2.625" style="12" customWidth="1"/>
    <col min="4612" max="4612" width="15.625" style="12" customWidth="1"/>
    <col min="4613" max="4613" width="2.625" style="12" customWidth="1"/>
    <col min="4614" max="4617" width="15.625" style="12" customWidth="1"/>
    <col min="4618" max="4864" width="9" style="12"/>
    <col min="4865" max="4865" width="3.625" style="12" customWidth="1"/>
    <col min="4866" max="4866" width="3.125" style="12" customWidth="1"/>
    <col min="4867" max="4867" width="2.625" style="12" customWidth="1"/>
    <col min="4868" max="4868" width="15.625" style="12" customWidth="1"/>
    <col min="4869" max="4869" width="2.625" style="12" customWidth="1"/>
    <col min="4870" max="4873" width="15.625" style="12" customWidth="1"/>
    <col min="4874" max="5120" width="9" style="12"/>
    <col min="5121" max="5121" width="3.625" style="12" customWidth="1"/>
    <col min="5122" max="5122" width="3.125" style="12" customWidth="1"/>
    <col min="5123" max="5123" width="2.625" style="12" customWidth="1"/>
    <col min="5124" max="5124" width="15.625" style="12" customWidth="1"/>
    <col min="5125" max="5125" width="2.625" style="12" customWidth="1"/>
    <col min="5126" max="5129" width="15.625" style="12" customWidth="1"/>
    <col min="5130" max="5376" width="9" style="12"/>
    <col min="5377" max="5377" width="3.625" style="12" customWidth="1"/>
    <col min="5378" max="5378" width="3.125" style="12" customWidth="1"/>
    <col min="5379" max="5379" width="2.625" style="12" customWidth="1"/>
    <col min="5380" max="5380" width="15.625" style="12" customWidth="1"/>
    <col min="5381" max="5381" width="2.625" style="12" customWidth="1"/>
    <col min="5382" max="5385" width="15.625" style="12" customWidth="1"/>
    <col min="5386" max="5632" width="9" style="12"/>
    <col min="5633" max="5633" width="3.625" style="12" customWidth="1"/>
    <col min="5634" max="5634" width="3.125" style="12" customWidth="1"/>
    <col min="5635" max="5635" width="2.625" style="12" customWidth="1"/>
    <col min="5636" max="5636" width="15.625" style="12" customWidth="1"/>
    <col min="5637" max="5637" width="2.625" style="12" customWidth="1"/>
    <col min="5638" max="5641" width="15.625" style="12" customWidth="1"/>
    <col min="5642" max="5888" width="9" style="12"/>
    <col min="5889" max="5889" width="3.625" style="12" customWidth="1"/>
    <col min="5890" max="5890" width="3.125" style="12" customWidth="1"/>
    <col min="5891" max="5891" width="2.625" style="12" customWidth="1"/>
    <col min="5892" max="5892" width="15.625" style="12" customWidth="1"/>
    <col min="5893" max="5893" width="2.625" style="12" customWidth="1"/>
    <col min="5894" max="5897" width="15.625" style="12" customWidth="1"/>
    <col min="5898" max="6144" width="9" style="12"/>
    <col min="6145" max="6145" width="3.625" style="12" customWidth="1"/>
    <col min="6146" max="6146" width="3.125" style="12" customWidth="1"/>
    <col min="6147" max="6147" width="2.625" style="12" customWidth="1"/>
    <col min="6148" max="6148" width="15.625" style="12" customWidth="1"/>
    <col min="6149" max="6149" width="2.625" style="12" customWidth="1"/>
    <col min="6150" max="6153" width="15.625" style="12" customWidth="1"/>
    <col min="6154" max="6400" width="9" style="12"/>
    <col min="6401" max="6401" width="3.625" style="12" customWidth="1"/>
    <col min="6402" max="6402" width="3.125" style="12" customWidth="1"/>
    <col min="6403" max="6403" width="2.625" style="12" customWidth="1"/>
    <col min="6404" max="6404" width="15.625" style="12" customWidth="1"/>
    <col min="6405" max="6405" width="2.625" style="12" customWidth="1"/>
    <col min="6406" max="6409" width="15.625" style="12" customWidth="1"/>
    <col min="6410" max="6656" width="9" style="12"/>
    <col min="6657" max="6657" width="3.625" style="12" customWidth="1"/>
    <col min="6658" max="6658" width="3.125" style="12" customWidth="1"/>
    <col min="6659" max="6659" width="2.625" style="12" customWidth="1"/>
    <col min="6660" max="6660" width="15.625" style="12" customWidth="1"/>
    <col min="6661" max="6661" width="2.625" style="12" customWidth="1"/>
    <col min="6662" max="6665" width="15.625" style="12" customWidth="1"/>
    <col min="6666" max="6912" width="9" style="12"/>
    <col min="6913" max="6913" width="3.625" style="12" customWidth="1"/>
    <col min="6914" max="6914" width="3.125" style="12" customWidth="1"/>
    <col min="6915" max="6915" width="2.625" style="12" customWidth="1"/>
    <col min="6916" max="6916" width="15.625" style="12" customWidth="1"/>
    <col min="6917" max="6917" width="2.625" style="12" customWidth="1"/>
    <col min="6918" max="6921" width="15.625" style="12" customWidth="1"/>
    <col min="6922" max="7168" width="9" style="12"/>
    <col min="7169" max="7169" width="3.625" style="12" customWidth="1"/>
    <col min="7170" max="7170" width="3.125" style="12" customWidth="1"/>
    <col min="7171" max="7171" width="2.625" style="12" customWidth="1"/>
    <col min="7172" max="7172" width="15.625" style="12" customWidth="1"/>
    <col min="7173" max="7173" width="2.625" style="12" customWidth="1"/>
    <col min="7174" max="7177" width="15.625" style="12" customWidth="1"/>
    <col min="7178" max="7424" width="9" style="12"/>
    <col min="7425" max="7425" width="3.625" style="12" customWidth="1"/>
    <col min="7426" max="7426" width="3.125" style="12" customWidth="1"/>
    <col min="7427" max="7427" width="2.625" style="12" customWidth="1"/>
    <col min="7428" max="7428" width="15.625" style="12" customWidth="1"/>
    <col min="7429" max="7429" width="2.625" style="12" customWidth="1"/>
    <col min="7430" max="7433" width="15.625" style="12" customWidth="1"/>
    <col min="7434" max="7680" width="9" style="12"/>
    <col min="7681" max="7681" width="3.625" style="12" customWidth="1"/>
    <col min="7682" max="7682" width="3.125" style="12" customWidth="1"/>
    <col min="7683" max="7683" width="2.625" style="12" customWidth="1"/>
    <col min="7684" max="7684" width="15.625" style="12" customWidth="1"/>
    <col min="7685" max="7685" width="2.625" style="12" customWidth="1"/>
    <col min="7686" max="7689" width="15.625" style="12" customWidth="1"/>
    <col min="7690" max="7936" width="9" style="12"/>
    <col min="7937" max="7937" width="3.625" style="12" customWidth="1"/>
    <col min="7938" max="7938" width="3.125" style="12" customWidth="1"/>
    <col min="7939" max="7939" width="2.625" style="12" customWidth="1"/>
    <col min="7940" max="7940" width="15.625" style="12" customWidth="1"/>
    <col min="7941" max="7941" width="2.625" style="12" customWidth="1"/>
    <col min="7942" max="7945" width="15.625" style="12" customWidth="1"/>
    <col min="7946" max="8192" width="9" style="12"/>
    <col min="8193" max="8193" width="3.625" style="12" customWidth="1"/>
    <col min="8194" max="8194" width="3.125" style="12" customWidth="1"/>
    <col min="8195" max="8195" width="2.625" style="12" customWidth="1"/>
    <col min="8196" max="8196" width="15.625" style="12" customWidth="1"/>
    <col min="8197" max="8197" width="2.625" style="12" customWidth="1"/>
    <col min="8198" max="8201" width="15.625" style="12" customWidth="1"/>
    <col min="8202" max="8448" width="9" style="12"/>
    <col min="8449" max="8449" width="3.625" style="12" customWidth="1"/>
    <col min="8450" max="8450" width="3.125" style="12" customWidth="1"/>
    <col min="8451" max="8451" width="2.625" style="12" customWidth="1"/>
    <col min="8452" max="8452" width="15.625" style="12" customWidth="1"/>
    <col min="8453" max="8453" width="2.625" style="12" customWidth="1"/>
    <col min="8454" max="8457" width="15.625" style="12" customWidth="1"/>
    <col min="8458" max="8704" width="9" style="12"/>
    <col min="8705" max="8705" width="3.625" style="12" customWidth="1"/>
    <col min="8706" max="8706" width="3.125" style="12" customWidth="1"/>
    <col min="8707" max="8707" width="2.625" style="12" customWidth="1"/>
    <col min="8708" max="8708" width="15.625" style="12" customWidth="1"/>
    <col min="8709" max="8709" width="2.625" style="12" customWidth="1"/>
    <col min="8710" max="8713" width="15.625" style="12" customWidth="1"/>
    <col min="8714" max="8960" width="9" style="12"/>
    <col min="8961" max="8961" width="3.625" style="12" customWidth="1"/>
    <col min="8962" max="8962" width="3.125" style="12" customWidth="1"/>
    <col min="8963" max="8963" width="2.625" style="12" customWidth="1"/>
    <col min="8964" max="8964" width="15.625" style="12" customWidth="1"/>
    <col min="8965" max="8965" width="2.625" style="12" customWidth="1"/>
    <col min="8966" max="8969" width="15.625" style="12" customWidth="1"/>
    <col min="8970" max="9216" width="9" style="12"/>
    <col min="9217" max="9217" width="3.625" style="12" customWidth="1"/>
    <col min="9218" max="9218" width="3.125" style="12" customWidth="1"/>
    <col min="9219" max="9219" width="2.625" style="12" customWidth="1"/>
    <col min="9220" max="9220" width="15.625" style="12" customWidth="1"/>
    <col min="9221" max="9221" width="2.625" style="12" customWidth="1"/>
    <col min="9222" max="9225" width="15.625" style="12" customWidth="1"/>
    <col min="9226" max="9472" width="9" style="12"/>
    <col min="9473" max="9473" width="3.625" style="12" customWidth="1"/>
    <col min="9474" max="9474" width="3.125" style="12" customWidth="1"/>
    <col min="9475" max="9475" width="2.625" style="12" customWidth="1"/>
    <col min="9476" max="9476" width="15.625" style="12" customWidth="1"/>
    <col min="9477" max="9477" width="2.625" style="12" customWidth="1"/>
    <col min="9478" max="9481" width="15.625" style="12" customWidth="1"/>
    <col min="9482" max="9728" width="9" style="12"/>
    <col min="9729" max="9729" width="3.625" style="12" customWidth="1"/>
    <col min="9730" max="9730" width="3.125" style="12" customWidth="1"/>
    <col min="9731" max="9731" width="2.625" style="12" customWidth="1"/>
    <col min="9732" max="9732" width="15.625" style="12" customWidth="1"/>
    <col min="9733" max="9733" width="2.625" style="12" customWidth="1"/>
    <col min="9734" max="9737" width="15.625" style="12" customWidth="1"/>
    <col min="9738" max="9984" width="9" style="12"/>
    <col min="9985" max="9985" width="3.625" style="12" customWidth="1"/>
    <col min="9986" max="9986" width="3.125" style="12" customWidth="1"/>
    <col min="9987" max="9987" width="2.625" style="12" customWidth="1"/>
    <col min="9988" max="9988" width="15.625" style="12" customWidth="1"/>
    <col min="9989" max="9989" width="2.625" style="12" customWidth="1"/>
    <col min="9990" max="9993" width="15.625" style="12" customWidth="1"/>
    <col min="9994" max="10240" width="9" style="12"/>
    <col min="10241" max="10241" width="3.625" style="12" customWidth="1"/>
    <col min="10242" max="10242" width="3.125" style="12" customWidth="1"/>
    <col min="10243" max="10243" width="2.625" style="12" customWidth="1"/>
    <col min="10244" max="10244" width="15.625" style="12" customWidth="1"/>
    <col min="10245" max="10245" width="2.625" style="12" customWidth="1"/>
    <col min="10246" max="10249" width="15.625" style="12" customWidth="1"/>
    <col min="10250" max="10496" width="9" style="12"/>
    <col min="10497" max="10497" width="3.625" style="12" customWidth="1"/>
    <col min="10498" max="10498" width="3.125" style="12" customWidth="1"/>
    <col min="10499" max="10499" width="2.625" style="12" customWidth="1"/>
    <col min="10500" max="10500" width="15.625" style="12" customWidth="1"/>
    <col min="10501" max="10501" width="2.625" style="12" customWidth="1"/>
    <col min="10502" max="10505" width="15.625" style="12" customWidth="1"/>
    <col min="10506" max="10752" width="9" style="12"/>
    <col min="10753" max="10753" width="3.625" style="12" customWidth="1"/>
    <col min="10754" max="10754" width="3.125" style="12" customWidth="1"/>
    <col min="10755" max="10755" width="2.625" style="12" customWidth="1"/>
    <col min="10756" max="10756" width="15.625" style="12" customWidth="1"/>
    <col min="10757" max="10757" width="2.625" style="12" customWidth="1"/>
    <col min="10758" max="10761" width="15.625" style="12" customWidth="1"/>
    <col min="10762" max="11008" width="9" style="12"/>
    <col min="11009" max="11009" width="3.625" style="12" customWidth="1"/>
    <col min="11010" max="11010" width="3.125" style="12" customWidth="1"/>
    <col min="11011" max="11011" width="2.625" style="12" customWidth="1"/>
    <col min="11012" max="11012" width="15.625" style="12" customWidth="1"/>
    <col min="11013" max="11013" width="2.625" style="12" customWidth="1"/>
    <col min="11014" max="11017" width="15.625" style="12" customWidth="1"/>
    <col min="11018" max="11264" width="9" style="12"/>
    <col min="11265" max="11265" width="3.625" style="12" customWidth="1"/>
    <col min="11266" max="11266" width="3.125" style="12" customWidth="1"/>
    <col min="11267" max="11267" width="2.625" style="12" customWidth="1"/>
    <col min="11268" max="11268" width="15.625" style="12" customWidth="1"/>
    <col min="11269" max="11269" width="2.625" style="12" customWidth="1"/>
    <col min="11270" max="11273" width="15.625" style="12" customWidth="1"/>
    <col min="11274" max="11520" width="9" style="12"/>
    <col min="11521" max="11521" width="3.625" style="12" customWidth="1"/>
    <col min="11522" max="11522" width="3.125" style="12" customWidth="1"/>
    <col min="11523" max="11523" width="2.625" style="12" customWidth="1"/>
    <col min="11524" max="11524" width="15.625" style="12" customWidth="1"/>
    <col min="11525" max="11525" width="2.625" style="12" customWidth="1"/>
    <col min="11526" max="11529" width="15.625" style="12" customWidth="1"/>
    <col min="11530" max="11776" width="9" style="12"/>
    <col min="11777" max="11777" width="3.625" style="12" customWidth="1"/>
    <col min="11778" max="11778" width="3.125" style="12" customWidth="1"/>
    <col min="11779" max="11779" width="2.625" style="12" customWidth="1"/>
    <col min="11780" max="11780" width="15.625" style="12" customWidth="1"/>
    <col min="11781" max="11781" width="2.625" style="12" customWidth="1"/>
    <col min="11782" max="11785" width="15.625" style="12" customWidth="1"/>
    <col min="11786" max="12032" width="9" style="12"/>
    <col min="12033" max="12033" width="3.625" style="12" customWidth="1"/>
    <col min="12034" max="12034" width="3.125" style="12" customWidth="1"/>
    <col min="12035" max="12035" width="2.625" style="12" customWidth="1"/>
    <col min="12036" max="12036" width="15.625" style="12" customWidth="1"/>
    <col min="12037" max="12037" width="2.625" style="12" customWidth="1"/>
    <col min="12038" max="12041" width="15.625" style="12" customWidth="1"/>
    <col min="12042" max="12288" width="9" style="12"/>
    <col min="12289" max="12289" width="3.625" style="12" customWidth="1"/>
    <col min="12290" max="12290" width="3.125" style="12" customWidth="1"/>
    <col min="12291" max="12291" width="2.625" style="12" customWidth="1"/>
    <col min="12292" max="12292" width="15.625" style="12" customWidth="1"/>
    <col min="12293" max="12293" width="2.625" style="12" customWidth="1"/>
    <col min="12294" max="12297" width="15.625" style="12" customWidth="1"/>
    <col min="12298" max="12544" width="9" style="12"/>
    <col min="12545" max="12545" width="3.625" style="12" customWidth="1"/>
    <col min="12546" max="12546" width="3.125" style="12" customWidth="1"/>
    <col min="12547" max="12547" width="2.625" style="12" customWidth="1"/>
    <col min="12548" max="12548" width="15.625" style="12" customWidth="1"/>
    <col min="12549" max="12549" width="2.625" style="12" customWidth="1"/>
    <col min="12550" max="12553" width="15.625" style="12" customWidth="1"/>
    <col min="12554" max="12800" width="9" style="12"/>
    <col min="12801" max="12801" width="3.625" style="12" customWidth="1"/>
    <col min="12802" max="12802" width="3.125" style="12" customWidth="1"/>
    <col min="12803" max="12803" width="2.625" style="12" customWidth="1"/>
    <col min="12804" max="12804" width="15.625" style="12" customWidth="1"/>
    <col min="12805" max="12805" width="2.625" style="12" customWidth="1"/>
    <col min="12806" max="12809" width="15.625" style="12" customWidth="1"/>
    <col min="12810" max="13056" width="9" style="12"/>
    <col min="13057" max="13057" width="3.625" style="12" customWidth="1"/>
    <col min="13058" max="13058" width="3.125" style="12" customWidth="1"/>
    <col min="13059" max="13059" width="2.625" style="12" customWidth="1"/>
    <col min="13060" max="13060" width="15.625" style="12" customWidth="1"/>
    <col min="13061" max="13061" width="2.625" style="12" customWidth="1"/>
    <col min="13062" max="13065" width="15.625" style="12" customWidth="1"/>
    <col min="13066" max="13312" width="9" style="12"/>
    <col min="13313" max="13313" width="3.625" style="12" customWidth="1"/>
    <col min="13314" max="13314" width="3.125" style="12" customWidth="1"/>
    <col min="13315" max="13315" width="2.625" style="12" customWidth="1"/>
    <col min="13316" max="13316" width="15.625" style="12" customWidth="1"/>
    <col min="13317" max="13317" width="2.625" style="12" customWidth="1"/>
    <col min="13318" max="13321" width="15.625" style="12" customWidth="1"/>
    <col min="13322" max="13568" width="9" style="12"/>
    <col min="13569" max="13569" width="3.625" style="12" customWidth="1"/>
    <col min="13570" max="13570" width="3.125" style="12" customWidth="1"/>
    <col min="13571" max="13571" width="2.625" style="12" customWidth="1"/>
    <col min="13572" max="13572" width="15.625" style="12" customWidth="1"/>
    <col min="13573" max="13573" width="2.625" style="12" customWidth="1"/>
    <col min="13574" max="13577" width="15.625" style="12" customWidth="1"/>
    <col min="13578" max="13824" width="9" style="12"/>
    <col min="13825" max="13825" width="3.625" style="12" customWidth="1"/>
    <col min="13826" max="13826" width="3.125" style="12" customWidth="1"/>
    <col min="13827" max="13827" width="2.625" style="12" customWidth="1"/>
    <col min="13828" max="13828" width="15.625" style="12" customWidth="1"/>
    <col min="13829" max="13829" width="2.625" style="12" customWidth="1"/>
    <col min="13830" max="13833" width="15.625" style="12" customWidth="1"/>
    <col min="13834" max="14080" width="9" style="12"/>
    <col min="14081" max="14081" width="3.625" style="12" customWidth="1"/>
    <col min="14082" max="14082" width="3.125" style="12" customWidth="1"/>
    <col min="14083" max="14083" width="2.625" style="12" customWidth="1"/>
    <col min="14084" max="14084" width="15.625" style="12" customWidth="1"/>
    <col min="14085" max="14085" width="2.625" style="12" customWidth="1"/>
    <col min="14086" max="14089" width="15.625" style="12" customWidth="1"/>
    <col min="14090" max="14336" width="9" style="12"/>
    <col min="14337" max="14337" width="3.625" style="12" customWidth="1"/>
    <col min="14338" max="14338" width="3.125" style="12" customWidth="1"/>
    <col min="14339" max="14339" width="2.625" style="12" customWidth="1"/>
    <col min="14340" max="14340" width="15.625" style="12" customWidth="1"/>
    <col min="14341" max="14341" width="2.625" style="12" customWidth="1"/>
    <col min="14342" max="14345" width="15.625" style="12" customWidth="1"/>
    <col min="14346" max="14592" width="9" style="12"/>
    <col min="14593" max="14593" width="3.625" style="12" customWidth="1"/>
    <col min="14594" max="14594" width="3.125" style="12" customWidth="1"/>
    <col min="14595" max="14595" width="2.625" style="12" customWidth="1"/>
    <col min="14596" max="14596" width="15.625" style="12" customWidth="1"/>
    <col min="14597" max="14597" width="2.625" style="12" customWidth="1"/>
    <col min="14598" max="14601" width="15.625" style="12" customWidth="1"/>
    <col min="14602" max="14848" width="9" style="12"/>
    <col min="14849" max="14849" width="3.625" style="12" customWidth="1"/>
    <col min="14850" max="14850" width="3.125" style="12" customWidth="1"/>
    <col min="14851" max="14851" width="2.625" style="12" customWidth="1"/>
    <col min="14852" max="14852" width="15.625" style="12" customWidth="1"/>
    <col min="14853" max="14853" width="2.625" style="12" customWidth="1"/>
    <col min="14854" max="14857" width="15.625" style="12" customWidth="1"/>
    <col min="14858" max="15104" width="9" style="12"/>
    <col min="15105" max="15105" width="3.625" style="12" customWidth="1"/>
    <col min="15106" max="15106" width="3.125" style="12" customWidth="1"/>
    <col min="15107" max="15107" width="2.625" style="12" customWidth="1"/>
    <col min="15108" max="15108" width="15.625" style="12" customWidth="1"/>
    <col min="15109" max="15109" width="2.625" style="12" customWidth="1"/>
    <col min="15110" max="15113" width="15.625" style="12" customWidth="1"/>
    <col min="15114" max="15360" width="9" style="12"/>
    <col min="15361" max="15361" width="3.625" style="12" customWidth="1"/>
    <col min="15362" max="15362" width="3.125" style="12" customWidth="1"/>
    <col min="15363" max="15363" width="2.625" style="12" customWidth="1"/>
    <col min="15364" max="15364" width="15.625" style="12" customWidth="1"/>
    <col min="15365" max="15365" width="2.625" style="12" customWidth="1"/>
    <col min="15366" max="15369" width="15.625" style="12" customWidth="1"/>
    <col min="15370" max="15616" width="9" style="12"/>
    <col min="15617" max="15617" width="3.625" style="12" customWidth="1"/>
    <col min="15618" max="15618" width="3.125" style="12" customWidth="1"/>
    <col min="15619" max="15619" width="2.625" style="12" customWidth="1"/>
    <col min="15620" max="15620" width="15.625" style="12" customWidth="1"/>
    <col min="15621" max="15621" width="2.625" style="12" customWidth="1"/>
    <col min="15622" max="15625" width="15.625" style="12" customWidth="1"/>
    <col min="15626" max="15872" width="9" style="12"/>
    <col min="15873" max="15873" width="3.625" style="12" customWidth="1"/>
    <col min="15874" max="15874" width="3.125" style="12" customWidth="1"/>
    <col min="15875" max="15875" width="2.625" style="12" customWidth="1"/>
    <col min="15876" max="15876" width="15.625" style="12" customWidth="1"/>
    <col min="15877" max="15877" width="2.625" style="12" customWidth="1"/>
    <col min="15878" max="15881" width="15.625" style="12" customWidth="1"/>
    <col min="15882" max="16128" width="9" style="12"/>
    <col min="16129" max="16129" width="3.625" style="12" customWidth="1"/>
    <col min="16130" max="16130" width="3.125" style="12" customWidth="1"/>
    <col min="16131" max="16131" width="2.625" style="12" customWidth="1"/>
    <col min="16132" max="16132" width="15.625" style="12" customWidth="1"/>
    <col min="16133" max="16133" width="2.625" style="12" customWidth="1"/>
    <col min="16134" max="16137" width="15.625" style="12" customWidth="1"/>
    <col min="16138" max="16384" width="9" style="12"/>
  </cols>
  <sheetData>
    <row r="1" spans="1:10" s="2" customFormat="1" ht="30" customHeight="1">
      <c r="A1" s="1" t="s">
        <v>0</v>
      </c>
      <c r="B1" s="1"/>
      <c r="C1" s="1"/>
      <c r="F1" s="3"/>
      <c r="G1" s="3"/>
      <c r="H1" s="4"/>
      <c r="I1" s="3"/>
    </row>
    <row r="2" spans="1:10" s="2" customFormat="1" ht="18" customHeight="1">
      <c r="A2" s="5"/>
      <c r="B2" s="5"/>
      <c r="C2" s="5"/>
      <c r="D2" s="6"/>
      <c r="E2" s="6"/>
      <c r="F2" s="7"/>
      <c r="G2" s="7"/>
      <c r="H2" s="8"/>
      <c r="I2" s="9" t="s">
        <v>1</v>
      </c>
    </row>
    <row r="3" spans="1:10" s="2" customFormat="1" ht="19.5" customHeight="1">
      <c r="B3" s="946" t="s">
        <v>2</v>
      </c>
      <c r="C3" s="947"/>
      <c r="D3" s="947"/>
      <c r="E3" s="948"/>
      <c r="F3" s="10" t="s">
        <v>3</v>
      </c>
      <c r="G3" s="10" t="s">
        <v>4</v>
      </c>
      <c r="H3" s="10" t="s">
        <v>5</v>
      </c>
      <c r="I3" s="10" t="s">
        <v>6</v>
      </c>
    </row>
    <row r="4" spans="1:10" s="2" customFormat="1" ht="19.5" customHeight="1">
      <c r="B4" s="949"/>
      <c r="C4" s="950"/>
      <c r="D4" s="950"/>
      <c r="E4" s="951"/>
      <c r="F4" s="11" t="s">
        <v>7</v>
      </c>
      <c r="G4" s="11" t="s">
        <v>8</v>
      </c>
      <c r="H4" s="11" t="s">
        <v>9</v>
      </c>
      <c r="I4" s="11" t="s">
        <v>7</v>
      </c>
    </row>
    <row r="5" spans="1:10" ht="23.25" customHeight="1">
      <c r="B5" s="942" t="s">
        <v>10</v>
      </c>
      <c r="C5" s="943"/>
      <c r="D5" s="944"/>
      <c r="E5" s="945"/>
      <c r="F5" s="13" t="s">
        <v>11</v>
      </c>
      <c r="G5" s="13" t="s">
        <v>11</v>
      </c>
      <c r="H5" s="13" t="s">
        <v>11</v>
      </c>
      <c r="I5" s="14">
        <f>SUM(I6:I11)</f>
        <v>68666742</v>
      </c>
      <c r="J5" s="15"/>
    </row>
    <row r="6" spans="1:10" ht="22.5" hidden="1" customHeight="1">
      <c r="B6" s="16"/>
      <c r="C6" s="17"/>
      <c r="D6" s="18" t="s">
        <v>12</v>
      </c>
      <c r="E6" s="19"/>
      <c r="F6" s="952"/>
      <c r="G6" s="952"/>
      <c r="H6" s="952"/>
      <c r="I6" s="20">
        <v>29542923</v>
      </c>
    </row>
    <row r="7" spans="1:10" ht="21" hidden="1" customHeight="1">
      <c r="B7" s="16"/>
      <c r="C7" s="21"/>
      <c r="D7" s="22" t="s">
        <v>13</v>
      </c>
      <c r="E7" s="23"/>
      <c r="F7" s="953"/>
      <c r="G7" s="953"/>
      <c r="H7" s="953"/>
      <c r="I7" s="24">
        <v>589279</v>
      </c>
    </row>
    <row r="8" spans="1:10" ht="21" hidden="1" customHeight="1">
      <c r="B8" s="16"/>
      <c r="C8" s="21"/>
      <c r="D8" s="22" t="s">
        <v>14</v>
      </c>
      <c r="E8" s="23"/>
      <c r="F8" s="953"/>
      <c r="G8" s="953"/>
      <c r="H8" s="953"/>
      <c r="I8" s="24">
        <v>5404962</v>
      </c>
    </row>
    <row r="9" spans="1:10" ht="21" hidden="1" customHeight="1">
      <c r="B9" s="16"/>
      <c r="C9" s="21"/>
      <c r="D9" s="22" t="s">
        <v>15</v>
      </c>
      <c r="E9" s="23"/>
      <c r="F9" s="953"/>
      <c r="G9" s="953"/>
      <c r="H9" s="953"/>
      <c r="I9" s="24">
        <v>29440162</v>
      </c>
      <c r="J9" s="15"/>
    </row>
    <row r="10" spans="1:10" ht="21" hidden="1" customHeight="1">
      <c r="B10" s="16"/>
      <c r="C10" s="21"/>
      <c r="D10" s="25" t="s">
        <v>16</v>
      </c>
      <c r="E10" s="23"/>
      <c r="F10" s="953"/>
      <c r="G10" s="953"/>
      <c r="H10" s="953"/>
      <c r="I10" s="24">
        <v>348416</v>
      </c>
      <c r="J10" s="15"/>
    </row>
    <row r="11" spans="1:10" ht="21" hidden="1" customHeight="1">
      <c r="B11" s="26"/>
      <c r="C11" s="27"/>
      <c r="D11" s="28" t="s">
        <v>17</v>
      </c>
      <c r="E11" s="29"/>
      <c r="F11" s="954"/>
      <c r="G11" s="954"/>
      <c r="H11" s="954"/>
      <c r="I11" s="30">
        <v>3341000</v>
      </c>
    </row>
    <row r="12" spans="1:10" ht="24" customHeight="1">
      <c r="B12" s="942" t="s">
        <v>18</v>
      </c>
      <c r="C12" s="943"/>
      <c r="D12" s="944"/>
      <c r="E12" s="945"/>
      <c r="F12" s="13">
        <f>SUM(F13:F18)</f>
        <v>68666742</v>
      </c>
      <c r="G12" s="13">
        <f>SUM(G13:G18)</f>
        <v>8277200</v>
      </c>
      <c r="H12" s="13">
        <f>SUM(H13:H18)</f>
        <v>4323228</v>
      </c>
      <c r="I12" s="13">
        <f>SUM(I13:I18)</f>
        <v>72620714</v>
      </c>
    </row>
    <row r="13" spans="1:10" ht="21" hidden="1" customHeight="1">
      <c r="B13" s="16"/>
      <c r="C13" s="17"/>
      <c r="D13" s="18" t="s">
        <v>12</v>
      </c>
      <c r="E13" s="19"/>
      <c r="F13" s="31">
        <v>29542923</v>
      </c>
      <c r="G13" s="32">
        <v>5908500</v>
      </c>
      <c r="H13" s="32">
        <v>2551784</v>
      </c>
      <c r="I13" s="33">
        <f>F13+G13-H13</f>
        <v>32899639</v>
      </c>
    </row>
    <row r="14" spans="1:10" ht="21" hidden="1" customHeight="1">
      <c r="B14" s="16"/>
      <c r="C14" s="21"/>
      <c r="D14" s="22" t="s">
        <v>13</v>
      </c>
      <c r="E14" s="23"/>
      <c r="F14" s="34">
        <f>+I7</f>
        <v>589279</v>
      </c>
      <c r="G14" s="34">
        <v>0</v>
      </c>
      <c r="H14" s="34">
        <v>116630</v>
      </c>
      <c r="I14" s="24">
        <v>472649</v>
      </c>
    </row>
    <row r="15" spans="1:10" ht="21" hidden="1" customHeight="1">
      <c r="B15" s="16"/>
      <c r="C15" s="21"/>
      <c r="D15" s="22" t="s">
        <v>14</v>
      </c>
      <c r="E15" s="23"/>
      <c r="F15" s="34">
        <v>5404962</v>
      </c>
      <c r="G15" s="34">
        <v>28100</v>
      </c>
      <c r="H15" s="34">
        <v>252735</v>
      </c>
      <c r="I15" s="24">
        <v>5180328</v>
      </c>
    </row>
    <row r="16" spans="1:10" ht="21" hidden="1" customHeight="1">
      <c r="B16" s="16"/>
      <c r="C16" s="21"/>
      <c r="D16" s="22" t="s">
        <v>15</v>
      </c>
      <c r="E16" s="23"/>
      <c r="F16" s="34">
        <v>29440162</v>
      </c>
      <c r="G16" s="34">
        <v>1894300</v>
      </c>
      <c r="H16" s="34">
        <v>1353771</v>
      </c>
      <c r="I16" s="24">
        <v>29980691</v>
      </c>
    </row>
    <row r="17" spans="2:10" ht="21" hidden="1" customHeight="1">
      <c r="B17" s="16"/>
      <c r="C17" s="21"/>
      <c r="D17" s="25" t="s">
        <v>16</v>
      </c>
      <c r="E17" s="23"/>
      <c r="F17" s="34">
        <v>348416</v>
      </c>
      <c r="G17" s="34">
        <v>0</v>
      </c>
      <c r="H17" s="34">
        <v>32676</v>
      </c>
      <c r="I17" s="24">
        <v>315739</v>
      </c>
      <c r="J17" s="15"/>
    </row>
    <row r="18" spans="2:10" ht="21" hidden="1" customHeight="1">
      <c r="B18" s="26"/>
      <c r="C18" s="27"/>
      <c r="D18" s="28" t="s">
        <v>17</v>
      </c>
      <c r="E18" s="29"/>
      <c r="F18" s="35">
        <v>3341000</v>
      </c>
      <c r="G18" s="35">
        <v>446300</v>
      </c>
      <c r="H18" s="35">
        <v>15632</v>
      </c>
      <c r="I18" s="30">
        <v>3771668</v>
      </c>
    </row>
    <row r="19" spans="2:10" ht="24" customHeight="1">
      <c r="B19" s="942" t="s">
        <v>19</v>
      </c>
      <c r="C19" s="943"/>
      <c r="D19" s="944"/>
      <c r="E19" s="945"/>
      <c r="F19" s="13">
        <f>SUM(F20:F25)</f>
        <v>72620714</v>
      </c>
      <c r="G19" s="13">
        <f>SUM(G20:G25)</f>
        <v>5224339</v>
      </c>
      <c r="H19" s="13">
        <f>SUM(H20:H25)</f>
        <v>5697844</v>
      </c>
      <c r="I19" s="13">
        <f>SUM(I20:I25)</f>
        <v>72147209</v>
      </c>
    </row>
    <row r="20" spans="2:10" ht="21" hidden="1" customHeight="1">
      <c r="B20" s="16"/>
      <c r="C20" s="17"/>
      <c r="D20" s="36" t="s">
        <v>12</v>
      </c>
      <c r="E20" s="37"/>
      <c r="F20" s="31">
        <v>32899639</v>
      </c>
      <c r="G20" s="32">
        <v>2264339</v>
      </c>
      <c r="H20" s="32">
        <v>2750204</v>
      </c>
      <c r="I20" s="33">
        <f>F20+G20-H20</f>
        <v>32413774</v>
      </c>
    </row>
    <row r="21" spans="2:10" ht="21" hidden="1" customHeight="1">
      <c r="B21" s="16"/>
      <c r="C21" s="21"/>
      <c r="D21" s="22" t="s">
        <v>13</v>
      </c>
      <c r="E21" s="23"/>
      <c r="F21" s="34">
        <v>472649</v>
      </c>
      <c r="G21" s="34">
        <v>0</v>
      </c>
      <c r="H21" s="34">
        <v>90949</v>
      </c>
      <c r="I21" s="24">
        <v>381700</v>
      </c>
    </row>
    <row r="22" spans="2:10" ht="21" hidden="1" customHeight="1">
      <c r="B22" s="16"/>
      <c r="C22" s="21"/>
      <c r="D22" s="22" t="s">
        <v>14</v>
      </c>
      <c r="E22" s="23"/>
      <c r="F22" s="34">
        <v>5180328</v>
      </c>
      <c r="G22" s="34">
        <v>119500</v>
      </c>
      <c r="H22" s="34">
        <v>283761</v>
      </c>
      <c r="I22" s="24">
        <v>5016067</v>
      </c>
    </row>
    <row r="23" spans="2:10" ht="21" hidden="1" customHeight="1">
      <c r="B23" s="16"/>
      <c r="C23" s="21"/>
      <c r="D23" s="22" t="s">
        <v>15</v>
      </c>
      <c r="E23" s="23"/>
      <c r="F23" s="34">
        <v>29980691</v>
      </c>
      <c r="G23" s="34">
        <v>2821500</v>
      </c>
      <c r="H23" s="34">
        <v>2354734</v>
      </c>
      <c r="I23" s="24">
        <v>30447457</v>
      </c>
    </row>
    <row r="24" spans="2:10" ht="21" hidden="1" customHeight="1">
      <c r="B24" s="16"/>
      <c r="C24" s="21"/>
      <c r="D24" s="25" t="s">
        <v>16</v>
      </c>
      <c r="E24" s="23"/>
      <c r="F24" s="34">
        <v>315739</v>
      </c>
      <c r="G24" s="34">
        <v>0</v>
      </c>
      <c r="H24" s="34">
        <v>33485</v>
      </c>
      <c r="I24" s="24">
        <v>282254</v>
      </c>
    </row>
    <row r="25" spans="2:10" ht="21" hidden="1" customHeight="1">
      <c r="B25" s="26"/>
      <c r="C25" s="27"/>
      <c r="D25" s="28" t="s">
        <v>17</v>
      </c>
      <c r="E25" s="29"/>
      <c r="F25" s="35">
        <v>3771668</v>
      </c>
      <c r="G25" s="35">
        <v>19000</v>
      </c>
      <c r="H25" s="35">
        <v>184711</v>
      </c>
      <c r="I25" s="30">
        <v>3605957</v>
      </c>
    </row>
    <row r="26" spans="2:10" ht="24" customHeight="1">
      <c r="B26" s="942" t="s">
        <v>20</v>
      </c>
      <c r="C26" s="943"/>
      <c r="D26" s="944"/>
      <c r="E26" s="945"/>
      <c r="F26" s="13">
        <f>SUM(F27:F31)</f>
        <v>72147209</v>
      </c>
      <c r="G26" s="13">
        <f>SUM(G27:G31)</f>
        <v>5656081</v>
      </c>
      <c r="H26" s="13">
        <f>SUM(H27:H31)</f>
        <v>7298294</v>
      </c>
      <c r="I26" s="13">
        <f>SUM(I27:I31)</f>
        <v>70504996</v>
      </c>
    </row>
    <row r="27" spans="2:10" ht="21" hidden="1" customHeight="1">
      <c r="B27" s="16"/>
      <c r="C27" s="17"/>
      <c r="D27" s="36" t="s">
        <v>12</v>
      </c>
      <c r="E27" s="37"/>
      <c r="F27" s="31">
        <v>32795473</v>
      </c>
      <c r="G27" s="32">
        <v>2160781</v>
      </c>
      <c r="H27" s="32">
        <v>2868083</v>
      </c>
      <c r="I27" s="33">
        <v>32088171</v>
      </c>
    </row>
    <row r="28" spans="2:10" ht="21" hidden="1" customHeight="1">
      <c r="B28" s="16"/>
      <c r="C28" s="21"/>
      <c r="D28" s="22" t="s">
        <v>14</v>
      </c>
      <c r="E28" s="23"/>
      <c r="F28" s="34">
        <v>5016067</v>
      </c>
      <c r="G28" s="34">
        <v>225600</v>
      </c>
      <c r="H28" s="34">
        <v>856352</v>
      </c>
      <c r="I28" s="24">
        <v>4385315</v>
      </c>
    </row>
    <row r="29" spans="2:10" ht="21" hidden="1" customHeight="1">
      <c r="B29" s="16"/>
      <c r="C29" s="21"/>
      <c r="D29" s="22" t="s">
        <v>15</v>
      </c>
      <c r="E29" s="23"/>
      <c r="F29" s="34">
        <v>30447457</v>
      </c>
      <c r="G29" s="34">
        <v>3256700</v>
      </c>
      <c r="H29" s="34">
        <v>3327066</v>
      </c>
      <c r="I29" s="24">
        <v>30377091</v>
      </c>
    </row>
    <row r="30" spans="2:10" ht="21" hidden="1" customHeight="1">
      <c r="B30" s="16"/>
      <c r="C30" s="21"/>
      <c r="D30" s="25" t="s">
        <v>16</v>
      </c>
      <c r="E30" s="23"/>
      <c r="F30" s="34">
        <v>282255</v>
      </c>
      <c r="G30" s="34">
        <v>0</v>
      </c>
      <c r="H30" s="34">
        <v>32654</v>
      </c>
      <c r="I30" s="24">
        <v>249601</v>
      </c>
    </row>
    <row r="31" spans="2:10" ht="21" hidden="1" customHeight="1">
      <c r="B31" s="26"/>
      <c r="C31" s="27"/>
      <c r="D31" s="28" t="s">
        <v>17</v>
      </c>
      <c r="E31" s="29"/>
      <c r="F31" s="35">
        <v>3605957</v>
      </c>
      <c r="G31" s="35">
        <v>13000</v>
      </c>
      <c r="H31" s="35">
        <v>214139</v>
      </c>
      <c r="I31" s="30">
        <v>3404818</v>
      </c>
    </row>
    <row r="32" spans="2:10" ht="24" customHeight="1">
      <c r="B32" s="942" t="s">
        <v>21</v>
      </c>
      <c r="C32" s="943"/>
      <c r="D32" s="944"/>
      <c r="E32" s="945"/>
      <c r="F32" s="13">
        <f>SUM(F33:F37)</f>
        <v>70504996</v>
      </c>
      <c r="G32" s="13">
        <f>SUM(G33:G37)</f>
        <v>5867535</v>
      </c>
      <c r="H32" s="13">
        <f>SUM(H33:H37)</f>
        <v>7168477</v>
      </c>
      <c r="I32" s="13">
        <f>SUM(I33:I37)</f>
        <v>69204054</v>
      </c>
    </row>
    <row r="33" spans="2:9" ht="18" hidden="1" customHeight="1">
      <c r="B33" s="16"/>
      <c r="C33" s="17"/>
      <c r="D33" s="36" t="s">
        <v>12</v>
      </c>
      <c r="E33" s="37"/>
      <c r="F33" s="31">
        <v>32088171</v>
      </c>
      <c r="G33" s="32">
        <v>2328335</v>
      </c>
      <c r="H33" s="32">
        <v>3092333</v>
      </c>
      <c r="I33" s="33">
        <f>F33+G33-H33</f>
        <v>31324173</v>
      </c>
    </row>
    <row r="34" spans="2:9" ht="18" hidden="1" customHeight="1">
      <c r="B34" s="16"/>
      <c r="C34" s="21"/>
      <c r="D34" s="22" t="s">
        <v>22</v>
      </c>
      <c r="E34" s="23"/>
      <c r="F34" s="34">
        <v>4385315</v>
      </c>
      <c r="G34" s="34">
        <v>627900</v>
      </c>
      <c r="H34" s="34">
        <v>732095</v>
      </c>
      <c r="I34" s="24">
        <v>4281120</v>
      </c>
    </row>
    <row r="35" spans="2:9" ht="18" hidden="1" customHeight="1">
      <c r="B35" s="16"/>
      <c r="C35" s="21"/>
      <c r="D35" s="22" t="s">
        <v>23</v>
      </c>
      <c r="E35" s="23"/>
      <c r="F35" s="34">
        <v>30377091</v>
      </c>
      <c r="G35" s="34">
        <v>2911300</v>
      </c>
      <c r="H35" s="34">
        <v>3096301</v>
      </c>
      <c r="I35" s="24">
        <v>30192090</v>
      </c>
    </row>
    <row r="36" spans="2:9" ht="18" hidden="1" customHeight="1">
      <c r="B36" s="16"/>
      <c r="C36" s="21"/>
      <c r="D36" s="25" t="s">
        <v>24</v>
      </c>
      <c r="E36" s="23"/>
      <c r="F36" s="34">
        <v>249601</v>
      </c>
      <c r="G36" s="34">
        <v>0</v>
      </c>
      <c r="H36" s="34">
        <v>27354</v>
      </c>
      <c r="I36" s="24">
        <v>222247</v>
      </c>
    </row>
    <row r="37" spans="2:9" ht="18" hidden="1" customHeight="1">
      <c r="B37" s="26"/>
      <c r="C37" s="27"/>
      <c r="D37" s="28" t="s">
        <v>25</v>
      </c>
      <c r="E37" s="29"/>
      <c r="F37" s="35">
        <v>3404818</v>
      </c>
      <c r="G37" s="35">
        <v>0</v>
      </c>
      <c r="H37" s="35">
        <v>220394</v>
      </c>
      <c r="I37" s="30">
        <v>3184424</v>
      </c>
    </row>
    <row r="38" spans="2:9" ht="24" customHeight="1">
      <c r="B38" s="942" t="s">
        <v>26</v>
      </c>
      <c r="C38" s="943"/>
      <c r="D38" s="944"/>
      <c r="E38" s="945"/>
      <c r="F38" s="13">
        <f>SUM(F39:F43)</f>
        <v>69204054</v>
      </c>
      <c r="G38" s="13">
        <f>SUM(G39:G43)</f>
        <v>4890800</v>
      </c>
      <c r="H38" s="13">
        <f>SUM(H39:H43)</f>
        <v>5338181</v>
      </c>
      <c r="I38" s="13">
        <f>SUM(I39:I43)</f>
        <v>68756573</v>
      </c>
    </row>
    <row r="39" spans="2:9" ht="18" hidden="1" customHeight="1">
      <c r="B39" s="16"/>
      <c r="C39" s="17"/>
      <c r="D39" s="36" t="s">
        <v>12</v>
      </c>
      <c r="E39" s="37"/>
      <c r="F39" s="31">
        <v>31324173</v>
      </c>
      <c r="G39" s="32">
        <v>3470500</v>
      </c>
      <c r="H39" s="32">
        <v>3195653</v>
      </c>
      <c r="I39" s="33">
        <v>31599020</v>
      </c>
    </row>
    <row r="40" spans="2:9" ht="18" hidden="1" customHeight="1">
      <c r="B40" s="16"/>
      <c r="C40" s="21"/>
      <c r="D40" s="22" t="s">
        <v>22</v>
      </c>
      <c r="E40" s="23"/>
      <c r="F40" s="34">
        <f>I34</f>
        <v>4281120</v>
      </c>
      <c r="G40" s="34">
        <v>141000</v>
      </c>
      <c r="H40" s="34">
        <v>258992</v>
      </c>
      <c r="I40" s="24">
        <f>F40+G40-H40</f>
        <v>4163128</v>
      </c>
    </row>
    <row r="41" spans="2:9" ht="18" hidden="1" customHeight="1">
      <c r="B41" s="16"/>
      <c r="C41" s="21"/>
      <c r="D41" s="22" t="s">
        <v>23</v>
      </c>
      <c r="E41" s="23"/>
      <c r="F41" s="34">
        <f>I35</f>
        <v>30192090</v>
      </c>
      <c r="G41" s="34">
        <v>1251300</v>
      </c>
      <c r="H41" s="34">
        <v>1634788</v>
      </c>
      <c r="I41" s="24">
        <v>29808502</v>
      </c>
    </row>
    <row r="42" spans="2:9" ht="18" hidden="1" customHeight="1">
      <c r="B42" s="16"/>
      <c r="C42" s="21"/>
      <c r="D42" s="25" t="s">
        <v>24</v>
      </c>
      <c r="E42" s="23"/>
      <c r="F42" s="34">
        <f>I36</f>
        <v>222247</v>
      </c>
      <c r="G42" s="34">
        <v>0</v>
      </c>
      <c r="H42" s="34">
        <v>26044</v>
      </c>
      <c r="I42" s="24">
        <v>196203</v>
      </c>
    </row>
    <row r="43" spans="2:9" ht="18" hidden="1" customHeight="1">
      <c r="B43" s="26"/>
      <c r="C43" s="27"/>
      <c r="D43" s="28" t="s">
        <v>25</v>
      </c>
      <c r="E43" s="29"/>
      <c r="F43" s="35">
        <v>3184424</v>
      </c>
      <c r="G43" s="35">
        <v>28000</v>
      </c>
      <c r="H43" s="35">
        <v>222704</v>
      </c>
      <c r="I43" s="30">
        <v>2989720</v>
      </c>
    </row>
    <row r="44" spans="2:9" ht="24" customHeight="1">
      <c r="B44" s="942" t="s">
        <v>27</v>
      </c>
      <c r="C44" s="943"/>
      <c r="D44" s="944"/>
      <c r="E44" s="945"/>
      <c r="F44" s="13">
        <f>SUM(F45:F49)</f>
        <v>68756673</v>
      </c>
      <c r="G44" s="13">
        <f>SUM(G45:G49)</f>
        <v>4969600</v>
      </c>
      <c r="H44" s="13">
        <f>SUM(H45:H49)</f>
        <v>5436620</v>
      </c>
      <c r="I44" s="13">
        <f>SUM(I45:I49)</f>
        <v>68289653</v>
      </c>
    </row>
    <row r="45" spans="2:9" ht="18" customHeight="1">
      <c r="B45" s="16"/>
      <c r="C45" s="17"/>
      <c r="D45" s="36" t="s">
        <v>12</v>
      </c>
      <c r="E45" s="37"/>
      <c r="F45" s="31">
        <v>31599020</v>
      </c>
      <c r="G45" s="32">
        <v>3424600</v>
      </c>
      <c r="H45" s="32">
        <v>3083246</v>
      </c>
      <c r="I45" s="33">
        <v>31940374</v>
      </c>
    </row>
    <row r="46" spans="2:9" ht="18" customHeight="1">
      <c r="B46" s="16"/>
      <c r="C46" s="21"/>
      <c r="D46" s="22" t="s">
        <v>22</v>
      </c>
      <c r="E46" s="23"/>
      <c r="F46" s="34">
        <v>4163128</v>
      </c>
      <c r="G46" s="34">
        <v>76000</v>
      </c>
      <c r="H46" s="34">
        <v>284199</v>
      </c>
      <c r="I46" s="24">
        <v>3954929</v>
      </c>
    </row>
    <row r="47" spans="2:9" ht="18" customHeight="1">
      <c r="B47" s="16"/>
      <c r="C47" s="21"/>
      <c r="D47" s="22" t="s">
        <v>23</v>
      </c>
      <c r="E47" s="23"/>
      <c r="F47" s="34">
        <v>29808602</v>
      </c>
      <c r="G47" s="34">
        <v>1282500</v>
      </c>
      <c r="H47" s="34">
        <v>1901059</v>
      </c>
      <c r="I47" s="24">
        <v>29190043</v>
      </c>
    </row>
    <row r="48" spans="2:9" ht="18" customHeight="1">
      <c r="B48" s="16"/>
      <c r="C48" s="21"/>
      <c r="D48" s="25" t="s">
        <v>24</v>
      </c>
      <c r="E48" s="23"/>
      <c r="F48" s="34">
        <v>196203</v>
      </c>
      <c r="G48" s="34">
        <v>0</v>
      </c>
      <c r="H48" s="34">
        <v>46324</v>
      </c>
      <c r="I48" s="24">
        <v>149879</v>
      </c>
    </row>
    <row r="49" spans="2:9" ht="18" customHeight="1">
      <c r="B49" s="26"/>
      <c r="C49" s="27"/>
      <c r="D49" s="28" t="s">
        <v>25</v>
      </c>
      <c r="E49" s="29"/>
      <c r="F49" s="35">
        <v>2989720</v>
      </c>
      <c r="G49" s="35">
        <v>186500</v>
      </c>
      <c r="H49" s="35">
        <v>121792</v>
      </c>
      <c r="I49" s="30">
        <v>3054428</v>
      </c>
    </row>
    <row r="50" spans="2:9" ht="24" customHeight="1">
      <c r="B50" s="942" t="s">
        <v>28</v>
      </c>
      <c r="C50" s="943"/>
      <c r="D50" s="944"/>
      <c r="E50" s="945"/>
      <c r="F50" s="13">
        <f>SUM(F51:F55)</f>
        <v>68289653</v>
      </c>
      <c r="G50" s="13">
        <f>SUM(G51:G55)</f>
        <v>6031309</v>
      </c>
      <c r="H50" s="13">
        <f>SUM(H51:H55)</f>
        <v>5376029</v>
      </c>
      <c r="I50" s="13">
        <f>SUM(I51:I55)</f>
        <v>68944933</v>
      </c>
    </row>
    <row r="51" spans="2:9" ht="18" customHeight="1">
      <c r="B51" s="16"/>
      <c r="C51" s="17"/>
      <c r="D51" s="36" t="s">
        <v>12</v>
      </c>
      <c r="E51" s="37"/>
      <c r="F51" s="31">
        <v>31940374</v>
      </c>
      <c r="G51" s="32">
        <v>4435209</v>
      </c>
      <c r="H51" s="32">
        <v>3049745</v>
      </c>
      <c r="I51" s="33">
        <v>33325838</v>
      </c>
    </row>
    <row r="52" spans="2:9" ht="18" customHeight="1">
      <c r="B52" s="16"/>
      <c r="C52" s="21"/>
      <c r="D52" s="22" t="s">
        <v>22</v>
      </c>
      <c r="E52" s="23"/>
      <c r="F52" s="34">
        <v>3954929</v>
      </c>
      <c r="G52" s="34">
        <v>89100</v>
      </c>
      <c r="H52" s="34">
        <v>299249</v>
      </c>
      <c r="I52" s="24">
        <v>3744780</v>
      </c>
    </row>
    <row r="53" spans="2:9" ht="18" customHeight="1">
      <c r="B53" s="16"/>
      <c r="C53" s="21"/>
      <c r="D53" s="22" t="s">
        <v>23</v>
      </c>
      <c r="E53" s="23"/>
      <c r="F53" s="34">
        <v>29190043</v>
      </c>
      <c r="G53" s="34">
        <v>1292500</v>
      </c>
      <c r="H53" s="34">
        <v>1910234</v>
      </c>
      <c r="I53" s="24">
        <v>28572309</v>
      </c>
    </row>
    <row r="54" spans="2:9" ht="18" customHeight="1">
      <c r="B54" s="16"/>
      <c r="C54" s="21"/>
      <c r="D54" s="25" t="s">
        <v>24</v>
      </c>
      <c r="E54" s="23"/>
      <c r="F54" s="34">
        <v>149879</v>
      </c>
      <c r="G54" s="34">
        <v>0</v>
      </c>
      <c r="H54" s="34">
        <v>7546</v>
      </c>
      <c r="I54" s="24">
        <v>142333</v>
      </c>
    </row>
    <row r="55" spans="2:9" ht="18" customHeight="1">
      <c r="B55" s="26"/>
      <c r="C55" s="27"/>
      <c r="D55" s="28" t="s">
        <v>25</v>
      </c>
      <c r="E55" s="29"/>
      <c r="F55" s="35">
        <v>3054428</v>
      </c>
      <c r="G55" s="35">
        <v>214500</v>
      </c>
      <c r="H55" s="35">
        <v>109255</v>
      </c>
      <c r="I55" s="30">
        <v>3159673</v>
      </c>
    </row>
    <row r="56" spans="2:9" ht="24" customHeight="1">
      <c r="B56" s="942" t="s">
        <v>29</v>
      </c>
      <c r="C56" s="943"/>
      <c r="D56" s="944"/>
      <c r="E56" s="945"/>
      <c r="F56" s="13">
        <f>SUM(F57:F61)</f>
        <v>68944933</v>
      </c>
      <c r="G56" s="13">
        <f>SUM(G57:G61)</f>
        <v>6504975</v>
      </c>
      <c r="H56" s="13">
        <f>SUM(H57:H61)</f>
        <v>5318160</v>
      </c>
      <c r="I56" s="13">
        <f>SUM(I57:I61)</f>
        <v>70131748</v>
      </c>
    </row>
    <row r="57" spans="2:9" ht="18" customHeight="1">
      <c r="B57" s="16"/>
      <c r="C57" s="17"/>
      <c r="D57" s="36" t="s">
        <v>12</v>
      </c>
      <c r="E57" s="37"/>
      <c r="F57" s="31">
        <v>33325838</v>
      </c>
      <c r="G57" s="32">
        <v>4778375</v>
      </c>
      <c r="H57" s="32">
        <v>2948651</v>
      </c>
      <c r="I57" s="33">
        <v>35155562</v>
      </c>
    </row>
    <row r="58" spans="2:9" ht="18" customHeight="1">
      <c r="B58" s="16"/>
      <c r="C58" s="21"/>
      <c r="D58" s="22" t="s">
        <v>22</v>
      </c>
      <c r="E58" s="23"/>
      <c r="F58" s="34">
        <v>3744780</v>
      </c>
      <c r="G58" s="34">
        <v>377200</v>
      </c>
      <c r="H58" s="34">
        <v>313656</v>
      </c>
      <c r="I58" s="24">
        <v>3808324</v>
      </c>
    </row>
    <row r="59" spans="2:9" ht="18" customHeight="1">
      <c r="B59" s="16"/>
      <c r="C59" s="21"/>
      <c r="D59" s="22" t="s">
        <v>23</v>
      </c>
      <c r="E59" s="23"/>
      <c r="F59" s="34">
        <v>28572309</v>
      </c>
      <c r="G59" s="34">
        <v>1317400</v>
      </c>
      <c r="H59" s="34">
        <v>1894988</v>
      </c>
      <c r="I59" s="24">
        <v>27994721</v>
      </c>
    </row>
    <row r="60" spans="2:9" ht="18" customHeight="1">
      <c r="B60" s="16"/>
      <c r="C60" s="21"/>
      <c r="D60" s="25" t="s">
        <v>24</v>
      </c>
      <c r="E60" s="23"/>
      <c r="F60" s="34">
        <v>142333</v>
      </c>
      <c r="G60" s="34">
        <v>0</v>
      </c>
      <c r="H60" s="34">
        <v>7687</v>
      </c>
      <c r="I60" s="24">
        <v>134646</v>
      </c>
    </row>
    <row r="61" spans="2:9" ht="18" customHeight="1">
      <c r="B61" s="26"/>
      <c r="C61" s="27"/>
      <c r="D61" s="28" t="s">
        <v>25</v>
      </c>
      <c r="E61" s="29"/>
      <c r="F61" s="35">
        <v>3159673</v>
      </c>
      <c r="G61" s="35">
        <v>32000</v>
      </c>
      <c r="H61" s="35">
        <v>153178</v>
      </c>
      <c r="I61" s="30">
        <v>3038495</v>
      </c>
    </row>
    <row r="62" spans="2:9" ht="18" customHeight="1">
      <c r="B62" s="942" t="s">
        <v>30</v>
      </c>
      <c r="C62" s="943"/>
      <c r="D62" s="944"/>
      <c r="E62" s="945"/>
      <c r="F62" s="13">
        <f>SUM(F63:F67)</f>
        <v>70131748</v>
      </c>
      <c r="G62" s="13">
        <f>SUM(G63:G67)</f>
        <v>7375470</v>
      </c>
      <c r="H62" s="13">
        <f>SUM(H63:H67)</f>
        <v>5363894</v>
      </c>
      <c r="I62" s="13">
        <f>SUM(I63:I67)</f>
        <v>72143324</v>
      </c>
    </row>
    <row r="63" spans="2:9" ht="18" customHeight="1">
      <c r="B63" s="16"/>
      <c r="C63" s="17"/>
      <c r="D63" s="36" t="s">
        <v>12</v>
      </c>
      <c r="E63" s="37"/>
      <c r="F63" s="31">
        <v>35155562</v>
      </c>
      <c r="G63" s="32">
        <v>5090170</v>
      </c>
      <c r="H63" s="32">
        <v>2859895</v>
      </c>
      <c r="I63" s="33">
        <v>37385837</v>
      </c>
    </row>
    <row r="64" spans="2:9" ht="18" customHeight="1">
      <c r="B64" s="16"/>
      <c r="C64" s="21"/>
      <c r="D64" s="22" t="s">
        <v>22</v>
      </c>
      <c r="E64" s="23"/>
      <c r="F64" s="34">
        <v>3808324</v>
      </c>
      <c r="G64" s="34">
        <v>501400</v>
      </c>
      <c r="H64" s="34">
        <v>321801</v>
      </c>
      <c r="I64" s="24">
        <v>3987923</v>
      </c>
    </row>
    <row r="65" spans="2:9" ht="18" customHeight="1">
      <c r="B65" s="16"/>
      <c r="C65" s="21"/>
      <c r="D65" s="22" t="s">
        <v>23</v>
      </c>
      <c r="E65" s="23"/>
      <c r="F65" s="34">
        <v>27994721</v>
      </c>
      <c r="G65" s="34">
        <v>1649900</v>
      </c>
      <c r="H65" s="34">
        <v>1968722</v>
      </c>
      <c r="I65" s="24">
        <v>27675899</v>
      </c>
    </row>
    <row r="66" spans="2:9" ht="18" customHeight="1">
      <c r="B66" s="16"/>
      <c r="C66" s="21"/>
      <c r="D66" s="25" t="s">
        <v>24</v>
      </c>
      <c r="E66" s="23"/>
      <c r="F66" s="34">
        <v>134646</v>
      </c>
      <c r="G66" s="34">
        <v>0</v>
      </c>
      <c r="H66" s="34">
        <v>7830</v>
      </c>
      <c r="I66" s="24">
        <v>126816</v>
      </c>
    </row>
    <row r="67" spans="2:9" ht="18" customHeight="1">
      <c r="B67" s="26"/>
      <c r="C67" s="27"/>
      <c r="D67" s="28" t="s">
        <v>25</v>
      </c>
      <c r="E67" s="29"/>
      <c r="F67" s="35">
        <v>3038495</v>
      </c>
      <c r="G67" s="35">
        <v>134000</v>
      </c>
      <c r="H67" s="35">
        <v>205646</v>
      </c>
      <c r="I67" s="30">
        <v>2966849</v>
      </c>
    </row>
    <row r="68" spans="2:9" ht="18" customHeight="1">
      <c r="B68" s="942" t="s">
        <v>31</v>
      </c>
      <c r="C68" s="943"/>
      <c r="D68" s="944"/>
      <c r="E68" s="945"/>
      <c r="F68" s="13">
        <f>SUM(F69:F73)</f>
        <v>72143323</v>
      </c>
      <c r="G68" s="13">
        <f>SUM(G69:G73)</f>
        <v>6734857</v>
      </c>
      <c r="H68" s="13">
        <f>SUM(H69:H73)</f>
        <v>5123980</v>
      </c>
      <c r="I68" s="13">
        <f>SUM(I69:I73)</f>
        <v>73754201</v>
      </c>
    </row>
    <row r="69" spans="2:9" ht="18" customHeight="1">
      <c r="B69" s="16"/>
      <c r="C69" s="17"/>
      <c r="D69" s="36" t="s">
        <v>12</v>
      </c>
      <c r="E69" s="37"/>
      <c r="F69" s="31">
        <v>37385837</v>
      </c>
      <c r="G69" s="32">
        <v>4734957</v>
      </c>
      <c r="H69" s="32">
        <v>2562681</v>
      </c>
      <c r="I69" s="33">
        <v>39558113</v>
      </c>
    </row>
    <row r="70" spans="2:9" ht="18" customHeight="1">
      <c r="B70" s="16"/>
      <c r="C70" s="21"/>
      <c r="D70" s="22" t="s">
        <v>22</v>
      </c>
      <c r="E70" s="23"/>
      <c r="F70" s="34">
        <v>3987923</v>
      </c>
      <c r="G70" s="34">
        <v>235100</v>
      </c>
      <c r="H70" s="34">
        <v>344613</v>
      </c>
      <c r="I70" s="24">
        <v>3878410</v>
      </c>
    </row>
    <row r="71" spans="2:9" ht="18" customHeight="1">
      <c r="B71" s="16"/>
      <c r="C71" s="21"/>
      <c r="D71" s="22" t="s">
        <v>23</v>
      </c>
      <c r="E71" s="23"/>
      <c r="F71" s="34">
        <v>27675899</v>
      </c>
      <c r="G71" s="34">
        <v>1727800</v>
      </c>
      <c r="H71" s="34">
        <v>1992925</v>
      </c>
      <c r="I71" s="24">
        <v>27410774</v>
      </c>
    </row>
    <row r="72" spans="2:9" ht="18" customHeight="1">
      <c r="B72" s="16"/>
      <c r="C72" s="21"/>
      <c r="D72" s="25" t="s">
        <v>24</v>
      </c>
      <c r="E72" s="23"/>
      <c r="F72" s="34">
        <v>126816</v>
      </c>
      <c r="G72" s="34">
        <v>0</v>
      </c>
      <c r="H72" s="34">
        <v>7976</v>
      </c>
      <c r="I72" s="24">
        <v>118840</v>
      </c>
    </row>
    <row r="73" spans="2:9" ht="18" customHeight="1">
      <c r="B73" s="26"/>
      <c r="C73" s="27"/>
      <c r="D73" s="28" t="s">
        <v>25</v>
      </c>
      <c r="E73" s="29"/>
      <c r="F73" s="35">
        <v>2966848</v>
      </c>
      <c r="G73" s="35">
        <v>37000</v>
      </c>
      <c r="H73" s="35">
        <v>215785</v>
      </c>
      <c r="I73" s="30">
        <v>2788064</v>
      </c>
    </row>
    <row r="74" spans="2:9" ht="15" customHeight="1">
      <c r="D74" s="38"/>
      <c r="E74" s="38"/>
      <c r="H74" s="12"/>
      <c r="I74" s="39" t="s">
        <v>32</v>
      </c>
    </row>
    <row r="75" spans="2:9">
      <c r="D75" s="40"/>
      <c r="E75" s="38"/>
      <c r="H75" s="12"/>
    </row>
    <row r="76" spans="2:9">
      <c r="D76" s="38"/>
      <c r="E76" s="38"/>
      <c r="H76" s="12"/>
    </row>
    <row r="77" spans="2:9">
      <c r="D77" s="38"/>
      <c r="E77" s="38"/>
      <c r="H77" s="12"/>
    </row>
  </sheetData>
  <mergeCells count="15">
    <mergeCell ref="B12:E12"/>
    <mergeCell ref="B3:E4"/>
    <mergeCell ref="B5:E5"/>
    <mergeCell ref="F6:F11"/>
    <mergeCell ref="G6:G11"/>
    <mergeCell ref="H6:H11"/>
    <mergeCell ref="B56:E56"/>
    <mergeCell ref="B62:E62"/>
    <mergeCell ref="B68:E68"/>
    <mergeCell ref="B19:E19"/>
    <mergeCell ref="B26:E26"/>
    <mergeCell ref="B32:E32"/>
    <mergeCell ref="B38:E38"/>
    <mergeCell ref="B44:E44"/>
    <mergeCell ref="B50:E50"/>
  </mergeCells>
  <phoneticPr fontId="1"/>
  <pageMargins left="0.59055118110236227" right="0.59055118110236227" top="0.78740157480314965" bottom="0.78740157480314965" header="0.39370078740157483" footer="0.39370078740157483"/>
  <pageSetup paperSize="9" scale="99" orientation="portrait" cellComments="asDisplayed" r:id="rId1"/>
  <headerFooter alignWithMargins="0">
    <oddHeader>&amp;R20.行  財  政</oddHeader>
    <oddFooter>&amp;C-155-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zoomScaleNormal="100" zoomScaleSheetLayoutView="100" workbookViewId="0">
      <selection activeCell="H15" sqref="H15"/>
    </sheetView>
  </sheetViews>
  <sheetFormatPr defaultRowHeight="11.25"/>
  <cols>
    <col min="1" max="1" width="3.625" style="2" customWidth="1"/>
    <col min="2" max="2" width="14.625" style="2" customWidth="1"/>
    <col min="3" max="3" width="8.625" style="697" customWidth="1"/>
    <col min="4" max="5" width="7.875" style="697" customWidth="1"/>
    <col min="6" max="6" width="8.625" style="697" customWidth="1"/>
    <col min="7" max="8" width="8.125" style="697" customWidth="1"/>
    <col min="9" max="9" width="7.625" style="698" customWidth="1"/>
    <col min="10" max="11" width="7.125" style="2" customWidth="1"/>
    <col min="12" max="256" width="9" style="2"/>
    <col min="257" max="257" width="3.625" style="2" customWidth="1"/>
    <col min="258" max="258" width="14.625" style="2" customWidth="1"/>
    <col min="259" max="259" width="8.625" style="2" customWidth="1"/>
    <col min="260" max="261" width="7.875" style="2" customWidth="1"/>
    <col min="262" max="262" width="8.625" style="2" customWidth="1"/>
    <col min="263" max="264" width="8.125" style="2" customWidth="1"/>
    <col min="265" max="265" width="7.625" style="2" customWidth="1"/>
    <col min="266" max="267" width="7.125" style="2" customWidth="1"/>
    <col min="268" max="512" width="9" style="2"/>
    <col min="513" max="513" width="3.625" style="2" customWidth="1"/>
    <col min="514" max="514" width="14.625" style="2" customWidth="1"/>
    <col min="515" max="515" width="8.625" style="2" customWidth="1"/>
    <col min="516" max="517" width="7.875" style="2" customWidth="1"/>
    <col min="518" max="518" width="8.625" style="2" customWidth="1"/>
    <col min="519" max="520" width="8.125" style="2" customWidth="1"/>
    <col min="521" max="521" width="7.625" style="2" customWidth="1"/>
    <col min="522" max="523" width="7.125" style="2" customWidth="1"/>
    <col min="524" max="768" width="9" style="2"/>
    <col min="769" max="769" width="3.625" style="2" customWidth="1"/>
    <col min="770" max="770" width="14.625" style="2" customWidth="1"/>
    <col min="771" max="771" width="8.625" style="2" customWidth="1"/>
    <col min="772" max="773" width="7.875" style="2" customWidth="1"/>
    <col min="774" max="774" width="8.625" style="2" customWidth="1"/>
    <col min="775" max="776" width="8.125" style="2" customWidth="1"/>
    <col min="777" max="777" width="7.625" style="2" customWidth="1"/>
    <col min="778" max="779" width="7.125" style="2" customWidth="1"/>
    <col min="780" max="1024" width="9" style="2"/>
    <col min="1025" max="1025" width="3.625" style="2" customWidth="1"/>
    <col min="1026" max="1026" width="14.625" style="2" customWidth="1"/>
    <col min="1027" max="1027" width="8.625" style="2" customWidth="1"/>
    <col min="1028" max="1029" width="7.875" style="2" customWidth="1"/>
    <col min="1030" max="1030" width="8.625" style="2" customWidth="1"/>
    <col min="1031" max="1032" width="8.125" style="2" customWidth="1"/>
    <col min="1033" max="1033" width="7.625" style="2" customWidth="1"/>
    <col min="1034" max="1035" width="7.125" style="2" customWidth="1"/>
    <col min="1036" max="1280" width="9" style="2"/>
    <col min="1281" max="1281" width="3.625" style="2" customWidth="1"/>
    <col min="1282" max="1282" width="14.625" style="2" customWidth="1"/>
    <col min="1283" max="1283" width="8.625" style="2" customWidth="1"/>
    <col min="1284" max="1285" width="7.875" style="2" customWidth="1"/>
    <col min="1286" max="1286" width="8.625" style="2" customWidth="1"/>
    <col min="1287" max="1288" width="8.125" style="2" customWidth="1"/>
    <col min="1289" max="1289" width="7.625" style="2" customWidth="1"/>
    <col min="1290" max="1291" width="7.125" style="2" customWidth="1"/>
    <col min="1292" max="1536" width="9" style="2"/>
    <col min="1537" max="1537" width="3.625" style="2" customWidth="1"/>
    <col min="1538" max="1538" width="14.625" style="2" customWidth="1"/>
    <col min="1539" max="1539" width="8.625" style="2" customWidth="1"/>
    <col min="1540" max="1541" width="7.875" style="2" customWidth="1"/>
    <col min="1542" max="1542" width="8.625" style="2" customWidth="1"/>
    <col min="1543" max="1544" width="8.125" style="2" customWidth="1"/>
    <col min="1545" max="1545" width="7.625" style="2" customWidth="1"/>
    <col min="1546" max="1547" width="7.125" style="2" customWidth="1"/>
    <col min="1548" max="1792" width="9" style="2"/>
    <col min="1793" max="1793" width="3.625" style="2" customWidth="1"/>
    <col min="1794" max="1794" width="14.625" style="2" customWidth="1"/>
    <col min="1795" max="1795" width="8.625" style="2" customWidth="1"/>
    <col min="1796" max="1797" width="7.875" style="2" customWidth="1"/>
    <col min="1798" max="1798" width="8.625" style="2" customWidth="1"/>
    <col min="1799" max="1800" width="8.125" style="2" customWidth="1"/>
    <col min="1801" max="1801" width="7.625" style="2" customWidth="1"/>
    <col min="1802" max="1803" width="7.125" style="2" customWidth="1"/>
    <col min="1804" max="2048" width="9" style="2"/>
    <col min="2049" max="2049" width="3.625" style="2" customWidth="1"/>
    <col min="2050" max="2050" width="14.625" style="2" customWidth="1"/>
    <col min="2051" max="2051" width="8.625" style="2" customWidth="1"/>
    <col min="2052" max="2053" width="7.875" style="2" customWidth="1"/>
    <col min="2054" max="2054" width="8.625" style="2" customWidth="1"/>
    <col min="2055" max="2056" width="8.125" style="2" customWidth="1"/>
    <col min="2057" max="2057" width="7.625" style="2" customWidth="1"/>
    <col min="2058" max="2059" width="7.125" style="2" customWidth="1"/>
    <col min="2060" max="2304" width="9" style="2"/>
    <col min="2305" max="2305" width="3.625" style="2" customWidth="1"/>
    <col min="2306" max="2306" width="14.625" style="2" customWidth="1"/>
    <col min="2307" max="2307" width="8.625" style="2" customWidth="1"/>
    <col min="2308" max="2309" width="7.875" style="2" customWidth="1"/>
    <col min="2310" max="2310" width="8.625" style="2" customWidth="1"/>
    <col min="2311" max="2312" width="8.125" style="2" customWidth="1"/>
    <col min="2313" max="2313" width="7.625" style="2" customWidth="1"/>
    <col min="2314" max="2315" width="7.125" style="2" customWidth="1"/>
    <col min="2316" max="2560" width="9" style="2"/>
    <col min="2561" max="2561" width="3.625" style="2" customWidth="1"/>
    <col min="2562" max="2562" width="14.625" style="2" customWidth="1"/>
    <col min="2563" max="2563" width="8.625" style="2" customWidth="1"/>
    <col min="2564" max="2565" width="7.875" style="2" customWidth="1"/>
    <col min="2566" max="2566" width="8.625" style="2" customWidth="1"/>
    <col min="2567" max="2568" width="8.125" style="2" customWidth="1"/>
    <col min="2569" max="2569" width="7.625" style="2" customWidth="1"/>
    <col min="2570" max="2571" width="7.125" style="2" customWidth="1"/>
    <col min="2572" max="2816" width="9" style="2"/>
    <col min="2817" max="2817" width="3.625" style="2" customWidth="1"/>
    <col min="2818" max="2818" width="14.625" style="2" customWidth="1"/>
    <col min="2819" max="2819" width="8.625" style="2" customWidth="1"/>
    <col min="2820" max="2821" width="7.875" style="2" customWidth="1"/>
    <col min="2822" max="2822" width="8.625" style="2" customWidth="1"/>
    <col min="2823" max="2824" width="8.125" style="2" customWidth="1"/>
    <col min="2825" max="2825" width="7.625" style="2" customWidth="1"/>
    <col min="2826" max="2827" width="7.125" style="2" customWidth="1"/>
    <col min="2828" max="3072" width="9" style="2"/>
    <col min="3073" max="3073" width="3.625" style="2" customWidth="1"/>
    <col min="3074" max="3074" width="14.625" style="2" customWidth="1"/>
    <col min="3075" max="3075" width="8.625" style="2" customWidth="1"/>
    <col min="3076" max="3077" width="7.875" style="2" customWidth="1"/>
    <col min="3078" max="3078" width="8.625" style="2" customWidth="1"/>
    <col min="3079" max="3080" width="8.125" style="2" customWidth="1"/>
    <col min="3081" max="3081" width="7.625" style="2" customWidth="1"/>
    <col min="3082" max="3083" width="7.125" style="2" customWidth="1"/>
    <col min="3084" max="3328" width="9" style="2"/>
    <col min="3329" max="3329" width="3.625" style="2" customWidth="1"/>
    <col min="3330" max="3330" width="14.625" style="2" customWidth="1"/>
    <col min="3331" max="3331" width="8.625" style="2" customWidth="1"/>
    <col min="3332" max="3333" width="7.875" style="2" customWidth="1"/>
    <col min="3334" max="3334" width="8.625" style="2" customWidth="1"/>
    <col min="3335" max="3336" width="8.125" style="2" customWidth="1"/>
    <col min="3337" max="3337" width="7.625" style="2" customWidth="1"/>
    <col min="3338" max="3339" width="7.125" style="2" customWidth="1"/>
    <col min="3340" max="3584" width="9" style="2"/>
    <col min="3585" max="3585" width="3.625" style="2" customWidth="1"/>
    <col min="3586" max="3586" width="14.625" style="2" customWidth="1"/>
    <col min="3587" max="3587" width="8.625" style="2" customWidth="1"/>
    <col min="3588" max="3589" width="7.875" style="2" customWidth="1"/>
    <col min="3590" max="3590" width="8.625" style="2" customWidth="1"/>
    <col min="3591" max="3592" width="8.125" style="2" customWidth="1"/>
    <col min="3593" max="3593" width="7.625" style="2" customWidth="1"/>
    <col min="3594" max="3595" width="7.125" style="2" customWidth="1"/>
    <col min="3596" max="3840" width="9" style="2"/>
    <col min="3841" max="3841" width="3.625" style="2" customWidth="1"/>
    <col min="3842" max="3842" width="14.625" style="2" customWidth="1"/>
    <col min="3843" max="3843" width="8.625" style="2" customWidth="1"/>
    <col min="3844" max="3845" width="7.875" style="2" customWidth="1"/>
    <col min="3846" max="3846" width="8.625" style="2" customWidth="1"/>
    <col min="3847" max="3848" width="8.125" style="2" customWidth="1"/>
    <col min="3849" max="3849" width="7.625" style="2" customWidth="1"/>
    <col min="3850" max="3851" width="7.125" style="2" customWidth="1"/>
    <col min="3852" max="4096" width="9" style="2"/>
    <col min="4097" max="4097" width="3.625" style="2" customWidth="1"/>
    <col min="4098" max="4098" width="14.625" style="2" customWidth="1"/>
    <col min="4099" max="4099" width="8.625" style="2" customWidth="1"/>
    <col min="4100" max="4101" width="7.875" style="2" customWidth="1"/>
    <col min="4102" max="4102" width="8.625" style="2" customWidth="1"/>
    <col min="4103" max="4104" width="8.125" style="2" customWidth="1"/>
    <col min="4105" max="4105" width="7.625" style="2" customWidth="1"/>
    <col min="4106" max="4107" width="7.125" style="2" customWidth="1"/>
    <col min="4108" max="4352" width="9" style="2"/>
    <col min="4353" max="4353" width="3.625" style="2" customWidth="1"/>
    <col min="4354" max="4354" width="14.625" style="2" customWidth="1"/>
    <col min="4355" max="4355" width="8.625" style="2" customWidth="1"/>
    <col min="4356" max="4357" width="7.875" style="2" customWidth="1"/>
    <col min="4358" max="4358" width="8.625" style="2" customWidth="1"/>
    <col min="4359" max="4360" width="8.125" style="2" customWidth="1"/>
    <col min="4361" max="4361" width="7.625" style="2" customWidth="1"/>
    <col min="4362" max="4363" width="7.125" style="2" customWidth="1"/>
    <col min="4364" max="4608" width="9" style="2"/>
    <col min="4609" max="4609" width="3.625" style="2" customWidth="1"/>
    <col min="4610" max="4610" width="14.625" style="2" customWidth="1"/>
    <col min="4611" max="4611" width="8.625" style="2" customWidth="1"/>
    <col min="4612" max="4613" width="7.875" style="2" customWidth="1"/>
    <col min="4614" max="4614" width="8.625" style="2" customWidth="1"/>
    <col min="4615" max="4616" width="8.125" style="2" customWidth="1"/>
    <col min="4617" max="4617" width="7.625" style="2" customWidth="1"/>
    <col min="4618" max="4619" width="7.125" style="2" customWidth="1"/>
    <col min="4620" max="4864" width="9" style="2"/>
    <col min="4865" max="4865" width="3.625" style="2" customWidth="1"/>
    <col min="4866" max="4866" width="14.625" style="2" customWidth="1"/>
    <col min="4867" max="4867" width="8.625" style="2" customWidth="1"/>
    <col min="4868" max="4869" width="7.875" style="2" customWidth="1"/>
    <col min="4870" max="4870" width="8.625" style="2" customWidth="1"/>
    <col min="4871" max="4872" width="8.125" style="2" customWidth="1"/>
    <col min="4873" max="4873" width="7.625" style="2" customWidth="1"/>
    <col min="4874" max="4875" width="7.125" style="2" customWidth="1"/>
    <col min="4876" max="5120" width="9" style="2"/>
    <col min="5121" max="5121" width="3.625" style="2" customWidth="1"/>
    <col min="5122" max="5122" width="14.625" style="2" customWidth="1"/>
    <col min="5123" max="5123" width="8.625" style="2" customWidth="1"/>
    <col min="5124" max="5125" width="7.875" style="2" customWidth="1"/>
    <col min="5126" max="5126" width="8.625" style="2" customWidth="1"/>
    <col min="5127" max="5128" width="8.125" style="2" customWidth="1"/>
    <col min="5129" max="5129" width="7.625" style="2" customWidth="1"/>
    <col min="5130" max="5131" width="7.125" style="2" customWidth="1"/>
    <col min="5132" max="5376" width="9" style="2"/>
    <col min="5377" max="5377" width="3.625" style="2" customWidth="1"/>
    <col min="5378" max="5378" width="14.625" style="2" customWidth="1"/>
    <col min="5379" max="5379" width="8.625" style="2" customWidth="1"/>
    <col min="5380" max="5381" width="7.875" style="2" customWidth="1"/>
    <col min="5382" max="5382" width="8.625" style="2" customWidth="1"/>
    <col min="5383" max="5384" width="8.125" style="2" customWidth="1"/>
    <col min="5385" max="5385" width="7.625" style="2" customWidth="1"/>
    <col min="5386" max="5387" width="7.125" style="2" customWidth="1"/>
    <col min="5388" max="5632" width="9" style="2"/>
    <col min="5633" max="5633" width="3.625" style="2" customWidth="1"/>
    <col min="5634" max="5634" width="14.625" style="2" customWidth="1"/>
    <col min="5635" max="5635" width="8.625" style="2" customWidth="1"/>
    <col min="5636" max="5637" width="7.875" style="2" customWidth="1"/>
    <col min="5638" max="5638" width="8.625" style="2" customWidth="1"/>
    <col min="5639" max="5640" width="8.125" style="2" customWidth="1"/>
    <col min="5641" max="5641" width="7.625" style="2" customWidth="1"/>
    <col min="5642" max="5643" width="7.125" style="2" customWidth="1"/>
    <col min="5644" max="5888" width="9" style="2"/>
    <col min="5889" max="5889" width="3.625" style="2" customWidth="1"/>
    <col min="5890" max="5890" width="14.625" style="2" customWidth="1"/>
    <col min="5891" max="5891" width="8.625" style="2" customWidth="1"/>
    <col min="5892" max="5893" width="7.875" style="2" customWidth="1"/>
    <col min="5894" max="5894" width="8.625" style="2" customWidth="1"/>
    <col min="5895" max="5896" width="8.125" style="2" customWidth="1"/>
    <col min="5897" max="5897" width="7.625" style="2" customWidth="1"/>
    <col min="5898" max="5899" width="7.125" style="2" customWidth="1"/>
    <col min="5900" max="6144" width="9" style="2"/>
    <col min="6145" max="6145" width="3.625" style="2" customWidth="1"/>
    <col min="6146" max="6146" width="14.625" style="2" customWidth="1"/>
    <col min="6147" max="6147" width="8.625" style="2" customWidth="1"/>
    <col min="6148" max="6149" width="7.875" style="2" customWidth="1"/>
    <col min="6150" max="6150" width="8.625" style="2" customWidth="1"/>
    <col min="6151" max="6152" width="8.125" style="2" customWidth="1"/>
    <col min="6153" max="6153" width="7.625" style="2" customWidth="1"/>
    <col min="6154" max="6155" width="7.125" style="2" customWidth="1"/>
    <col min="6156" max="6400" width="9" style="2"/>
    <col min="6401" max="6401" width="3.625" style="2" customWidth="1"/>
    <col min="6402" max="6402" width="14.625" style="2" customWidth="1"/>
    <col min="6403" max="6403" width="8.625" style="2" customWidth="1"/>
    <col min="6404" max="6405" width="7.875" style="2" customWidth="1"/>
    <col min="6406" max="6406" width="8.625" style="2" customWidth="1"/>
    <col min="6407" max="6408" width="8.125" style="2" customWidth="1"/>
    <col min="6409" max="6409" width="7.625" style="2" customWidth="1"/>
    <col min="6410" max="6411" width="7.125" style="2" customWidth="1"/>
    <col min="6412" max="6656" width="9" style="2"/>
    <col min="6657" max="6657" width="3.625" style="2" customWidth="1"/>
    <col min="6658" max="6658" width="14.625" style="2" customWidth="1"/>
    <col min="6659" max="6659" width="8.625" style="2" customWidth="1"/>
    <col min="6660" max="6661" width="7.875" style="2" customWidth="1"/>
    <col min="6662" max="6662" width="8.625" style="2" customWidth="1"/>
    <col min="6663" max="6664" width="8.125" style="2" customWidth="1"/>
    <col min="6665" max="6665" width="7.625" style="2" customWidth="1"/>
    <col min="6666" max="6667" width="7.125" style="2" customWidth="1"/>
    <col min="6668" max="6912" width="9" style="2"/>
    <col min="6913" max="6913" width="3.625" style="2" customWidth="1"/>
    <col min="6914" max="6914" width="14.625" style="2" customWidth="1"/>
    <col min="6915" max="6915" width="8.625" style="2" customWidth="1"/>
    <col min="6916" max="6917" width="7.875" style="2" customWidth="1"/>
    <col min="6918" max="6918" width="8.625" style="2" customWidth="1"/>
    <col min="6919" max="6920" width="8.125" style="2" customWidth="1"/>
    <col min="6921" max="6921" width="7.625" style="2" customWidth="1"/>
    <col min="6922" max="6923" width="7.125" style="2" customWidth="1"/>
    <col min="6924" max="7168" width="9" style="2"/>
    <col min="7169" max="7169" width="3.625" style="2" customWidth="1"/>
    <col min="7170" max="7170" width="14.625" style="2" customWidth="1"/>
    <col min="7171" max="7171" width="8.625" style="2" customWidth="1"/>
    <col min="7172" max="7173" width="7.875" style="2" customWidth="1"/>
    <col min="7174" max="7174" width="8.625" style="2" customWidth="1"/>
    <col min="7175" max="7176" width="8.125" style="2" customWidth="1"/>
    <col min="7177" max="7177" width="7.625" style="2" customWidth="1"/>
    <col min="7178" max="7179" width="7.125" style="2" customWidth="1"/>
    <col min="7180" max="7424" width="9" style="2"/>
    <col min="7425" max="7425" width="3.625" style="2" customWidth="1"/>
    <col min="7426" max="7426" width="14.625" style="2" customWidth="1"/>
    <col min="7427" max="7427" width="8.625" style="2" customWidth="1"/>
    <col min="7428" max="7429" width="7.875" style="2" customWidth="1"/>
    <col min="7430" max="7430" width="8.625" style="2" customWidth="1"/>
    <col min="7431" max="7432" width="8.125" style="2" customWidth="1"/>
    <col min="7433" max="7433" width="7.625" style="2" customWidth="1"/>
    <col min="7434" max="7435" width="7.125" style="2" customWidth="1"/>
    <col min="7436" max="7680" width="9" style="2"/>
    <col min="7681" max="7681" width="3.625" style="2" customWidth="1"/>
    <col min="7682" max="7682" width="14.625" style="2" customWidth="1"/>
    <col min="7683" max="7683" width="8.625" style="2" customWidth="1"/>
    <col min="7684" max="7685" width="7.875" style="2" customWidth="1"/>
    <col min="7686" max="7686" width="8.625" style="2" customWidth="1"/>
    <col min="7687" max="7688" width="8.125" style="2" customWidth="1"/>
    <col min="7689" max="7689" width="7.625" style="2" customWidth="1"/>
    <col min="7690" max="7691" width="7.125" style="2" customWidth="1"/>
    <col min="7692" max="7936" width="9" style="2"/>
    <col min="7937" max="7937" width="3.625" style="2" customWidth="1"/>
    <col min="7938" max="7938" width="14.625" style="2" customWidth="1"/>
    <col min="7939" max="7939" width="8.625" style="2" customWidth="1"/>
    <col min="7940" max="7941" width="7.875" style="2" customWidth="1"/>
    <col min="7942" max="7942" width="8.625" style="2" customWidth="1"/>
    <col min="7943" max="7944" width="8.125" style="2" customWidth="1"/>
    <col min="7945" max="7945" width="7.625" style="2" customWidth="1"/>
    <col min="7946" max="7947" width="7.125" style="2" customWidth="1"/>
    <col min="7948" max="8192" width="9" style="2"/>
    <col min="8193" max="8193" width="3.625" style="2" customWidth="1"/>
    <col min="8194" max="8194" width="14.625" style="2" customWidth="1"/>
    <col min="8195" max="8195" width="8.625" style="2" customWidth="1"/>
    <col min="8196" max="8197" width="7.875" style="2" customWidth="1"/>
    <col min="8198" max="8198" width="8.625" style="2" customWidth="1"/>
    <col min="8199" max="8200" width="8.125" style="2" customWidth="1"/>
    <col min="8201" max="8201" width="7.625" style="2" customWidth="1"/>
    <col min="8202" max="8203" width="7.125" style="2" customWidth="1"/>
    <col min="8204" max="8448" width="9" style="2"/>
    <col min="8449" max="8449" width="3.625" style="2" customWidth="1"/>
    <col min="8450" max="8450" width="14.625" style="2" customWidth="1"/>
    <col min="8451" max="8451" width="8.625" style="2" customWidth="1"/>
    <col min="8452" max="8453" width="7.875" style="2" customWidth="1"/>
    <col min="8454" max="8454" width="8.625" style="2" customWidth="1"/>
    <col min="8455" max="8456" width="8.125" style="2" customWidth="1"/>
    <col min="8457" max="8457" width="7.625" style="2" customWidth="1"/>
    <col min="8458" max="8459" width="7.125" style="2" customWidth="1"/>
    <col min="8460" max="8704" width="9" style="2"/>
    <col min="8705" max="8705" width="3.625" style="2" customWidth="1"/>
    <col min="8706" max="8706" width="14.625" style="2" customWidth="1"/>
    <col min="8707" max="8707" width="8.625" style="2" customWidth="1"/>
    <col min="8708" max="8709" width="7.875" style="2" customWidth="1"/>
    <col min="8710" max="8710" width="8.625" style="2" customWidth="1"/>
    <col min="8711" max="8712" width="8.125" style="2" customWidth="1"/>
    <col min="8713" max="8713" width="7.625" style="2" customWidth="1"/>
    <col min="8714" max="8715" width="7.125" style="2" customWidth="1"/>
    <col min="8716" max="8960" width="9" style="2"/>
    <col min="8961" max="8961" width="3.625" style="2" customWidth="1"/>
    <col min="8962" max="8962" width="14.625" style="2" customWidth="1"/>
    <col min="8963" max="8963" width="8.625" style="2" customWidth="1"/>
    <col min="8964" max="8965" width="7.875" style="2" customWidth="1"/>
    <col min="8966" max="8966" width="8.625" style="2" customWidth="1"/>
    <col min="8967" max="8968" width="8.125" style="2" customWidth="1"/>
    <col min="8969" max="8969" width="7.625" style="2" customWidth="1"/>
    <col min="8970" max="8971" width="7.125" style="2" customWidth="1"/>
    <col min="8972" max="9216" width="9" style="2"/>
    <col min="9217" max="9217" width="3.625" style="2" customWidth="1"/>
    <col min="9218" max="9218" width="14.625" style="2" customWidth="1"/>
    <col min="9219" max="9219" width="8.625" style="2" customWidth="1"/>
    <col min="9220" max="9221" width="7.875" style="2" customWidth="1"/>
    <col min="9222" max="9222" width="8.625" style="2" customWidth="1"/>
    <col min="9223" max="9224" width="8.125" style="2" customWidth="1"/>
    <col min="9225" max="9225" width="7.625" style="2" customWidth="1"/>
    <col min="9226" max="9227" width="7.125" style="2" customWidth="1"/>
    <col min="9228" max="9472" width="9" style="2"/>
    <col min="9473" max="9473" width="3.625" style="2" customWidth="1"/>
    <col min="9474" max="9474" width="14.625" style="2" customWidth="1"/>
    <col min="9475" max="9475" width="8.625" style="2" customWidth="1"/>
    <col min="9476" max="9477" width="7.875" style="2" customWidth="1"/>
    <col min="9478" max="9478" width="8.625" style="2" customWidth="1"/>
    <col min="9479" max="9480" width="8.125" style="2" customWidth="1"/>
    <col min="9481" max="9481" width="7.625" style="2" customWidth="1"/>
    <col min="9482" max="9483" width="7.125" style="2" customWidth="1"/>
    <col min="9484" max="9728" width="9" style="2"/>
    <col min="9729" max="9729" width="3.625" style="2" customWidth="1"/>
    <col min="9730" max="9730" width="14.625" style="2" customWidth="1"/>
    <col min="9731" max="9731" width="8.625" style="2" customWidth="1"/>
    <col min="9732" max="9733" width="7.875" style="2" customWidth="1"/>
    <col min="9734" max="9734" width="8.625" style="2" customWidth="1"/>
    <col min="9735" max="9736" width="8.125" style="2" customWidth="1"/>
    <col min="9737" max="9737" width="7.625" style="2" customWidth="1"/>
    <col min="9738" max="9739" width="7.125" style="2" customWidth="1"/>
    <col min="9740" max="9984" width="9" style="2"/>
    <col min="9985" max="9985" width="3.625" style="2" customWidth="1"/>
    <col min="9986" max="9986" width="14.625" style="2" customWidth="1"/>
    <col min="9987" max="9987" width="8.625" style="2" customWidth="1"/>
    <col min="9988" max="9989" width="7.875" style="2" customWidth="1"/>
    <col min="9990" max="9990" width="8.625" style="2" customWidth="1"/>
    <col min="9991" max="9992" width="8.125" style="2" customWidth="1"/>
    <col min="9993" max="9993" width="7.625" style="2" customWidth="1"/>
    <col min="9994" max="9995" width="7.125" style="2" customWidth="1"/>
    <col min="9996" max="10240" width="9" style="2"/>
    <col min="10241" max="10241" width="3.625" style="2" customWidth="1"/>
    <col min="10242" max="10242" width="14.625" style="2" customWidth="1"/>
    <col min="10243" max="10243" width="8.625" style="2" customWidth="1"/>
    <col min="10244" max="10245" width="7.875" style="2" customWidth="1"/>
    <col min="10246" max="10246" width="8.625" style="2" customWidth="1"/>
    <col min="10247" max="10248" width="8.125" style="2" customWidth="1"/>
    <col min="10249" max="10249" width="7.625" style="2" customWidth="1"/>
    <col min="10250" max="10251" width="7.125" style="2" customWidth="1"/>
    <col min="10252" max="10496" width="9" style="2"/>
    <col min="10497" max="10497" width="3.625" style="2" customWidth="1"/>
    <col min="10498" max="10498" width="14.625" style="2" customWidth="1"/>
    <col min="10499" max="10499" width="8.625" style="2" customWidth="1"/>
    <col min="10500" max="10501" width="7.875" style="2" customWidth="1"/>
    <col min="10502" max="10502" width="8.625" style="2" customWidth="1"/>
    <col min="10503" max="10504" width="8.125" style="2" customWidth="1"/>
    <col min="10505" max="10505" width="7.625" style="2" customWidth="1"/>
    <col min="10506" max="10507" width="7.125" style="2" customWidth="1"/>
    <col min="10508" max="10752" width="9" style="2"/>
    <col min="10753" max="10753" width="3.625" style="2" customWidth="1"/>
    <col min="10754" max="10754" width="14.625" style="2" customWidth="1"/>
    <col min="10755" max="10755" width="8.625" style="2" customWidth="1"/>
    <col min="10756" max="10757" width="7.875" style="2" customWidth="1"/>
    <col min="10758" max="10758" width="8.625" style="2" customWidth="1"/>
    <col min="10759" max="10760" width="8.125" style="2" customWidth="1"/>
    <col min="10761" max="10761" width="7.625" style="2" customWidth="1"/>
    <col min="10762" max="10763" width="7.125" style="2" customWidth="1"/>
    <col min="10764" max="11008" width="9" style="2"/>
    <col min="11009" max="11009" width="3.625" style="2" customWidth="1"/>
    <col min="11010" max="11010" width="14.625" style="2" customWidth="1"/>
    <col min="11011" max="11011" width="8.625" style="2" customWidth="1"/>
    <col min="11012" max="11013" width="7.875" style="2" customWidth="1"/>
    <col min="11014" max="11014" width="8.625" style="2" customWidth="1"/>
    <col min="11015" max="11016" width="8.125" style="2" customWidth="1"/>
    <col min="11017" max="11017" width="7.625" style="2" customWidth="1"/>
    <col min="11018" max="11019" width="7.125" style="2" customWidth="1"/>
    <col min="11020" max="11264" width="9" style="2"/>
    <col min="11265" max="11265" width="3.625" style="2" customWidth="1"/>
    <col min="11266" max="11266" width="14.625" style="2" customWidth="1"/>
    <col min="11267" max="11267" width="8.625" style="2" customWidth="1"/>
    <col min="11268" max="11269" width="7.875" style="2" customWidth="1"/>
    <col min="11270" max="11270" width="8.625" style="2" customWidth="1"/>
    <col min="11271" max="11272" width="8.125" style="2" customWidth="1"/>
    <col min="11273" max="11273" width="7.625" style="2" customWidth="1"/>
    <col min="11274" max="11275" width="7.125" style="2" customWidth="1"/>
    <col min="11276" max="11520" width="9" style="2"/>
    <col min="11521" max="11521" width="3.625" style="2" customWidth="1"/>
    <col min="11522" max="11522" width="14.625" style="2" customWidth="1"/>
    <col min="11523" max="11523" width="8.625" style="2" customWidth="1"/>
    <col min="11524" max="11525" width="7.875" style="2" customWidth="1"/>
    <col min="11526" max="11526" width="8.625" style="2" customWidth="1"/>
    <col min="11527" max="11528" width="8.125" style="2" customWidth="1"/>
    <col min="11529" max="11529" width="7.625" style="2" customWidth="1"/>
    <col min="11530" max="11531" width="7.125" style="2" customWidth="1"/>
    <col min="11532" max="11776" width="9" style="2"/>
    <col min="11777" max="11777" width="3.625" style="2" customWidth="1"/>
    <col min="11778" max="11778" width="14.625" style="2" customWidth="1"/>
    <col min="11779" max="11779" width="8.625" style="2" customWidth="1"/>
    <col min="11780" max="11781" width="7.875" style="2" customWidth="1"/>
    <col min="11782" max="11782" width="8.625" style="2" customWidth="1"/>
    <col min="11783" max="11784" width="8.125" style="2" customWidth="1"/>
    <col min="11785" max="11785" width="7.625" style="2" customWidth="1"/>
    <col min="11786" max="11787" width="7.125" style="2" customWidth="1"/>
    <col min="11788" max="12032" width="9" style="2"/>
    <col min="12033" max="12033" width="3.625" style="2" customWidth="1"/>
    <col min="12034" max="12034" width="14.625" style="2" customWidth="1"/>
    <col min="12035" max="12035" width="8.625" style="2" customWidth="1"/>
    <col min="12036" max="12037" width="7.875" style="2" customWidth="1"/>
    <col min="12038" max="12038" width="8.625" style="2" customWidth="1"/>
    <col min="12039" max="12040" width="8.125" style="2" customWidth="1"/>
    <col min="12041" max="12041" width="7.625" style="2" customWidth="1"/>
    <col min="12042" max="12043" width="7.125" style="2" customWidth="1"/>
    <col min="12044" max="12288" width="9" style="2"/>
    <col min="12289" max="12289" width="3.625" style="2" customWidth="1"/>
    <col min="12290" max="12290" width="14.625" style="2" customWidth="1"/>
    <col min="12291" max="12291" width="8.625" style="2" customWidth="1"/>
    <col min="12292" max="12293" width="7.875" style="2" customWidth="1"/>
    <col min="12294" max="12294" width="8.625" style="2" customWidth="1"/>
    <col min="12295" max="12296" width="8.125" style="2" customWidth="1"/>
    <col min="12297" max="12297" width="7.625" style="2" customWidth="1"/>
    <col min="12298" max="12299" width="7.125" style="2" customWidth="1"/>
    <col min="12300" max="12544" width="9" style="2"/>
    <col min="12545" max="12545" width="3.625" style="2" customWidth="1"/>
    <col min="12546" max="12546" width="14.625" style="2" customWidth="1"/>
    <col min="12547" max="12547" width="8.625" style="2" customWidth="1"/>
    <col min="12548" max="12549" width="7.875" style="2" customWidth="1"/>
    <col min="12550" max="12550" width="8.625" style="2" customWidth="1"/>
    <col min="12551" max="12552" width="8.125" style="2" customWidth="1"/>
    <col min="12553" max="12553" width="7.625" style="2" customWidth="1"/>
    <col min="12554" max="12555" width="7.125" style="2" customWidth="1"/>
    <col min="12556" max="12800" width="9" style="2"/>
    <col min="12801" max="12801" width="3.625" style="2" customWidth="1"/>
    <col min="12802" max="12802" width="14.625" style="2" customWidth="1"/>
    <col min="12803" max="12803" width="8.625" style="2" customWidth="1"/>
    <col min="12804" max="12805" width="7.875" style="2" customWidth="1"/>
    <col min="12806" max="12806" width="8.625" style="2" customWidth="1"/>
    <col min="12807" max="12808" width="8.125" style="2" customWidth="1"/>
    <col min="12809" max="12809" width="7.625" style="2" customWidth="1"/>
    <col min="12810" max="12811" width="7.125" style="2" customWidth="1"/>
    <col min="12812" max="13056" width="9" style="2"/>
    <col min="13057" max="13057" width="3.625" style="2" customWidth="1"/>
    <col min="13058" max="13058" width="14.625" style="2" customWidth="1"/>
    <col min="13059" max="13059" width="8.625" style="2" customWidth="1"/>
    <col min="13060" max="13061" width="7.875" style="2" customWidth="1"/>
    <col min="13062" max="13062" width="8.625" style="2" customWidth="1"/>
    <col min="13063" max="13064" width="8.125" style="2" customWidth="1"/>
    <col min="13065" max="13065" width="7.625" style="2" customWidth="1"/>
    <col min="13066" max="13067" width="7.125" style="2" customWidth="1"/>
    <col min="13068" max="13312" width="9" style="2"/>
    <col min="13313" max="13313" width="3.625" style="2" customWidth="1"/>
    <col min="13314" max="13314" width="14.625" style="2" customWidth="1"/>
    <col min="13315" max="13315" width="8.625" style="2" customWidth="1"/>
    <col min="13316" max="13317" width="7.875" style="2" customWidth="1"/>
    <col min="13318" max="13318" width="8.625" style="2" customWidth="1"/>
    <col min="13319" max="13320" width="8.125" style="2" customWidth="1"/>
    <col min="13321" max="13321" width="7.625" style="2" customWidth="1"/>
    <col min="13322" max="13323" width="7.125" style="2" customWidth="1"/>
    <col min="13324" max="13568" width="9" style="2"/>
    <col min="13569" max="13569" width="3.625" style="2" customWidth="1"/>
    <col min="13570" max="13570" width="14.625" style="2" customWidth="1"/>
    <col min="13571" max="13571" width="8.625" style="2" customWidth="1"/>
    <col min="13572" max="13573" width="7.875" style="2" customWidth="1"/>
    <col min="13574" max="13574" width="8.625" style="2" customWidth="1"/>
    <col min="13575" max="13576" width="8.125" style="2" customWidth="1"/>
    <col min="13577" max="13577" width="7.625" style="2" customWidth="1"/>
    <col min="13578" max="13579" width="7.125" style="2" customWidth="1"/>
    <col min="13580" max="13824" width="9" style="2"/>
    <col min="13825" max="13825" width="3.625" style="2" customWidth="1"/>
    <col min="13826" max="13826" width="14.625" style="2" customWidth="1"/>
    <col min="13827" max="13827" width="8.625" style="2" customWidth="1"/>
    <col min="13828" max="13829" width="7.875" style="2" customWidth="1"/>
    <col min="13830" max="13830" width="8.625" style="2" customWidth="1"/>
    <col min="13831" max="13832" width="8.125" style="2" customWidth="1"/>
    <col min="13833" max="13833" width="7.625" style="2" customWidth="1"/>
    <col min="13834" max="13835" width="7.125" style="2" customWidth="1"/>
    <col min="13836" max="14080" width="9" style="2"/>
    <col min="14081" max="14081" width="3.625" style="2" customWidth="1"/>
    <col min="14082" max="14082" width="14.625" style="2" customWidth="1"/>
    <col min="14083" max="14083" width="8.625" style="2" customWidth="1"/>
    <col min="14084" max="14085" width="7.875" style="2" customWidth="1"/>
    <col min="14086" max="14086" width="8.625" style="2" customWidth="1"/>
    <col min="14087" max="14088" width="8.125" style="2" customWidth="1"/>
    <col min="14089" max="14089" width="7.625" style="2" customWidth="1"/>
    <col min="14090" max="14091" width="7.125" style="2" customWidth="1"/>
    <col min="14092" max="14336" width="9" style="2"/>
    <col min="14337" max="14337" width="3.625" style="2" customWidth="1"/>
    <col min="14338" max="14338" width="14.625" style="2" customWidth="1"/>
    <col min="14339" max="14339" width="8.625" style="2" customWidth="1"/>
    <col min="14340" max="14341" width="7.875" style="2" customWidth="1"/>
    <col min="14342" max="14342" width="8.625" style="2" customWidth="1"/>
    <col min="14343" max="14344" width="8.125" style="2" customWidth="1"/>
    <col min="14345" max="14345" width="7.625" style="2" customWidth="1"/>
    <col min="14346" max="14347" width="7.125" style="2" customWidth="1"/>
    <col min="14348" max="14592" width="9" style="2"/>
    <col min="14593" max="14593" width="3.625" style="2" customWidth="1"/>
    <col min="14594" max="14594" width="14.625" style="2" customWidth="1"/>
    <col min="14595" max="14595" width="8.625" style="2" customWidth="1"/>
    <col min="14596" max="14597" width="7.875" style="2" customWidth="1"/>
    <col min="14598" max="14598" width="8.625" style="2" customWidth="1"/>
    <col min="14599" max="14600" width="8.125" style="2" customWidth="1"/>
    <col min="14601" max="14601" width="7.625" style="2" customWidth="1"/>
    <col min="14602" max="14603" width="7.125" style="2" customWidth="1"/>
    <col min="14604" max="14848" width="9" style="2"/>
    <col min="14849" max="14849" width="3.625" style="2" customWidth="1"/>
    <col min="14850" max="14850" width="14.625" style="2" customWidth="1"/>
    <col min="14851" max="14851" width="8.625" style="2" customWidth="1"/>
    <col min="14852" max="14853" width="7.875" style="2" customWidth="1"/>
    <col min="14854" max="14854" width="8.625" style="2" customWidth="1"/>
    <col min="14855" max="14856" width="8.125" style="2" customWidth="1"/>
    <col min="14857" max="14857" width="7.625" style="2" customWidth="1"/>
    <col min="14858" max="14859" width="7.125" style="2" customWidth="1"/>
    <col min="14860" max="15104" width="9" style="2"/>
    <col min="15105" max="15105" width="3.625" style="2" customWidth="1"/>
    <col min="15106" max="15106" width="14.625" style="2" customWidth="1"/>
    <col min="15107" max="15107" width="8.625" style="2" customWidth="1"/>
    <col min="15108" max="15109" width="7.875" style="2" customWidth="1"/>
    <col min="15110" max="15110" width="8.625" style="2" customWidth="1"/>
    <col min="15111" max="15112" width="8.125" style="2" customWidth="1"/>
    <col min="15113" max="15113" width="7.625" style="2" customWidth="1"/>
    <col min="15114" max="15115" width="7.125" style="2" customWidth="1"/>
    <col min="15116" max="15360" width="9" style="2"/>
    <col min="15361" max="15361" width="3.625" style="2" customWidth="1"/>
    <col min="15362" max="15362" width="14.625" style="2" customWidth="1"/>
    <col min="15363" max="15363" width="8.625" style="2" customWidth="1"/>
    <col min="15364" max="15365" width="7.875" style="2" customWidth="1"/>
    <col min="15366" max="15366" width="8.625" style="2" customWidth="1"/>
    <col min="15367" max="15368" width="8.125" style="2" customWidth="1"/>
    <col min="15369" max="15369" width="7.625" style="2" customWidth="1"/>
    <col min="15370" max="15371" width="7.125" style="2" customWidth="1"/>
    <col min="15372" max="15616" width="9" style="2"/>
    <col min="15617" max="15617" width="3.625" style="2" customWidth="1"/>
    <col min="15618" max="15618" width="14.625" style="2" customWidth="1"/>
    <col min="15619" max="15619" width="8.625" style="2" customWidth="1"/>
    <col min="15620" max="15621" width="7.875" style="2" customWidth="1"/>
    <col min="15622" max="15622" width="8.625" style="2" customWidth="1"/>
    <col min="15623" max="15624" width="8.125" style="2" customWidth="1"/>
    <col min="15625" max="15625" width="7.625" style="2" customWidth="1"/>
    <col min="15626" max="15627" width="7.125" style="2" customWidth="1"/>
    <col min="15628" max="15872" width="9" style="2"/>
    <col min="15873" max="15873" width="3.625" style="2" customWidth="1"/>
    <col min="15874" max="15874" width="14.625" style="2" customWidth="1"/>
    <col min="15875" max="15875" width="8.625" style="2" customWidth="1"/>
    <col min="15876" max="15877" width="7.875" style="2" customWidth="1"/>
    <col min="15878" max="15878" width="8.625" style="2" customWidth="1"/>
    <col min="15879" max="15880" width="8.125" style="2" customWidth="1"/>
    <col min="15881" max="15881" width="7.625" style="2" customWidth="1"/>
    <col min="15882" max="15883" width="7.125" style="2" customWidth="1"/>
    <col min="15884" max="16128" width="9" style="2"/>
    <col min="16129" max="16129" width="3.625" style="2" customWidth="1"/>
    <col min="16130" max="16130" width="14.625" style="2" customWidth="1"/>
    <col min="16131" max="16131" width="8.625" style="2" customWidth="1"/>
    <col min="16132" max="16133" width="7.875" style="2" customWidth="1"/>
    <col min="16134" max="16134" width="8.625" style="2" customWidth="1"/>
    <col min="16135" max="16136" width="8.125" style="2" customWidth="1"/>
    <col min="16137" max="16137" width="7.625" style="2" customWidth="1"/>
    <col min="16138" max="16139" width="7.125" style="2" customWidth="1"/>
    <col min="16140" max="16384" width="9" style="2"/>
  </cols>
  <sheetData>
    <row r="1" spans="1:11" ht="30" customHeight="1">
      <c r="A1" s="1" t="s">
        <v>779</v>
      </c>
      <c r="C1" s="660"/>
      <c r="D1" s="660"/>
      <c r="E1" s="660"/>
      <c r="F1" s="660"/>
      <c r="G1" s="660"/>
      <c r="H1" s="660"/>
      <c r="I1" s="661"/>
    </row>
    <row r="2" spans="1:11" ht="18" customHeight="1">
      <c r="A2" s="5">
        <v>1</v>
      </c>
      <c r="B2" s="581" t="s">
        <v>780</v>
      </c>
      <c r="C2" s="662"/>
      <c r="D2" s="660"/>
      <c r="E2" s="660"/>
      <c r="F2" s="660"/>
      <c r="G2" s="660"/>
      <c r="H2" s="660"/>
      <c r="I2" s="661"/>
    </row>
    <row r="3" spans="1:11" s="663" customFormat="1" ht="18" customHeight="1">
      <c r="B3" s="664"/>
      <c r="C3" s="751" t="s">
        <v>781</v>
      </c>
      <c r="D3" s="752"/>
      <c r="E3" s="753"/>
      <c r="F3" s="751" t="s">
        <v>782</v>
      </c>
      <c r="G3" s="752"/>
      <c r="H3" s="753"/>
      <c r="I3" s="754" t="s">
        <v>783</v>
      </c>
      <c r="J3" s="755"/>
      <c r="K3" s="756"/>
    </row>
    <row r="4" spans="1:11" s="663" customFormat="1" ht="18" customHeight="1">
      <c r="B4" s="665" t="s">
        <v>766</v>
      </c>
      <c r="C4" s="666" t="s">
        <v>784</v>
      </c>
      <c r="D4" s="667" t="s">
        <v>785</v>
      </c>
      <c r="E4" s="668" t="s">
        <v>786</v>
      </c>
      <c r="F4" s="666" t="s">
        <v>784</v>
      </c>
      <c r="G4" s="669" t="s">
        <v>785</v>
      </c>
      <c r="H4" s="670" t="s">
        <v>786</v>
      </c>
      <c r="I4" s="666" t="s">
        <v>784</v>
      </c>
      <c r="J4" s="667" t="s">
        <v>785</v>
      </c>
      <c r="K4" s="668" t="s">
        <v>786</v>
      </c>
    </row>
    <row r="5" spans="1:11" ht="12" customHeight="1">
      <c r="B5" s="47"/>
      <c r="C5" s="671" t="s">
        <v>787</v>
      </c>
      <c r="D5" s="672" t="s">
        <v>787</v>
      </c>
      <c r="E5" s="673" t="s">
        <v>787</v>
      </c>
      <c r="F5" s="671" t="s">
        <v>787</v>
      </c>
      <c r="G5" s="674" t="s">
        <v>787</v>
      </c>
      <c r="H5" s="675" t="s">
        <v>787</v>
      </c>
      <c r="I5" s="671" t="s">
        <v>788</v>
      </c>
      <c r="J5" s="672" t="s">
        <v>788</v>
      </c>
      <c r="K5" s="673" t="s">
        <v>788</v>
      </c>
    </row>
    <row r="6" spans="1:11" ht="18" customHeight="1">
      <c r="B6" s="676" t="s">
        <v>789</v>
      </c>
      <c r="C6" s="677">
        <v>69042</v>
      </c>
      <c r="D6" s="678">
        <v>32850</v>
      </c>
      <c r="E6" s="679">
        <v>36192</v>
      </c>
      <c r="F6" s="677">
        <v>54066</v>
      </c>
      <c r="G6" s="680">
        <v>25418</v>
      </c>
      <c r="H6" s="681">
        <v>28648</v>
      </c>
      <c r="I6" s="682">
        <v>78.31</v>
      </c>
      <c r="J6" s="683">
        <v>77.38</v>
      </c>
      <c r="K6" s="684">
        <v>79.16</v>
      </c>
    </row>
    <row r="7" spans="1:11" ht="18" customHeight="1">
      <c r="B7" s="676" t="s">
        <v>790</v>
      </c>
      <c r="C7" s="677">
        <v>71880</v>
      </c>
      <c r="D7" s="678">
        <v>34214</v>
      </c>
      <c r="E7" s="679">
        <v>37666</v>
      </c>
      <c r="F7" s="677">
        <v>50987</v>
      </c>
      <c r="G7" s="680">
        <v>23997</v>
      </c>
      <c r="H7" s="681">
        <v>26990</v>
      </c>
      <c r="I7" s="682">
        <v>70.930000000000007</v>
      </c>
      <c r="J7" s="683">
        <v>70.14</v>
      </c>
      <c r="K7" s="684">
        <v>71.66</v>
      </c>
    </row>
    <row r="8" spans="1:11" ht="18" customHeight="1">
      <c r="B8" s="685" t="s">
        <v>791</v>
      </c>
      <c r="C8" s="686">
        <v>73131</v>
      </c>
      <c r="D8" s="687">
        <v>34925</v>
      </c>
      <c r="E8" s="688">
        <v>38206</v>
      </c>
      <c r="F8" s="686">
        <v>49069</v>
      </c>
      <c r="G8" s="689">
        <v>23109</v>
      </c>
      <c r="H8" s="690">
        <v>25960</v>
      </c>
      <c r="I8" s="691">
        <v>67.099999999999994</v>
      </c>
      <c r="J8" s="692">
        <v>66.17</v>
      </c>
      <c r="K8" s="693">
        <v>67.95</v>
      </c>
    </row>
    <row r="9" spans="1:11" ht="18" customHeight="1">
      <c r="B9" s="685" t="s">
        <v>792</v>
      </c>
      <c r="C9" s="686">
        <f>D9+E9</f>
        <v>73379</v>
      </c>
      <c r="D9" s="687">
        <v>35075</v>
      </c>
      <c r="E9" s="688">
        <v>38304</v>
      </c>
      <c r="F9" s="686">
        <f>G9+H9</f>
        <v>44896</v>
      </c>
      <c r="G9" s="689">
        <v>21278</v>
      </c>
      <c r="H9" s="690">
        <v>23618</v>
      </c>
      <c r="I9" s="691">
        <v>61.18</v>
      </c>
      <c r="J9" s="692">
        <v>60.66</v>
      </c>
      <c r="K9" s="693">
        <v>61.66</v>
      </c>
    </row>
    <row r="10" spans="1:11" ht="18" customHeight="1">
      <c r="B10" s="685" t="s">
        <v>793</v>
      </c>
      <c r="C10" s="686">
        <f>D10+E10</f>
        <v>73248</v>
      </c>
      <c r="D10" s="687">
        <v>35039</v>
      </c>
      <c r="E10" s="688">
        <v>38209</v>
      </c>
      <c r="F10" s="686">
        <f>G10+H10</f>
        <v>24313</v>
      </c>
      <c r="G10" s="689">
        <v>11658</v>
      </c>
      <c r="H10" s="690">
        <v>12655</v>
      </c>
      <c r="I10" s="691">
        <v>33.19</v>
      </c>
      <c r="J10" s="692">
        <v>33.270000000000003</v>
      </c>
      <c r="K10" s="693">
        <v>33.119999999999997</v>
      </c>
    </row>
    <row r="11" spans="1:11" ht="15" customHeight="1">
      <c r="B11" s="694"/>
      <c r="C11" s="695"/>
      <c r="D11" s="695"/>
      <c r="E11" s="695"/>
      <c r="F11" s="695"/>
      <c r="G11" s="695"/>
      <c r="H11" s="695"/>
      <c r="I11" s="696"/>
      <c r="J11" s="696"/>
      <c r="K11" s="39" t="s">
        <v>763</v>
      </c>
    </row>
    <row r="12" spans="1:11" ht="15" customHeight="1">
      <c r="B12" s="694"/>
      <c r="C12" s="695"/>
      <c r="D12" s="695"/>
      <c r="E12" s="695"/>
      <c r="F12" s="695"/>
      <c r="G12" s="695"/>
      <c r="H12" s="695"/>
      <c r="I12" s="696"/>
      <c r="J12" s="696"/>
      <c r="K12" s="696"/>
    </row>
    <row r="13" spans="1:11" ht="15" customHeight="1">
      <c r="B13" s="694"/>
      <c r="C13" s="695"/>
      <c r="D13" s="695"/>
      <c r="E13" s="695"/>
      <c r="F13" s="695"/>
      <c r="G13" s="695"/>
      <c r="H13" s="695"/>
      <c r="I13" s="696"/>
      <c r="J13" s="696"/>
      <c r="K13" s="696"/>
    </row>
    <row r="14" spans="1:11" ht="15" customHeight="1">
      <c r="B14" s="694"/>
      <c r="C14" s="695"/>
      <c r="D14" s="695"/>
      <c r="E14" s="695"/>
      <c r="F14" s="695"/>
      <c r="G14" s="695"/>
      <c r="H14" s="695"/>
      <c r="I14" s="696"/>
      <c r="J14" s="696"/>
      <c r="K14" s="696"/>
    </row>
    <row r="15" spans="1:11" ht="15" customHeight="1"/>
    <row r="16" spans="1:11" ht="18" customHeight="1">
      <c r="A16" s="5">
        <v>2</v>
      </c>
      <c r="B16" s="5" t="s">
        <v>794</v>
      </c>
    </row>
    <row r="17" spans="2:11" s="663" customFormat="1" ht="18" customHeight="1">
      <c r="B17" s="664"/>
      <c r="C17" s="751" t="s">
        <v>781</v>
      </c>
      <c r="D17" s="752"/>
      <c r="E17" s="753"/>
      <c r="F17" s="751" t="s">
        <v>782</v>
      </c>
      <c r="G17" s="752"/>
      <c r="H17" s="753"/>
      <c r="I17" s="754" t="s">
        <v>783</v>
      </c>
      <c r="J17" s="755"/>
      <c r="K17" s="756"/>
    </row>
    <row r="18" spans="2:11" s="663" customFormat="1" ht="18" customHeight="1">
      <c r="B18" s="665" t="s">
        <v>766</v>
      </c>
      <c r="C18" s="666" t="s">
        <v>784</v>
      </c>
      <c r="D18" s="667" t="s">
        <v>785</v>
      </c>
      <c r="E18" s="668" t="s">
        <v>786</v>
      </c>
      <c r="F18" s="666" t="s">
        <v>784</v>
      </c>
      <c r="G18" s="669" t="s">
        <v>785</v>
      </c>
      <c r="H18" s="670" t="s">
        <v>786</v>
      </c>
      <c r="I18" s="666" t="s">
        <v>784</v>
      </c>
      <c r="J18" s="667" t="s">
        <v>785</v>
      </c>
      <c r="K18" s="668" t="s">
        <v>786</v>
      </c>
    </row>
    <row r="19" spans="2:11" ht="12" customHeight="1">
      <c r="B19" s="47"/>
      <c r="C19" s="671" t="s">
        <v>787</v>
      </c>
      <c r="D19" s="672" t="s">
        <v>787</v>
      </c>
      <c r="E19" s="673" t="s">
        <v>787</v>
      </c>
      <c r="F19" s="671" t="s">
        <v>787</v>
      </c>
      <c r="G19" s="674" t="s">
        <v>787</v>
      </c>
      <c r="H19" s="675" t="s">
        <v>787</v>
      </c>
      <c r="I19" s="671" t="s">
        <v>788</v>
      </c>
      <c r="J19" s="672" t="s">
        <v>788</v>
      </c>
      <c r="K19" s="673" t="s">
        <v>788</v>
      </c>
    </row>
    <row r="20" spans="2:11" ht="18" customHeight="1">
      <c r="B20" s="676" t="s">
        <v>789</v>
      </c>
      <c r="C20" s="677">
        <v>69042</v>
      </c>
      <c r="D20" s="678">
        <v>32850</v>
      </c>
      <c r="E20" s="679">
        <v>36192</v>
      </c>
      <c r="F20" s="677">
        <v>54051</v>
      </c>
      <c r="G20" s="680">
        <v>25408</v>
      </c>
      <c r="H20" s="681">
        <v>28643</v>
      </c>
      <c r="I20" s="682">
        <v>78.290000000000006</v>
      </c>
      <c r="J20" s="683">
        <v>77.349999999999994</v>
      </c>
      <c r="K20" s="684">
        <v>79.14</v>
      </c>
    </row>
    <row r="21" spans="2:11" s="77" customFormat="1" ht="18" customHeight="1">
      <c r="B21" s="676" t="s">
        <v>790</v>
      </c>
      <c r="C21" s="677">
        <v>71880</v>
      </c>
      <c r="D21" s="678">
        <v>34214</v>
      </c>
      <c r="E21" s="679">
        <v>37666</v>
      </c>
      <c r="F21" s="677">
        <v>50960</v>
      </c>
      <c r="G21" s="680">
        <v>23985</v>
      </c>
      <c r="H21" s="681">
        <v>26975</v>
      </c>
      <c r="I21" s="682">
        <v>70.900000000000006</v>
      </c>
      <c r="J21" s="683">
        <v>70.099999999999994</v>
      </c>
      <c r="K21" s="684">
        <v>71.62</v>
      </c>
    </row>
    <row r="22" spans="2:11" ht="18" customHeight="1">
      <c r="B22" s="685" t="s">
        <v>791</v>
      </c>
      <c r="C22" s="686">
        <v>73127</v>
      </c>
      <c r="D22" s="687">
        <v>34921</v>
      </c>
      <c r="E22" s="688">
        <v>38206</v>
      </c>
      <c r="F22" s="686">
        <v>49029</v>
      </c>
      <c r="G22" s="689">
        <v>23092</v>
      </c>
      <c r="H22" s="690">
        <v>25937</v>
      </c>
      <c r="I22" s="691">
        <v>67.05</v>
      </c>
      <c r="J22" s="692">
        <v>66.13</v>
      </c>
      <c r="K22" s="693">
        <v>67.89</v>
      </c>
    </row>
    <row r="23" spans="2:11" ht="18" customHeight="1">
      <c r="B23" s="685" t="s">
        <v>792</v>
      </c>
      <c r="C23" s="686">
        <f>D23+E23</f>
        <v>73376</v>
      </c>
      <c r="D23" s="687">
        <v>35071</v>
      </c>
      <c r="E23" s="688">
        <v>38305</v>
      </c>
      <c r="F23" s="686">
        <f>G23+H23</f>
        <v>44838</v>
      </c>
      <c r="G23" s="689">
        <v>21245</v>
      </c>
      <c r="H23" s="690">
        <v>23593</v>
      </c>
      <c r="I23" s="691">
        <v>61.11</v>
      </c>
      <c r="J23" s="692">
        <v>60.58</v>
      </c>
      <c r="K23" s="693">
        <v>61.59</v>
      </c>
    </row>
    <row r="24" spans="2:11" ht="18" customHeight="1">
      <c r="B24" s="685" t="s">
        <v>793</v>
      </c>
      <c r="C24" s="699" t="s">
        <v>776</v>
      </c>
      <c r="D24" s="700" t="s">
        <v>795</v>
      </c>
      <c r="E24" s="701" t="s">
        <v>795</v>
      </c>
      <c r="F24" s="699" t="s">
        <v>795</v>
      </c>
      <c r="G24" s="702" t="s">
        <v>795</v>
      </c>
      <c r="H24" s="703" t="s">
        <v>795</v>
      </c>
      <c r="I24" s="704" t="s">
        <v>795</v>
      </c>
      <c r="J24" s="705" t="s">
        <v>795</v>
      </c>
      <c r="K24" s="706" t="s">
        <v>795</v>
      </c>
    </row>
    <row r="25" spans="2:11" ht="15" customHeight="1">
      <c r="K25" s="39" t="s">
        <v>763</v>
      </c>
    </row>
  </sheetData>
  <mergeCells count="6">
    <mergeCell ref="C3:E3"/>
    <mergeCell ref="F3:H3"/>
    <mergeCell ref="I3:K3"/>
    <mergeCell ref="C17:E17"/>
    <mergeCell ref="F17:H17"/>
    <mergeCell ref="I17:K17"/>
  </mergeCells>
  <phoneticPr fontId="1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&amp;R20.行  財  政</oddHeader>
    <oddFooter>&amp;C-140-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showGridLines="0" workbookViewId="0">
      <selection activeCell="K27" sqref="K27"/>
    </sheetView>
  </sheetViews>
  <sheetFormatPr defaultRowHeight="11.25"/>
  <cols>
    <col min="1" max="1" width="3.625" style="12" customWidth="1"/>
    <col min="2" max="2" width="13.625" style="12" customWidth="1"/>
    <col min="3" max="3" width="9.625" style="12" customWidth="1"/>
    <col min="4" max="5" width="8.625" style="12" customWidth="1"/>
    <col min="6" max="6" width="9.625" style="12" customWidth="1"/>
    <col min="7" max="8" width="8.625" style="12" customWidth="1"/>
    <col min="9" max="9" width="6.625" style="41" customWidth="1"/>
    <col min="10" max="11" width="5.625" style="12" customWidth="1"/>
    <col min="12" max="256" width="9" style="12"/>
    <col min="257" max="257" width="3.625" style="12" customWidth="1"/>
    <col min="258" max="258" width="13.625" style="12" customWidth="1"/>
    <col min="259" max="259" width="9.625" style="12" customWidth="1"/>
    <col min="260" max="261" width="8.625" style="12" customWidth="1"/>
    <col min="262" max="262" width="9.625" style="12" customWidth="1"/>
    <col min="263" max="264" width="8.625" style="12" customWidth="1"/>
    <col min="265" max="265" width="6.625" style="12" customWidth="1"/>
    <col min="266" max="267" width="5.625" style="12" customWidth="1"/>
    <col min="268" max="512" width="9" style="12"/>
    <col min="513" max="513" width="3.625" style="12" customWidth="1"/>
    <col min="514" max="514" width="13.625" style="12" customWidth="1"/>
    <col min="515" max="515" width="9.625" style="12" customWidth="1"/>
    <col min="516" max="517" width="8.625" style="12" customWidth="1"/>
    <col min="518" max="518" width="9.625" style="12" customWidth="1"/>
    <col min="519" max="520" width="8.625" style="12" customWidth="1"/>
    <col min="521" max="521" width="6.625" style="12" customWidth="1"/>
    <col min="522" max="523" width="5.625" style="12" customWidth="1"/>
    <col min="524" max="768" width="9" style="12"/>
    <col min="769" max="769" width="3.625" style="12" customWidth="1"/>
    <col min="770" max="770" width="13.625" style="12" customWidth="1"/>
    <col min="771" max="771" width="9.625" style="12" customWidth="1"/>
    <col min="772" max="773" width="8.625" style="12" customWidth="1"/>
    <col min="774" max="774" width="9.625" style="12" customWidth="1"/>
    <col min="775" max="776" width="8.625" style="12" customWidth="1"/>
    <col min="777" max="777" width="6.625" style="12" customWidth="1"/>
    <col min="778" max="779" width="5.625" style="12" customWidth="1"/>
    <col min="780" max="1024" width="9" style="12"/>
    <col min="1025" max="1025" width="3.625" style="12" customWidth="1"/>
    <col min="1026" max="1026" width="13.625" style="12" customWidth="1"/>
    <col min="1027" max="1027" width="9.625" style="12" customWidth="1"/>
    <col min="1028" max="1029" width="8.625" style="12" customWidth="1"/>
    <col min="1030" max="1030" width="9.625" style="12" customWidth="1"/>
    <col min="1031" max="1032" width="8.625" style="12" customWidth="1"/>
    <col min="1033" max="1033" width="6.625" style="12" customWidth="1"/>
    <col min="1034" max="1035" width="5.625" style="12" customWidth="1"/>
    <col min="1036" max="1280" width="9" style="12"/>
    <col min="1281" max="1281" width="3.625" style="12" customWidth="1"/>
    <col min="1282" max="1282" width="13.625" style="12" customWidth="1"/>
    <col min="1283" max="1283" width="9.625" style="12" customWidth="1"/>
    <col min="1284" max="1285" width="8.625" style="12" customWidth="1"/>
    <col min="1286" max="1286" width="9.625" style="12" customWidth="1"/>
    <col min="1287" max="1288" width="8.625" style="12" customWidth="1"/>
    <col min="1289" max="1289" width="6.625" style="12" customWidth="1"/>
    <col min="1290" max="1291" width="5.625" style="12" customWidth="1"/>
    <col min="1292" max="1536" width="9" style="12"/>
    <col min="1537" max="1537" width="3.625" style="12" customWidth="1"/>
    <col min="1538" max="1538" width="13.625" style="12" customWidth="1"/>
    <col min="1539" max="1539" width="9.625" style="12" customWidth="1"/>
    <col min="1540" max="1541" width="8.625" style="12" customWidth="1"/>
    <col min="1542" max="1542" width="9.625" style="12" customWidth="1"/>
    <col min="1543" max="1544" width="8.625" style="12" customWidth="1"/>
    <col min="1545" max="1545" width="6.625" style="12" customWidth="1"/>
    <col min="1546" max="1547" width="5.625" style="12" customWidth="1"/>
    <col min="1548" max="1792" width="9" style="12"/>
    <col min="1793" max="1793" width="3.625" style="12" customWidth="1"/>
    <col min="1794" max="1794" width="13.625" style="12" customWidth="1"/>
    <col min="1795" max="1795" width="9.625" style="12" customWidth="1"/>
    <col min="1796" max="1797" width="8.625" style="12" customWidth="1"/>
    <col min="1798" max="1798" width="9.625" style="12" customWidth="1"/>
    <col min="1799" max="1800" width="8.625" style="12" customWidth="1"/>
    <col min="1801" max="1801" width="6.625" style="12" customWidth="1"/>
    <col min="1802" max="1803" width="5.625" style="12" customWidth="1"/>
    <col min="1804" max="2048" width="9" style="12"/>
    <col min="2049" max="2049" width="3.625" style="12" customWidth="1"/>
    <col min="2050" max="2050" width="13.625" style="12" customWidth="1"/>
    <col min="2051" max="2051" width="9.625" style="12" customWidth="1"/>
    <col min="2052" max="2053" width="8.625" style="12" customWidth="1"/>
    <col min="2054" max="2054" width="9.625" style="12" customWidth="1"/>
    <col min="2055" max="2056" width="8.625" style="12" customWidth="1"/>
    <col min="2057" max="2057" width="6.625" style="12" customWidth="1"/>
    <col min="2058" max="2059" width="5.625" style="12" customWidth="1"/>
    <col min="2060" max="2304" width="9" style="12"/>
    <col min="2305" max="2305" width="3.625" style="12" customWidth="1"/>
    <col min="2306" max="2306" width="13.625" style="12" customWidth="1"/>
    <col min="2307" max="2307" width="9.625" style="12" customWidth="1"/>
    <col min="2308" max="2309" width="8.625" style="12" customWidth="1"/>
    <col min="2310" max="2310" width="9.625" style="12" customWidth="1"/>
    <col min="2311" max="2312" width="8.625" style="12" customWidth="1"/>
    <col min="2313" max="2313" width="6.625" style="12" customWidth="1"/>
    <col min="2314" max="2315" width="5.625" style="12" customWidth="1"/>
    <col min="2316" max="2560" width="9" style="12"/>
    <col min="2561" max="2561" width="3.625" style="12" customWidth="1"/>
    <col min="2562" max="2562" width="13.625" style="12" customWidth="1"/>
    <col min="2563" max="2563" width="9.625" style="12" customWidth="1"/>
    <col min="2564" max="2565" width="8.625" style="12" customWidth="1"/>
    <col min="2566" max="2566" width="9.625" style="12" customWidth="1"/>
    <col min="2567" max="2568" width="8.625" style="12" customWidth="1"/>
    <col min="2569" max="2569" width="6.625" style="12" customWidth="1"/>
    <col min="2570" max="2571" width="5.625" style="12" customWidth="1"/>
    <col min="2572" max="2816" width="9" style="12"/>
    <col min="2817" max="2817" width="3.625" style="12" customWidth="1"/>
    <col min="2818" max="2818" width="13.625" style="12" customWidth="1"/>
    <col min="2819" max="2819" width="9.625" style="12" customWidth="1"/>
    <col min="2820" max="2821" width="8.625" style="12" customWidth="1"/>
    <col min="2822" max="2822" width="9.625" style="12" customWidth="1"/>
    <col min="2823" max="2824" width="8.625" style="12" customWidth="1"/>
    <col min="2825" max="2825" width="6.625" style="12" customWidth="1"/>
    <col min="2826" max="2827" width="5.625" style="12" customWidth="1"/>
    <col min="2828" max="3072" width="9" style="12"/>
    <col min="3073" max="3073" width="3.625" style="12" customWidth="1"/>
    <col min="3074" max="3074" width="13.625" style="12" customWidth="1"/>
    <col min="3075" max="3075" width="9.625" style="12" customWidth="1"/>
    <col min="3076" max="3077" width="8.625" style="12" customWidth="1"/>
    <col min="3078" max="3078" width="9.625" style="12" customWidth="1"/>
    <col min="3079" max="3080" width="8.625" style="12" customWidth="1"/>
    <col min="3081" max="3081" width="6.625" style="12" customWidth="1"/>
    <col min="3082" max="3083" width="5.625" style="12" customWidth="1"/>
    <col min="3084" max="3328" width="9" style="12"/>
    <col min="3329" max="3329" width="3.625" style="12" customWidth="1"/>
    <col min="3330" max="3330" width="13.625" style="12" customWidth="1"/>
    <col min="3331" max="3331" width="9.625" style="12" customWidth="1"/>
    <col min="3332" max="3333" width="8.625" style="12" customWidth="1"/>
    <col min="3334" max="3334" width="9.625" style="12" customWidth="1"/>
    <col min="3335" max="3336" width="8.625" style="12" customWidth="1"/>
    <col min="3337" max="3337" width="6.625" style="12" customWidth="1"/>
    <col min="3338" max="3339" width="5.625" style="12" customWidth="1"/>
    <col min="3340" max="3584" width="9" style="12"/>
    <col min="3585" max="3585" width="3.625" style="12" customWidth="1"/>
    <col min="3586" max="3586" width="13.625" style="12" customWidth="1"/>
    <col min="3587" max="3587" width="9.625" style="12" customWidth="1"/>
    <col min="3588" max="3589" width="8.625" style="12" customWidth="1"/>
    <col min="3590" max="3590" width="9.625" style="12" customWidth="1"/>
    <col min="3591" max="3592" width="8.625" style="12" customWidth="1"/>
    <col min="3593" max="3593" width="6.625" style="12" customWidth="1"/>
    <col min="3594" max="3595" width="5.625" style="12" customWidth="1"/>
    <col min="3596" max="3840" width="9" style="12"/>
    <col min="3841" max="3841" width="3.625" style="12" customWidth="1"/>
    <col min="3842" max="3842" width="13.625" style="12" customWidth="1"/>
    <col min="3843" max="3843" width="9.625" style="12" customWidth="1"/>
    <col min="3844" max="3845" width="8.625" style="12" customWidth="1"/>
    <col min="3846" max="3846" width="9.625" style="12" customWidth="1"/>
    <col min="3847" max="3848" width="8.625" style="12" customWidth="1"/>
    <col min="3849" max="3849" width="6.625" style="12" customWidth="1"/>
    <col min="3850" max="3851" width="5.625" style="12" customWidth="1"/>
    <col min="3852" max="4096" width="9" style="12"/>
    <col min="4097" max="4097" width="3.625" style="12" customWidth="1"/>
    <col min="4098" max="4098" width="13.625" style="12" customWidth="1"/>
    <col min="4099" max="4099" width="9.625" style="12" customWidth="1"/>
    <col min="4100" max="4101" width="8.625" style="12" customWidth="1"/>
    <col min="4102" max="4102" width="9.625" style="12" customWidth="1"/>
    <col min="4103" max="4104" width="8.625" style="12" customWidth="1"/>
    <col min="4105" max="4105" width="6.625" style="12" customWidth="1"/>
    <col min="4106" max="4107" width="5.625" style="12" customWidth="1"/>
    <col min="4108" max="4352" width="9" style="12"/>
    <col min="4353" max="4353" width="3.625" style="12" customWidth="1"/>
    <col min="4354" max="4354" width="13.625" style="12" customWidth="1"/>
    <col min="4355" max="4355" width="9.625" style="12" customWidth="1"/>
    <col min="4356" max="4357" width="8.625" style="12" customWidth="1"/>
    <col min="4358" max="4358" width="9.625" style="12" customWidth="1"/>
    <col min="4359" max="4360" width="8.625" style="12" customWidth="1"/>
    <col min="4361" max="4361" width="6.625" style="12" customWidth="1"/>
    <col min="4362" max="4363" width="5.625" style="12" customWidth="1"/>
    <col min="4364" max="4608" width="9" style="12"/>
    <col min="4609" max="4609" width="3.625" style="12" customWidth="1"/>
    <col min="4610" max="4610" width="13.625" style="12" customWidth="1"/>
    <col min="4611" max="4611" width="9.625" style="12" customWidth="1"/>
    <col min="4612" max="4613" width="8.625" style="12" customWidth="1"/>
    <col min="4614" max="4614" width="9.625" style="12" customWidth="1"/>
    <col min="4615" max="4616" width="8.625" style="12" customWidth="1"/>
    <col min="4617" max="4617" width="6.625" style="12" customWidth="1"/>
    <col min="4618" max="4619" width="5.625" style="12" customWidth="1"/>
    <col min="4620" max="4864" width="9" style="12"/>
    <col min="4865" max="4865" width="3.625" style="12" customWidth="1"/>
    <col min="4866" max="4866" width="13.625" style="12" customWidth="1"/>
    <col min="4867" max="4867" width="9.625" style="12" customWidth="1"/>
    <col min="4868" max="4869" width="8.625" style="12" customWidth="1"/>
    <col min="4870" max="4870" width="9.625" style="12" customWidth="1"/>
    <col min="4871" max="4872" width="8.625" style="12" customWidth="1"/>
    <col min="4873" max="4873" width="6.625" style="12" customWidth="1"/>
    <col min="4874" max="4875" width="5.625" style="12" customWidth="1"/>
    <col min="4876" max="5120" width="9" style="12"/>
    <col min="5121" max="5121" width="3.625" style="12" customWidth="1"/>
    <col min="5122" max="5122" width="13.625" style="12" customWidth="1"/>
    <col min="5123" max="5123" width="9.625" style="12" customWidth="1"/>
    <col min="5124" max="5125" width="8.625" style="12" customWidth="1"/>
    <col min="5126" max="5126" width="9.625" style="12" customWidth="1"/>
    <col min="5127" max="5128" width="8.625" style="12" customWidth="1"/>
    <col min="5129" max="5129" width="6.625" style="12" customWidth="1"/>
    <col min="5130" max="5131" width="5.625" style="12" customWidth="1"/>
    <col min="5132" max="5376" width="9" style="12"/>
    <col min="5377" max="5377" width="3.625" style="12" customWidth="1"/>
    <col min="5378" max="5378" width="13.625" style="12" customWidth="1"/>
    <col min="5379" max="5379" width="9.625" style="12" customWidth="1"/>
    <col min="5380" max="5381" width="8.625" style="12" customWidth="1"/>
    <col min="5382" max="5382" width="9.625" style="12" customWidth="1"/>
    <col min="5383" max="5384" width="8.625" style="12" customWidth="1"/>
    <col min="5385" max="5385" width="6.625" style="12" customWidth="1"/>
    <col min="5386" max="5387" width="5.625" style="12" customWidth="1"/>
    <col min="5388" max="5632" width="9" style="12"/>
    <col min="5633" max="5633" width="3.625" style="12" customWidth="1"/>
    <col min="5634" max="5634" width="13.625" style="12" customWidth="1"/>
    <col min="5635" max="5635" width="9.625" style="12" customWidth="1"/>
    <col min="5636" max="5637" width="8.625" style="12" customWidth="1"/>
    <col min="5638" max="5638" width="9.625" style="12" customWidth="1"/>
    <col min="5639" max="5640" width="8.625" style="12" customWidth="1"/>
    <col min="5641" max="5641" width="6.625" style="12" customWidth="1"/>
    <col min="5642" max="5643" width="5.625" style="12" customWidth="1"/>
    <col min="5644" max="5888" width="9" style="12"/>
    <col min="5889" max="5889" width="3.625" style="12" customWidth="1"/>
    <col min="5890" max="5890" width="13.625" style="12" customWidth="1"/>
    <col min="5891" max="5891" width="9.625" style="12" customWidth="1"/>
    <col min="5892" max="5893" width="8.625" style="12" customWidth="1"/>
    <col min="5894" max="5894" width="9.625" style="12" customWidth="1"/>
    <col min="5895" max="5896" width="8.625" style="12" customWidth="1"/>
    <col min="5897" max="5897" width="6.625" style="12" customWidth="1"/>
    <col min="5898" max="5899" width="5.625" style="12" customWidth="1"/>
    <col min="5900" max="6144" width="9" style="12"/>
    <col min="6145" max="6145" width="3.625" style="12" customWidth="1"/>
    <col min="6146" max="6146" width="13.625" style="12" customWidth="1"/>
    <col min="6147" max="6147" width="9.625" style="12" customWidth="1"/>
    <col min="6148" max="6149" width="8.625" style="12" customWidth="1"/>
    <col min="6150" max="6150" width="9.625" style="12" customWidth="1"/>
    <col min="6151" max="6152" width="8.625" style="12" customWidth="1"/>
    <col min="6153" max="6153" width="6.625" style="12" customWidth="1"/>
    <col min="6154" max="6155" width="5.625" style="12" customWidth="1"/>
    <col min="6156" max="6400" width="9" style="12"/>
    <col min="6401" max="6401" width="3.625" style="12" customWidth="1"/>
    <col min="6402" max="6402" width="13.625" style="12" customWidth="1"/>
    <col min="6403" max="6403" width="9.625" style="12" customWidth="1"/>
    <col min="6404" max="6405" width="8.625" style="12" customWidth="1"/>
    <col min="6406" max="6406" width="9.625" style="12" customWidth="1"/>
    <col min="6407" max="6408" width="8.625" style="12" customWidth="1"/>
    <col min="6409" max="6409" width="6.625" style="12" customWidth="1"/>
    <col min="6410" max="6411" width="5.625" style="12" customWidth="1"/>
    <col min="6412" max="6656" width="9" style="12"/>
    <col min="6657" max="6657" width="3.625" style="12" customWidth="1"/>
    <col min="6658" max="6658" width="13.625" style="12" customWidth="1"/>
    <col min="6659" max="6659" width="9.625" style="12" customWidth="1"/>
    <col min="6660" max="6661" width="8.625" style="12" customWidth="1"/>
    <col min="6662" max="6662" width="9.625" style="12" customWidth="1"/>
    <col min="6663" max="6664" width="8.625" style="12" customWidth="1"/>
    <col min="6665" max="6665" width="6.625" style="12" customWidth="1"/>
    <col min="6666" max="6667" width="5.625" style="12" customWidth="1"/>
    <col min="6668" max="6912" width="9" style="12"/>
    <col min="6913" max="6913" width="3.625" style="12" customWidth="1"/>
    <col min="6914" max="6914" width="13.625" style="12" customWidth="1"/>
    <col min="6915" max="6915" width="9.625" style="12" customWidth="1"/>
    <col min="6916" max="6917" width="8.625" style="12" customWidth="1"/>
    <col min="6918" max="6918" width="9.625" style="12" customWidth="1"/>
    <col min="6919" max="6920" width="8.625" style="12" customWidth="1"/>
    <col min="6921" max="6921" width="6.625" style="12" customWidth="1"/>
    <col min="6922" max="6923" width="5.625" style="12" customWidth="1"/>
    <col min="6924" max="7168" width="9" style="12"/>
    <col min="7169" max="7169" width="3.625" style="12" customWidth="1"/>
    <col min="7170" max="7170" width="13.625" style="12" customWidth="1"/>
    <col min="7171" max="7171" width="9.625" style="12" customWidth="1"/>
    <col min="7172" max="7173" width="8.625" style="12" customWidth="1"/>
    <col min="7174" max="7174" width="9.625" style="12" customWidth="1"/>
    <col min="7175" max="7176" width="8.625" style="12" customWidth="1"/>
    <col min="7177" max="7177" width="6.625" style="12" customWidth="1"/>
    <col min="7178" max="7179" width="5.625" style="12" customWidth="1"/>
    <col min="7180" max="7424" width="9" style="12"/>
    <col min="7425" max="7425" width="3.625" style="12" customWidth="1"/>
    <col min="7426" max="7426" width="13.625" style="12" customWidth="1"/>
    <col min="7427" max="7427" width="9.625" style="12" customWidth="1"/>
    <col min="7428" max="7429" width="8.625" style="12" customWidth="1"/>
    <col min="7430" max="7430" width="9.625" style="12" customWidth="1"/>
    <col min="7431" max="7432" width="8.625" style="12" customWidth="1"/>
    <col min="7433" max="7433" width="6.625" style="12" customWidth="1"/>
    <col min="7434" max="7435" width="5.625" style="12" customWidth="1"/>
    <col min="7436" max="7680" width="9" style="12"/>
    <col min="7681" max="7681" width="3.625" style="12" customWidth="1"/>
    <col min="7682" max="7682" width="13.625" style="12" customWidth="1"/>
    <col min="7683" max="7683" width="9.625" style="12" customWidth="1"/>
    <col min="7684" max="7685" width="8.625" style="12" customWidth="1"/>
    <col min="7686" max="7686" width="9.625" style="12" customWidth="1"/>
    <col min="7687" max="7688" width="8.625" style="12" customWidth="1"/>
    <col min="7689" max="7689" width="6.625" style="12" customWidth="1"/>
    <col min="7690" max="7691" width="5.625" style="12" customWidth="1"/>
    <col min="7692" max="7936" width="9" style="12"/>
    <col min="7937" max="7937" width="3.625" style="12" customWidth="1"/>
    <col min="7938" max="7938" width="13.625" style="12" customWidth="1"/>
    <col min="7939" max="7939" width="9.625" style="12" customWidth="1"/>
    <col min="7940" max="7941" width="8.625" style="12" customWidth="1"/>
    <col min="7942" max="7942" width="9.625" style="12" customWidth="1"/>
    <col min="7943" max="7944" width="8.625" style="12" customWidth="1"/>
    <col min="7945" max="7945" width="6.625" style="12" customWidth="1"/>
    <col min="7946" max="7947" width="5.625" style="12" customWidth="1"/>
    <col min="7948" max="8192" width="9" style="12"/>
    <col min="8193" max="8193" width="3.625" style="12" customWidth="1"/>
    <col min="8194" max="8194" width="13.625" style="12" customWidth="1"/>
    <col min="8195" max="8195" width="9.625" style="12" customWidth="1"/>
    <col min="8196" max="8197" width="8.625" style="12" customWidth="1"/>
    <col min="8198" max="8198" width="9.625" style="12" customWidth="1"/>
    <col min="8199" max="8200" width="8.625" style="12" customWidth="1"/>
    <col min="8201" max="8201" width="6.625" style="12" customWidth="1"/>
    <col min="8202" max="8203" width="5.625" style="12" customWidth="1"/>
    <col min="8204" max="8448" width="9" style="12"/>
    <col min="8449" max="8449" width="3.625" style="12" customWidth="1"/>
    <col min="8450" max="8450" width="13.625" style="12" customWidth="1"/>
    <col min="8451" max="8451" width="9.625" style="12" customWidth="1"/>
    <col min="8452" max="8453" width="8.625" style="12" customWidth="1"/>
    <col min="8454" max="8454" width="9.625" style="12" customWidth="1"/>
    <col min="8455" max="8456" width="8.625" style="12" customWidth="1"/>
    <col min="8457" max="8457" width="6.625" style="12" customWidth="1"/>
    <col min="8458" max="8459" width="5.625" style="12" customWidth="1"/>
    <col min="8460" max="8704" width="9" style="12"/>
    <col min="8705" max="8705" width="3.625" style="12" customWidth="1"/>
    <col min="8706" max="8706" width="13.625" style="12" customWidth="1"/>
    <col min="8707" max="8707" width="9.625" style="12" customWidth="1"/>
    <col min="8708" max="8709" width="8.625" style="12" customWidth="1"/>
    <col min="8710" max="8710" width="9.625" style="12" customWidth="1"/>
    <col min="8711" max="8712" width="8.625" style="12" customWidth="1"/>
    <col min="8713" max="8713" width="6.625" style="12" customWidth="1"/>
    <col min="8714" max="8715" width="5.625" style="12" customWidth="1"/>
    <col min="8716" max="8960" width="9" style="12"/>
    <col min="8961" max="8961" width="3.625" style="12" customWidth="1"/>
    <col min="8962" max="8962" width="13.625" style="12" customWidth="1"/>
    <col min="8963" max="8963" width="9.625" style="12" customWidth="1"/>
    <col min="8964" max="8965" width="8.625" style="12" customWidth="1"/>
    <col min="8966" max="8966" width="9.625" style="12" customWidth="1"/>
    <col min="8967" max="8968" width="8.625" style="12" customWidth="1"/>
    <col min="8969" max="8969" width="6.625" style="12" customWidth="1"/>
    <col min="8970" max="8971" width="5.625" style="12" customWidth="1"/>
    <col min="8972" max="9216" width="9" style="12"/>
    <col min="9217" max="9217" width="3.625" style="12" customWidth="1"/>
    <col min="9218" max="9218" width="13.625" style="12" customWidth="1"/>
    <col min="9219" max="9219" width="9.625" style="12" customWidth="1"/>
    <col min="9220" max="9221" width="8.625" style="12" customWidth="1"/>
    <col min="9222" max="9222" width="9.625" style="12" customWidth="1"/>
    <col min="9223" max="9224" width="8.625" style="12" customWidth="1"/>
    <col min="9225" max="9225" width="6.625" style="12" customWidth="1"/>
    <col min="9226" max="9227" width="5.625" style="12" customWidth="1"/>
    <col min="9228" max="9472" width="9" style="12"/>
    <col min="9473" max="9473" width="3.625" style="12" customWidth="1"/>
    <col min="9474" max="9474" width="13.625" style="12" customWidth="1"/>
    <col min="9475" max="9475" width="9.625" style="12" customWidth="1"/>
    <col min="9476" max="9477" width="8.625" style="12" customWidth="1"/>
    <col min="9478" max="9478" width="9.625" style="12" customWidth="1"/>
    <col min="9479" max="9480" width="8.625" style="12" customWidth="1"/>
    <col min="9481" max="9481" width="6.625" style="12" customWidth="1"/>
    <col min="9482" max="9483" width="5.625" style="12" customWidth="1"/>
    <col min="9484" max="9728" width="9" style="12"/>
    <col min="9729" max="9729" width="3.625" style="12" customWidth="1"/>
    <col min="9730" max="9730" width="13.625" style="12" customWidth="1"/>
    <col min="9731" max="9731" width="9.625" style="12" customWidth="1"/>
    <col min="9732" max="9733" width="8.625" style="12" customWidth="1"/>
    <col min="9734" max="9734" width="9.625" style="12" customWidth="1"/>
    <col min="9735" max="9736" width="8.625" style="12" customWidth="1"/>
    <col min="9737" max="9737" width="6.625" style="12" customWidth="1"/>
    <col min="9738" max="9739" width="5.625" style="12" customWidth="1"/>
    <col min="9740" max="9984" width="9" style="12"/>
    <col min="9985" max="9985" width="3.625" style="12" customWidth="1"/>
    <col min="9986" max="9986" width="13.625" style="12" customWidth="1"/>
    <col min="9987" max="9987" width="9.625" style="12" customWidth="1"/>
    <col min="9988" max="9989" width="8.625" style="12" customWidth="1"/>
    <col min="9990" max="9990" width="9.625" style="12" customWidth="1"/>
    <col min="9991" max="9992" width="8.625" style="12" customWidth="1"/>
    <col min="9993" max="9993" width="6.625" style="12" customWidth="1"/>
    <col min="9994" max="9995" width="5.625" style="12" customWidth="1"/>
    <col min="9996" max="10240" width="9" style="12"/>
    <col min="10241" max="10241" width="3.625" style="12" customWidth="1"/>
    <col min="10242" max="10242" width="13.625" style="12" customWidth="1"/>
    <col min="10243" max="10243" width="9.625" style="12" customWidth="1"/>
    <col min="10244" max="10245" width="8.625" style="12" customWidth="1"/>
    <col min="10246" max="10246" width="9.625" style="12" customWidth="1"/>
    <col min="10247" max="10248" width="8.625" style="12" customWidth="1"/>
    <col min="10249" max="10249" width="6.625" style="12" customWidth="1"/>
    <col min="10250" max="10251" width="5.625" style="12" customWidth="1"/>
    <col min="10252" max="10496" width="9" style="12"/>
    <col min="10497" max="10497" width="3.625" style="12" customWidth="1"/>
    <col min="10498" max="10498" width="13.625" style="12" customWidth="1"/>
    <col min="10499" max="10499" width="9.625" style="12" customWidth="1"/>
    <col min="10500" max="10501" width="8.625" style="12" customWidth="1"/>
    <col min="10502" max="10502" width="9.625" style="12" customWidth="1"/>
    <col min="10503" max="10504" width="8.625" style="12" customWidth="1"/>
    <col min="10505" max="10505" width="6.625" style="12" customWidth="1"/>
    <col min="10506" max="10507" width="5.625" style="12" customWidth="1"/>
    <col min="10508" max="10752" width="9" style="12"/>
    <col min="10753" max="10753" width="3.625" style="12" customWidth="1"/>
    <col min="10754" max="10754" width="13.625" style="12" customWidth="1"/>
    <col min="10755" max="10755" width="9.625" style="12" customWidth="1"/>
    <col min="10756" max="10757" width="8.625" style="12" customWidth="1"/>
    <col min="10758" max="10758" width="9.625" style="12" customWidth="1"/>
    <col min="10759" max="10760" width="8.625" style="12" customWidth="1"/>
    <col min="10761" max="10761" width="6.625" style="12" customWidth="1"/>
    <col min="10762" max="10763" width="5.625" style="12" customWidth="1"/>
    <col min="10764" max="11008" width="9" style="12"/>
    <col min="11009" max="11009" width="3.625" style="12" customWidth="1"/>
    <col min="11010" max="11010" width="13.625" style="12" customWidth="1"/>
    <col min="11011" max="11011" width="9.625" style="12" customWidth="1"/>
    <col min="11012" max="11013" width="8.625" style="12" customWidth="1"/>
    <col min="11014" max="11014" width="9.625" style="12" customWidth="1"/>
    <col min="11015" max="11016" width="8.625" style="12" customWidth="1"/>
    <col min="11017" max="11017" width="6.625" style="12" customWidth="1"/>
    <col min="11018" max="11019" width="5.625" style="12" customWidth="1"/>
    <col min="11020" max="11264" width="9" style="12"/>
    <col min="11265" max="11265" width="3.625" style="12" customWidth="1"/>
    <col min="11266" max="11266" width="13.625" style="12" customWidth="1"/>
    <col min="11267" max="11267" width="9.625" style="12" customWidth="1"/>
    <col min="11268" max="11269" width="8.625" style="12" customWidth="1"/>
    <col min="11270" max="11270" width="9.625" style="12" customWidth="1"/>
    <col min="11271" max="11272" width="8.625" style="12" customWidth="1"/>
    <col min="11273" max="11273" width="6.625" style="12" customWidth="1"/>
    <col min="11274" max="11275" width="5.625" style="12" customWidth="1"/>
    <col min="11276" max="11520" width="9" style="12"/>
    <col min="11521" max="11521" width="3.625" style="12" customWidth="1"/>
    <col min="11522" max="11522" width="13.625" style="12" customWidth="1"/>
    <col min="11523" max="11523" width="9.625" style="12" customWidth="1"/>
    <col min="11524" max="11525" width="8.625" style="12" customWidth="1"/>
    <col min="11526" max="11526" width="9.625" style="12" customWidth="1"/>
    <col min="11527" max="11528" width="8.625" style="12" customWidth="1"/>
    <col min="11529" max="11529" width="6.625" style="12" customWidth="1"/>
    <col min="11530" max="11531" width="5.625" style="12" customWidth="1"/>
    <col min="11532" max="11776" width="9" style="12"/>
    <col min="11777" max="11777" width="3.625" style="12" customWidth="1"/>
    <col min="11778" max="11778" width="13.625" style="12" customWidth="1"/>
    <col min="11779" max="11779" width="9.625" style="12" customWidth="1"/>
    <col min="11780" max="11781" width="8.625" style="12" customWidth="1"/>
    <col min="11782" max="11782" width="9.625" style="12" customWidth="1"/>
    <col min="11783" max="11784" width="8.625" style="12" customWidth="1"/>
    <col min="11785" max="11785" width="6.625" style="12" customWidth="1"/>
    <col min="11786" max="11787" width="5.625" style="12" customWidth="1"/>
    <col min="11788" max="12032" width="9" style="12"/>
    <col min="12033" max="12033" width="3.625" style="12" customWidth="1"/>
    <col min="12034" max="12034" width="13.625" style="12" customWidth="1"/>
    <col min="12035" max="12035" width="9.625" style="12" customWidth="1"/>
    <col min="12036" max="12037" width="8.625" style="12" customWidth="1"/>
    <col min="12038" max="12038" width="9.625" style="12" customWidth="1"/>
    <col min="12039" max="12040" width="8.625" style="12" customWidth="1"/>
    <col min="12041" max="12041" width="6.625" style="12" customWidth="1"/>
    <col min="12042" max="12043" width="5.625" style="12" customWidth="1"/>
    <col min="12044" max="12288" width="9" style="12"/>
    <col min="12289" max="12289" width="3.625" style="12" customWidth="1"/>
    <col min="12290" max="12290" width="13.625" style="12" customWidth="1"/>
    <col min="12291" max="12291" width="9.625" style="12" customWidth="1"/>
    <col min="12292" max="12293" width="8.625" style="12" customWidth="1"/>
    <col min="12294" max="12294" width="9.625" style="12" customWidth="1"/>
    <col min="12295" max="12296" width="8.625" style="12" customWidth="1"/>
    <col min="12297" max="12297" width="6.625" style="12" customWidth="1"/>
    <col min="12298" max="12299" width="5.625" style="12" customWidth="1"/>
    <col min="12300" max="12544" width="9" style="12"/>
    <col min="12545" max="12545" width="3.625" style="12" customWidth="1"/>
    <col min="12546" max="12546" width="13.625" style="12" customWidth="1"/>
    <col min="12547" max="12547" width="9.625" style="12" customWidth="1"/>
    <col min="12548" max="12549" width="8.625" style="12" customWidth="1"/>
    <col min="12550" max="12550" width="9.625" style="12" customWidth="1"/>
    <col min="12551" max="12552" width="8.625" style="12" customWidth="1"/>
    <col min="12553" max="12553" width="6.625" style="12" customWidth="1"/>
    <col min="12554" max="12555" width="5.625" style="12" customWidth="1"/>
    <col min="12556" max="12800" width="9" style="12"/>
    <col min="12801" max="12801" width="3.625" style="12" customWidth="1"/>
    <col min="12802" max="12802" width="13.625" style="12" customWidth="1"/>
    <col min="12803" max="12803" width="9.625" style="12" customWidth="1"/>
    <col min="12804" max="12805" width="8.625" style="12" customWidth="1"/>
    <col min="12806" max="12806" width="9.625" style="12" customWidth="1"/>
    <col min="12807" max="12808" width="8.625" style="12" customWidth="1"/>
    <col min="12809" max="12809" width="6.625" style="12" customWidth="1"/>
    <col min="12810" max="12811" width="5.625" style="12" customWidth="1"/>
    <col min="12812" max="13056" width="9" style="12"/>
    <col min="13057" max="13057" width="3.625" style="12" customWidth="1"/>
    <col min="13058" max="13058" width="13.625" style="12" customWidth="1"/>
    <col min="13059" max="13059" width="9.625" style="12" customWidth="1"/>
    <col min="13060" max="13061" width="8.625" style="12" customWidth="1"/>
    <col min="13062" max="13062" width="9.625" style="12" customWidth="1"/>
    <col min="13063" max="13064" width="8.625" style="12" customWidth="1"/>
    <col min="13065" max="13065" width="6.625" style="12" customWidth="1"/>
    <col min="13066" max="13067" width="5.625" style="12" customWidth="1"/>
    <col min="13068" max="13312" width="9" style="12"/>
    <col min="13313" max="13313" width="3.625" style="12" customWidth="1"/>
    <col min="13314" max="13314" width="13.625" style="12" customWidth="1"/>
    <col min="13315" max="13315" width="9.625" style="12" customWidth="1"/>
    <col min="13316" max="13317" width="8.625" style="12" customWidth="1"/>
    <col min="13318" max="13318" width="9.625" style="12" customWidth="1"/>
    <col min="13319" max="13320" width="8.625" style="12" customWidth="1"/>
    <col min="13321" max="13321" width="6.625" style="12" customWidth="1"/>
    <col min="13322" max="13323" width="5.625" style="12" customWidth="1"/>
    <col min="13324" max="13568" width="9" style="12"/>
    <col min="13569" max="13569" width="3.625" style="12" customWidth="1"/>
    <col min="13570" max="13570" width="13.625" style="12" customWidth="1"/>
    <col min="13571" max="13571" width="9.625" style="12" customWidth="1"/>
    <col min="13572" max="13573" width="8.625" style="12" customWidth="1"/>
    <col min="13574" max="13574" width="9.625" style="12" customWidth="1"/>
    <col min="13575" max="13576" width="8.625" style="12" customWidth="1"/>
    <col min="13577" max="13577" width="6.625" style="12" customWidth="1"/>
    <col min="13578" max="13579" width="5.625" style="12" customWidth="1"/>
    <col min="13580" max="13824" width="9" style="12"/>
    <col min="13825" max="13825" width="3.625" style="12" customWidth="1"/>
    <col min="13826" max="13826" width="13.625" style="12" customWidth="1"/>
    <col min="13827" max="13827" width="9.625" style="12" customWidth="1"/>
    <col min="13828" max="13829" width="8.625" style="12" customWidth="1"/>
    <col min="13830" max="13830" width="9.625" style="12" customWidth="1"/>
    <col min="13831" max="13832" width="8.625" style="12" customWidth="1"/>
    <col min="13833" max="13833" width="6.625" style="12" customWidth="1"/>
    <col min="13834" max="13835" width="5.625" style="12" customWidth="1"/>
    <col min="13836" max="14080" width="9" style="12"/>
    <col min="14081" max="14081" width="3.625" style="12" customWidth="1"/>
    <col min="14082" max="14082" width="13.625" style="12" customWidth="1"/>
    <col min="14083" max="14083" width="9.625" style="12" customWidth="1"/>
    <col min="14084" max="14085" width="8.625" style="12" customWidth="1"/>
    <col min="14086" max="14086" width="9.625" style="12" customWidth="1"/>
    <col min="14087" max="14088" width="8.625" style="12" customWidth="1"/>
    <col min="14089" max="14089" width="6.625" style="12" customWidth="1"/>
    <col min="14090" max="14091" width="5.625" style="12" customWidth="1"/>
    <col min="14092" max="14336" width="9" style="12"/>
    <col min="14337" max="14337" width="3.625" style="12" customWidth="1"/>
    <col min="14338" max="14338" width="13.625" style="12" customWidth="1"/>
    <col min="14339" max="14339" width="9.625" style="12" customWidth="1"/>
    <col min="14340" max="14341" width="8.625" style="12" customWidth="1"/>
    <col min="14342" max="14342" width="9.625" style="12" customWidth="1"/>
    <col min="14343" max="14344" width="8.625" style="12" customWidth="1"/>
    <col min="14345" max="14345" width="6.625" style="12" customWidth="1"/>
    <col min="14346" max="14347" width="5.625" style="12" customWidth="1"/>
    <col min="14348" max="14592" width="9" style="12"/>
    <col min="14593" max="14593" width="3.625" style="12" customWidth="1"/>
    <col min="14594" max="14594" width="13.625" style="12" customWidth="1"/>
    <col min="14595" max="14595" width="9.625" style="12" customWidth="1"/>
    <col min="14596" max="14597" width="8.625" style="12" customWidth="1"/>
    <col min="14598" max="14598" width="9.625" style="12" customWidth="1"/>
    <col min="14599" max="14600" width="8.625" style="12" customWidth="1"/>
    <col min="14601" max="14601" width="6.625" style="12" customWidth="1"/>
    <col min="14602" max="14603" width="5.625" style="12" customWidth="1"/>
    <col min="14604" max="14848" width="9" style="12"/>
    <col min="14849" max="14849" width="3.625" style="12" customWidth="1"/>
    <col min="14850" max="14850" width="13.625" style="12" customWidth="1"/>
    <col min="14851" max="14851" width="9.625" style="12" customWidth="1"/>
    <col min="14852" max="14853" width="8.625" style="12" customWidth="1"/>
    <col min="14854" max="14854" width="9.625" style="12" customWidth="1"/>
    <col min="14855" max="14856" width="8.625" style="12" customWidth="1"/>
    <col min="14857" max="14857" width="6.625" style="12" customWidth="1"/>
    <col min="14858" max="14859" width="5.625" style="12" customWidth="1"/>
    <col min="14860" max="15104" width="9" style="12"/>
    <col min="15105" max="15105" width="3.625" style="12" customWidth="1"/>
    <col min="15106" max="15106" width="13.625" style="12" customWidth="1"/>
    <col min="15107" max="15107" width="9.625" style="12" customWidth="1"/>
    <col min="15108" max="15109" width="8.625" style="12" customWidth="1"/>
    <col min="15110" max="15110" width="9.625" style="12" customWidth="1"/>
    <col min="15111" max="15112" width="8.625" style="12" customWidth="1"/>
    <col min="15113" max="15113" width="6.625" style="12" customWidth="1"/>
    <col min="15114" max="15115" width="5.625" style="12" customWidth="1"/>
    <col min="15116" max="15360" width="9" style="12"/>
    <col min="15361" max="15361" width="3.625" style="12" customWidth="1"/>
    <col min="15362" max="15362" width="13.625" style="12" customWidth="1"/>
    <col min="15363" max="15363" width="9.625" style="12" customWidth="1"/>
    <col min="15364" max="15365" width="8.625" style="12" customWidth="1"/>
    <col min="15366" max="15366" width="9.625" style="12" customWidth="1"/>
    <col min="15367" max="15368" width="8.625" style="12" customWidth="1"/>
    <col min="15369" max="15369" width="6.625" style="12" customWidth="1"/>
    <col min="15370" max="15371" width="5.625" style="12" customWidth="1"/>
    <col min="15372" max="15616" width="9" style="12"/>
    <col min="15617" max="15617" width="3.625" style="12" customWidth="1"/>
    <col min="15618" max="15618" width="13.625" style="12" customWidth="1"/>
    <col min="15619" max="15619" width="9.625" style="12" customWidth="1"/>
    <col min="15620" max="15621" width="8.625" style="12" customWidth="1"/>
    <col min="15622" max="15622" width="9.625" style="12" customWidth="1"/>
    <col min="15623" max="15624" width="8.625" style="12" customWidth="1"/>
    <col min="15625" max="15625" width="6.625" style="12" customWidth="1"/>
    <col min="15626" max="15627" width="5.625" style="12" customWidth="1"/>
    <col min="15628" max="15872" width="9" style="12"/>
    <col min="15873" max="15873" width="3.625" style="12" customWidth="1"/>
    <col min="15874" max="15874" width="13.625" style="12" customWidth="1"/>
    <col min="15875" max="15875" width="9.625" style="12" customWidth="1"/>
    <col min="15876" max="15877" width="8.625" style="12" customWidth="1"/>
    <col min="15878" max="15878" width="9.625" style="12" customWidth="1"/>
    <col min="15879" max="15880" width="8.625" style="12" customWidth="1"/>
    <col min="15881" max="15881" width="6.625" style="12" customWidth="1"/>
    <col min="15882" max="15883" width="5.625" style="12" customWidth="1"/>
    <col min="15884" max="16128" width="9" style="12"/>
    <col min="16129" max="16129" width="3.625" style="12" customWidth="1"/>
    <col min="16130" max="16130" width="13.625" style="12" customWidth="1"/>
    <col min="16131" max="16131" width="9.625" style="12" customWidth="1"/>
    <col min="16132" max="16133" width="8.625" style="12" customWidth="1"/>
    <col min="16134" max="16134" width="9.625" style="12" customWidth="1"/>
    <col min="16135" max="16136" width="8.625" style="12" customWidth="1"/>
    <col min="16137" max="16137" width="6.625" style="12" customWidth="1"/>
    <col min="16138" max="16139" width="5.625" style="12" customWidth="1"/>
    <col min="16140" max="16384" width="9" style="12"/>
  </cols>
  <sheetData>
    <row r="1" spans="1:11" ht="30" customHeight="1">
      <c r="A1" s="1" t="s">
        <v>764</v>
      </c>
      <c r="C1" s="87"/>
      <c r="D1" s="87"/>
      <c r="E1" s="87"/>
      <c r="F1" s="87"/>
      <c r="G1" s="87"/>
      <c r="H1" s="87"/>
      <c r="I1" s="631"/>
    </row>
    <row r="2" spans="1:11" s="5" customFormat="1" ht="18" customHeight="1">
      <c r="A2" s="5">
        <v>1</v>
      </c>
      <c r="B2" s="632" t="s">
        <v>765</v>
      </c>
      <c r="C2" s="581"/>
      <c r="D2" s="581"/>
      <c r="E2" s="581"/>
      <c r="F2" s="581"/>
      <c r="G2" s="581"/>
      <c r="H2" s="6"/>
      <c r="I2" s="633"/>
    </row>
    <row r="3" spans="1:11" s="2" customFormat="1" ht="18" customHeight="1">
      <c r="B3" s="757" t="s">
        <v>766</v>
      </c>
      <c r="C3" s="746" t="s">
        <v>767</v>
      </c>
      <c r="D3" s="746"/>
      <c r="E3" s="746"/>
      <c r="F3" s="746" t="s">
        <v>768</v>
      </c>
      <c r="G3" s="746"/>
      <c r="H3" s="746"/>
      <c r="I3" s="760" t="s">
        <v>769</v>
      </c>
      <c r="J3" s="761"/>
      <c r="K3" s="762"/>
    </row>
    <row r="4" spans="1:11" s="2" customFormat="1" ht="18" customHeight="1">
      <c r="B4" s="758"/>
      <c r="C4" s="44" t="s">
        <v>770</v>
      </c>
      <c r="D4" s="634" t="s">
        <v>771</v>
      </c>
      <c r="E4" s="635" t="s">
        <v>772</v>
      </c>
      <c r="F4" s="44" t="s">
        <v>770</v>
      </c>
      <c r="G4" s="634" t="s">
        <v>771</v>
      </c>
      <c r="H4" s="635" t="s">
        <v>772</v>
      </c>
      <c r="I4" s="44" t="s">
        <v>770</v>
      </c>
      <c r="J4" s="634" t="s">
        <v>771</v>
      </c>
      <c r="K4" s="635" t="s">
        <v>772</v>
      </c>
    </row>
    <row r="5" spans="1:11" s="2" customFormat="1" ht="12" customHeight="1">
      <c r="B5" s="759"/>
      <c r="C5" s="636" t="s">
        <v>773</v>
      </c>
      <c r="D5" s="637" t="s">
        <v>773</v>
      </c>
      <c r="E5" s="638" t="s">
        <v>773</v>
      </c>
      <c r="F5" s="636" t="s">
        <v>773</v>
      </c>
      <c r="G5" s="637" t="s">
        <v>773</v>
      </c>
      <c r="H5" s="638" t="s">
        <v>773</v>
      </c>
      <c r="I5" s="639" t="s">
        <v>774</v>
      </c>
      <c r="J5" s="640" t="s">
        <v>774</v>
      </c>
      <c r="K5" s="641" t="s">
        <v>774</v>
      </c>
    </row>
    <row r="6" spans="1:11" s="2" customFormat="1" ht="24" customHeight="1">
      <c r="B6" s="642" t="s">
        <v>775</v>
      </c>
      <c r="C6" s="643">
        <f>SUM(D6:E6)</f>
        <v>72890</v>
      </c>
      <c r="D6" s="644">
        <v>34804</v>
      </c>
      <c r="E6" s="645">
        <v>38086</v>
      </c>
      <c r="F6" s="643">
        <f>SUM(G6:H6)</f>
        <v>58748</v>
      </c>
      <c r="G6" s="644">
        <v>27482</v>
      </c>
      <c r="H6" s="645">
        <v>31266</v>
      </c>
      <c r="I6" s="646">
        <f>ROUND(F6/C6*100,2)</f>
        <v>80.599999999999994</v>
      </c>
      <c r="J6" s="647">
        <f>ROUND(G6/D6*100,2)</f>
        <v>78.959999999999994</v>
      </c>
      <c r="K6" s="648">
        <f>ROUND(H6/E6*100,2)</f>
        <v>82.09</v>
      </c>
    </row>
    <row r="7" spans="1:11" s="2" customFormat="1" ht="24" customHeight="1">
      <c r="B7" s="642">
        <v>40286</v>
      </c>
      <c r="C7" s="649" t="s">
        <v>776</v>
      </c>
      <c r="D7" s="650" t="s">
        <v>11</v>
      </c>
      <c r="E7" s="651" t="s">
        <v>11</v>
      </c>
      <c r="F7" s="649" t="s">
        <v>11</v>
      </c>
      <c r="G7" s="650" t="s">
        <v>11</v>
      </c>
      <c r="H7" s="651" t="s">
        <v>11</v>
      </c>
      <c r="I7" s="652" t="s">
        <v>11</v>
      </c>
      <c r="J7" s="653" t="s">
        <v>11</v>
      </c>
      <c r="K7" s="654" t="s">
        <v>11</v>
      </c>
    </row>
    <row r="8" spans="1:11" s="2" customFormat="1" ht="24" customHeight="1">
      <c r="B8" s="642">
        <v>41749</v>
      </c>
      <c r="C8" s="649" t="s">
        <v>776</v>
      </c>
      <c r="D8" s="650" t="s">
        <v>11</v>
      </c>
      <c r="E8" s="651" t="s">
        <v>11</v>
      </c>
      <c r="F8" s="649" t="s">
        <v>11</v>
      </c>
      <c r="G8" s="650" t="s">
        <v>11</v>
      </c>
      <c r="H8" s="651" t="s">
        <v>11</v>
      </c>
      <c r="I8" s="652" t="s">
        <v>11</v>
      </c>
      <c r="J8" s="653" t="s">
        <v>11</v>
      </c>
      <c r="K8" s="654" t="s">
        <v>11</v>
      </c>
    </row>
    <row r="9" spans="1:11" s="2" customFormat="1" ht="18" customHeight="1">
      <c r="B9" s="655"/>
      <c r="C9" s="656"/>
      <c r="D9" s="656"/>
      <c r="E9" s="656"/>
      <c r="F9" s="656"/>
      <c r="G9" s="656"/>
      <c r="H9" s="656"/>
      <c r="I9" s="657"/>
      <c r="K9" s="39" t="s">
        <v>777</v>
      </c>
    </row>
    <row r="10" spans="1:11" s="2" customFormat="1" ht="18" customHeight="1">
      <c r="B10" s="655"/>
      <c r="C10" s="656"/>
      <c r="D10" s="656"/>
      <c r="E10" s="656"/>
      <c r="F10" s="656"/>
      <c r="G10" s="656"/>
      <c r="H10" s="656"/>
      <c r="I10" s="657"/>
    </row>
    <row r="11" spans="1:11" s="2" customFormat="1" ht="18" customHeight="1">
      <c r="B11" s="655"/>
      <c r="C11" s="656"/>
      <c r="D11" s="656"/>
      <c r="E11" s="656"/>
      <c r="F11" s="656"/>
      <c r="G11" s="656"/>
      <c r="H11" s="656"/>
      <c r="I11" s="657"/>
    </row>
    <row r="12" spans="1:11" s="2" customFormat="1" ht="18" customHeight="1">
      <c r="B12" s="655"/>
      <c r="C12" s="656"/>
      <c r="D12" s="656"/>
      <c r="E12" s="656"/>
      <c r="F12" s="656"/>
      <c r="G12" s="656"/>
      <c r="H12" s="656"/>
      <c r="I12" s="657"/>
    </row>
    <row r="13" spans="1:11" s="2" customFormat="1" ht="18" customHeight="1">
      <c r="B13" s="655"/>
      <c r="C13" s="656"/>
      <c r="D13" s="656"/>
      <c r="E13" s="656"/>
      <c r="F13" s="656"/>
      <c r="G13" s="656"/>
      <c r="H13" s="656"/>
      <c r="I13" s="657"/>
    </row>
    <row r="14" spans="1:11" s="2" customFormat="1" ht="18" customHeight="1">
      <c r="B14" s="655"/>
      <c r="C14" s="656"/>
      <c r="D14" s="656"/>
      <c r="E14" s="656"/>
      <c r="F14" s="656"/>
      <c r="G14" s="656"/>
      <c r="H14" s="656"/>
      <c r="I14" s="657"/>
    </row>
    <row r="15" spans="1:11" s="2" customFormat="1" ht="18" customHeight="1">
      <c r="B15" s="655"/>
      <c r="C15" s="656"/>
      <c r="D15" s="656"/>
      <c r="E15" s="656"/>
      <c r="F15" s="656"/>
      <c r="G15" s="656"/>
      <c r="H15" s="656"/>
      <c r="I15" s="657"/>
    </row>
    <row r="16" spans="1:11" s="2" customFormat="1" ht="18" customHeight="1">
      <c r="B16" s="655"/>
      <c r="C16" s="656"/>
      <c r="D16" s="656"/>
      <c r="E16" s="656"/>
      <c r="F16" s="656"/>
      <c r="G16" s="656"/>
      <c r="H16" s="656"/>
      <c r="I16" s="657"/>
    </row>
    <row r="17" spans="1:11" s="2" customFormat="1" ht="18" customHeight="1">
      <c r="B17" s="655"/>
      <c r="C17" s="656"/>
      <c r="D17" s="656"/>
      <c r="E17" s="656"/>
      <c r="F17" s="656"/>
      <c r="G17" s="656"/>
      <c r="H17" s="656"/>
      <c r="I17" s="657"/>
    </row>
    <row r="18" spans="1:11" s="2" customFormat="1" ht="18" customHeight="1">
      <c r="B18" s="655"/>
      <c r="C18" s="656"/>
      <c r="D18" s="656"/>
      <c r="E18" s="656"/>
      <c r="F18" s="656"/>
      <c r="G18" s="656"/>
      <c r="H18" s="656"/>
      <c r="I18" s="657"/>
    </row>
    <row r="19" spans="1:11" s="2" customFormat="1" ht="18" customHeight="1">
      <c r="B19" s="655"/>
      <c r="C19" s="656"/>
      <c r="D19" s="656"/>
      <c r="E19" s="656"/>
      <c r="F19" s="656"/>
      <c r="G19" s="656"/>
      <c r="H19" s="656"/>
      <c r="I19" s="657"/>
    </row>
    <row r="20" spans="1:11" s="2" customFormat="1" ht="18" customHeight="1">
      <c r="I20" s="658"/>
    </row>
    <row r="21" spans="1:11" s="5" customFormat="1" ht="18" customHeight="1">
      <c r="A21" s="5">
        <v>2</v>
      </c>
      <c r="B21" s="5" t="s">
        <v>778</v>
      </c>
      <c r="I21" s="659"/>
    </row>
    <row r="22" spans="1:11" s="2" customFormat="1" ht="18" customHeight="1">
      <c r="B22" s="757" t="s">
        <v>766</v>
      </c>
      <c r="C22" s="746" t="s">
        <v>767</v>
      </c>
      <c r="D22" s="746"/>
      <c r="E22" s="746"/>
      <c r="F22" s="746" t="s">
        <v>768</v>
      </c>
      <c r="G22" s="746"/>
      <c r="H22" s="746"/>
      <c r="I22" s="760" t="s">
        <v>769</v>
      </c>
      <c r="J22" s="761"/>
      <c r="K22" s="762"/>
    </row>
    <row r="23" spans="1:11" s="2" customFormat="1" ht="18" customHeight="1">
      <c r="B23" s="758"/>
      <c r="C23" s="44" t="s">
        <v>770</v>
      </c>
      <c r="D23" s="634" t="s">
        <v>771</v>
      </c>
      <c r="E23" s="635" t="s">
        <v>772</v>
      </c>
      <c r="F23" s="44" t="s">
        <v>770</v>
      </c>
      <c r="G23" s="634" t="s">
        <v>771</v>
      </c>
      <c r="H23" s="635" t="s">
        <v>772</v>
      </c>
      <c r="I23" s="44" t="s">
        <v>770</v>
      </c>
      <c r="J23" s="634" t="s">
        <v>771</v>
      </c>
      <c r="K23" s="635" t="s">
        <v>772</v>
      </c>
    </row>
    <row r="24" spans="1:11" s="2" customFormat="1" ht="12" customHeight="1">
      <c r="B24" s="759"/>
      <c r="C24" s="636" t="s">
        <v>773</v>
      </c>
      <c r="D24" s="637" t="s">
        <v>773</v>
      </c>
      <c r="E24" s="638" t="s">
        <v>773</v>
      </c>
      <c r="F24" s="636" t="s">
        <v>773</v>
      </c>
      <c r="G24" s="637" t="s">
        <v>773</v>
      </c>
      <c r="H24" s="638" t="s">
        <v>773</v>
      </c>
      <c r="I24" s="639" t="s">
        <v>774</v>
      </c>
      <c r="J24" s="640" t="s">
        <v>774</v>
      </c>
      <c r="K24" s="641" t="s">
        <v>774</v>
      </c>
    </row>
    <row r="25" spans="1:11" s="2" customFormat="1" ht="24" customHeight="1">
      <c r="B25" s="642" t="s">
        <v>775</v>
      </c>
      <c r="C25" s="643">
        <f>SUM(D25:E25)</f>
        <v>72890</v>
      </c>
      <c r="D25" s="644">
        <v>34804</v>
      </c>
      <c r="E25" s="645">
        <v>38086</v>
      </c>
      <c r="F25" s="643">
        <f>SUM(G25:H25)</f>
        <v>58745</v>
      </c>
      <c r="G25" s="644">
        <v>27480</v>
      </c>
      <c r="H25" s="645">
        <v>31265</v>
      </c>
      <c r="I25" s="646">
        <f t="shared" ref="I25:K26" si="0">ROUND(F25/C25*100,2)</f>
        <v>80.59</v>
      </c>
      <c r="J25" s="647">
        <f t="shared" si="0"/>
        <v>78.959999999999994</v>
      </c>
      <c r="K25" s="648">
        <f t="shared" si="0"/>
        <v>82.09</v>
      </c>
    </row>
    <row r="26" spans="1:11" s="2" customFormat="1" ht="24" customHeight="1">
      <c r="B26" s="642">
        <v>40286</v>
      </c>
      <c r="C26" s="643">
        <f>SUM(D26:E26)</f>
        <v>73486</v>
      </c>
      <c r="D26" s="644">
        <v>35127</v>
      </c>
      <c r="E26" s="645">
        <v>38359</v>
      </c>
      <c r="F26" s="643">
        <f>SUM(G26:H26)</f>
        <v>47111</v>
      </c>
      <c r="G26" s="644">
        <v>22091</v>
      </c>
      <c r="H26" s="645">
        <v>25020</v>
      </c>
      <c r="I26" s="646">
        <f t="shared" si="0"/>
        <v>64.11</v>
      </c>
      <c r="J26" s="647">
        <f t="shared" si="0"/>
        <v>62.89</v>
      </c>
      <c r="K26" s="648">
        <f t="shared" si="0"/>
        <v>65.23</v>
      </c>
    </row>
    <row r="27" spans="1:11" s="2" customFormat="1" ht="24" customHeight="1">
      <c r="B27" s="642">
        <v>41749</v>
      </c>
      <c r="C27" s="643">
        <v>73366</v>
      </c>
      <c r="D27" s="644">
        <v>35072</v>
      </c>
      <c r="E27" s="645">
        <v>38294</v>
      </c>
      <c r="F27" s="643">
        <v>44044</v>
      </c>
      <c r="G27" s="644">
        <v>20691</v>
      </c>
      <c r="H27" s="645">
        <v>23353</v>
      </c>
      <c r="I27" s="646">
        <v>60.03</v>
      </c>
      <c r="J27" s="647">
        <v>59</v>
      </c>
      <c r="K27" s="648">
        <v>60.98</v>
      </c>
    </row>
    <row r="28" spans="1:11" ht="15" customHeight="1">
      <c r="K28" s="39" t="s">
        <v>777</v>
      </c>
    </row>
  </sheetData>
  <mergeCells count="8">
    <mergeCell ref="B3:B5"/>
    <mergeCell ref="C3:E3"/>
    <mergeCell ref="F3:H3"/>
    <mergeCell ref="I3:K3"/>
    <mergeCell ref="B22:B24"/>
    <mergeCell ref="C22:E22"/>
    <mergeCell ref="F22:H22"/>
    <mergeCell ref="I22:K22"/>
  </mergeCells>
  <phoneticPr fontId="1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&amp;R20.行  財  政</oddHeader>
    <oddFooter>&amp;C-141-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showGridLines="0" workbookViewId="0">
      <selection activeCell="C98" sqref="C98"/>
    </sheetView>
  </sheetViews>
  <sheetFormatPr defaultRowHeight="11.25"/>
  <cols>
    <col min="1" max="1" width="3.625" style="12" customWidth="1"/>
    <col min="2" max="2" width="6.625" style="12" customWidth="1"/>
    <col min="3" max="3" width="24.625" style="12" customWidth="1"/>
    <col min="4" max="4" width="16.625" style="12" customWidth="1"/>
    <col min="5" max="6" width="14.625" style="12" customWidth="1"/>
    <col min="7" max="256" width="9" style="12"/>
    <col min="257" max="257" width="3.625" style="12" customWidth="1"/>
    <col min="258" max="258" width="6.625" style="12" customWidth="1"/>
    <col min="259" max="259" width="24.625" style="12" customWidth="1"/>
    <col min="260" max="260" width="16.625" style="12" customWidth="1"/>
    <col min="261" max="262" width="14.625" style="12" customWidth="1"/>
    <col min="263" max="512" width="9" style="12"/>
    <col min="513" max="513" width="3.625" style="12" customWidth="1"/>
    <col min="514" max="514" width="6.625" style="12" customWidth="1"/>
    <col min="515" max="515" width="24.625" style="12" customWidth="1"/>
    <col min="516" max="516" width="16.625" style="12" customWidth="1"/>
    <col min="517" max="518" width="14.625" style="12" customWidth="1"/>
    <col min="519" max="768" width="9" style="12"/>
    <col min="769" max="769" width="3.625" style="12" customWidth="1"/>
    <col min="770" max="770" width="6.625" style="12" customWidth="1"/>
    <col min="771" max="771" width="24.625" style="12" customWidth="1"/>
    <col min="772" max="772" width="16.625" style="12" customWidth="1"/>
    <col min="773" max="774" width="14.625" style="12" customWidth="1"/>
    <col min="775" max="1024" width="9" style="12"/>
    <col min="1025" max="1025" width="3.625" style="12" customWidth="1"/>
    <col min="1026" max="1026" width="6.625" style="12" customWidth="1"/>
    <col min="1027" max="1027" width="24.625" style="12" customWidth="1"/>
    <col min="1028" max="1028" width="16.625" style="12" customWidth="1"/>
    <col min="1029" max="1030" width="14.625" style="12" customWidth="1"/>
    <col min="1031" max="1280" width="9" style="12"/>
    <col min="1281" max="1281" width="3.625" style="12" customWidth="1"/>
    <col min="1282" max="1282" width="6.625" style="12" customWidth="1"/>
    <col min="1283" max="1283" width="24.625" style="12" customWidth="1"/>
    <col min="1284" max="1284" width="16.625" style="12" customWidth="1"/>
    <col min="1285" max="1286" width="14.625" style="12" customWidth="1"/>
    <col min="1287" max="1536" width="9" style="12"/>
    <col min="1537" max="1537" width="3.625" style="12" customWidth="1"/>
    <col min="1538" max="1538" width="6.625" style="12" customWidth="1"/>
    <col min="1539" max="1539" width="24.625" style="12" customWidth="1"/>
    <col min="1540" max="1540" width="16.625" style="12" customWidth="1"/>
    <col min="1541" max="1542" width="14.625" style="12" customWidth="1"/>
    <col min="1543" max="1792" width="9" style="12"/>
    <col min="1793" max="1793" width="3.625" style="12" customWidth="1"/>
    <col min="1794" max="1794" width="6.625" style="12" customWidth="1"/>
    <col min="1795" max="1795" width="24.625" style="12" customWidth="1"/>
    <col min="1796" max="1796" width="16.625" style="12" customWidth="1"/>
    <col min="1797" max="1798" width="14.625" style="12" customWidth="1"/>
    <col min="1799" max="2048" width="9" style="12"/>
    <col min="2049" max="2049" width="3.625" style="12" customWidth="1"/>
    <col min="2050" max="2050" width="6.625" style="12" customWidth="1"/>
    <col min="2051" max="2051" width="24.625" style="12" customWidth="1"/>
    <col min="2052" max="2052" width="16.625" style="12" customWidth="1"/>
    <col min="2053" max="2054" width="14.625" style="12" customWidth="1"/>
    <col min="2055" max="2304" width="9" style="12"/>
    <col min="2305" max="2305" width="3.625" style="12" customWidth="1"/>
    <col min="2306" max="2306" width="6.625" style="12" customWidth="1"/>
    <col min="2307" max="2307" width="24.625" style="12" customWidth="1"/>
    <col min="2308" max="2308" width="16.625" style="12" customWidth="1"/>
    <col min="2309" max="2310" width="14.625" style="12" customWidth="1"/>
    <col min="2311" max="2560" width="9" style="12"/>
    <col min="2561" max="2561" width="3.625" style="12" customWidth="1"/>
    <col min="2562" max="2562" width="6.625" style="12" customWidth="1"/>
    <col min="2563" max="2563" width="24.625" style="12" customWidth="1"/>
    <col min="2564" max="2564" width="16.625" style="12" customWidth="1"/>
    <col min="2565" max="2566" width="14.625" style="12" customWidth="1"/>
    <col min="2567" max="2816" width="9" style="12"/>
    <col min="2817" max="2817" width="3.625" style="12" customWidth="1"/>
    <col min="2818" max="2818" width="6.625" style="12" customWidth="1"/>
    <col min="2819" max="2819" width="24.625" style="12" customWidth="1"/>
    <col min="2820" max="2820" width="16.625" style="12" customWidth="1"/>
    <col min="2821" max="2822" width="14.625" style="12" customWidth="1"/>
    <col min="2823" max="3072" width="9" style="12"/>
    <col min="3073" max="3073" width="3.625" style="12" customWidth="1"/>
    <col min="3074" max="3074" width="6.625" style="12" customWidth="1"/>
    <col min="3075" max="3075" width="24.625" style="12" customWidth="1"/>
    <col min="3076" max="3076" width="16.625" style="12" customWidth="1"/>
    <col min="3077" max="3078" width="14.625" style="12" customWidth="1"/>
    <col min="3079" max="3328" width="9" style="12"/>
    <col min="3329" max="3329" width="3.625" style="12" customWidth="1"/>
    <col min="3330" max="3330" width="6.625" style="12" customWidth="1"/>
    <col min="3331" max="3331" width="24.625" style="12" customWidth="1"/>
    <col min="3332" max="3332" width="16.625" style="12" customWidth="1"/>
    <col min="3333" max="3334" width="14.625" style="12" customWidth="1"/>
    <col min="3335" max="3584" width="9" style="12"/>
    <col min="3585" max="3585" width="3.625" style="12" customWidth="1"/>
    <col min="3586" max="3586" width="6.625" style="12" customWidth="1"/>
    <col min="3587" max="3587" width="24.625" style="12" customWidth="1"/>
    <col min="3588" max="3588" width="16.625" style="12" customWidth="1"/>
    <col min="3589" max="3590" width="14.625" style="12" customWidth="1"/>
    <col min="3591" max="3840" width="9" style="12"/>
    <col min="3841" max="3841" width="3.625" style="12" customWidth="1"/>
    <col min="3842" max="3842" width="6.625" style="12" customWidth="1"/>
    <col min="3843" max="3843" width="24.625" style="12" customWidth="1"/>
    <col min="3844" max="3844" width="16.625" style="12" customWidth="1"/>
    <col min="3845" max="3846" width="14.625" style="12" customWidth="1"/>
    <col min="3847" max="4096" width="9" style="12"/>
    <col min="4097" max="4097" width="3.625" style="12" customWidth="1"/>
    <col min="4098" max="4098" width="6.625" style="12" customWidth="1"/>
    <col min="4099" max="4099" width="24.625" style="12" customWidth="1"/>
    <col min="4100" max="4100" width="16.625" style="12" customWidth="1"/>
    <col min="4101" max="4102" width="14.625" style="12" customWidth="1"/>
    <col min="4103" max="4352" width="9" style="12"/>
    <col min="4353" max="4353" width="3.625" style="12" customWidth="1"/>
    <col min="4354" max="4354" width="6.625" style="12" customWidth="1"/>
    <col min="4355" max="4355" width="24.625" style="12" customWidth="1"/>
    <col min="4356" max="4356" width="16.625" style="12" customWidth="1"/>
    <col min="4357" max="4358" width="14.625" style="12" customWidth="1"/>
    <col min="4359" max="4608" width="9" style="12"/>
    <col min="4609" max="4609" width="3.625" style="12" customWidth="1"/>
    <col min="4610" max="4610" width="6.625" style="12" customWidth="1"/>
    <col min="4611" max="4611" width="24.625" style="12" customWidth="1"/>
    <col min="4612" max="4612" width="16.625" style="12" customWidth="1"/>
    <col min="4613" max="4614" width="14.625" style="12" customWidth="1"/>
    <col min="4615" max="4864" width="9" style="12"/>
    <col min="4865" max="4865" width="3.625" style="12" customWidth="1"/>
    <col min="4866" max="4866" width="6.625" style="12" customWidth="1"/>
    <col min="4867" max="4867" width="24.625" style="12" customWidth="1"/>
    <col min="4868" max="4868" width="16.625" style="12" customWidth="1"/>
    <col min="4869" max="4870" width="14.625" style="12" customWidth="1"/>
    <col min="4871" max="5120" width="9" style="12"/>
    <col min="5121" max="5121" width="3.625" style="12" customWidth="1"/>
    <col min="5122" max="5122" width="6.625" style="12" customWidth="1"/>
    <col min="5123" max="5123" width="24.625" style="12" customWidth="1"/>
    <col min="5124" max="5124" width="16.625" style="12" customWidth="1"/>
    <col min="5125" max="5126" width="14.625" style="12" customWidth="1"/>
    <col min="5127" max="5376" width="9" style="12"/>
    <col min="5377" max="5377" width="3.625" style="12" customWidth="1"/>
    <col min="5378" max="5378" width="6.625" style="12" customWidth="1"/>
    <col min="5379" max="5379" width="24.625" style="12" customWidth="1"/>
    <col min="5380" max="5380" width="16.625" style="12" customWidth="1"/>
    <col min="5381" max="5382" width="14.625" style="12" customWidth="1"/>
    <col min="5383" max="5632" width="9" style="12"/>
    <col min="5633" max="5633" width="3.625" style="12" customWidth="1"/>
    <col min="5634" max="5634" width="6.625" style="12" customWidth="1"/>
    <col min="5635" max="5635" width="24.625" style="12" customWidth="1"/>
    <col min="5636" max="5636" width="16.625" style="12" customWidth="1"/>
    <col min="5637" max="5638" width="14.625" style="12" customWidth="1"/>
    <col min="5639" max="5888" width="9" style="12"/>
    <col min="5889" max="5889" width="3.625" style="12" customWidth="1"/>
    <col min="5890" max="5890" width="6.625" style="12" customWidth="1"/>
    <col min="5891" max="5891" width="24.625" style="12" customWidth="1"/>
    <col min="5892" max="5892" width="16.625" style="12" customWidth="1"/>
    <col min="5893" max="5894" width="14.625" style="12" customWidth="1"/>
    <col min="5895" max="6144" width="9" style="12"/>
    <col min="6145" max="6145" width="3.625" style="12" customWidth="1"/>
    <col min="6146" max="6146" width="6.625" style="12" customWidth="1"/>
    <col min="6147" max="6147" width="24.625" style="12" customWidth="1"/>
    <col min="6148" max="6148" width="16.625" style="12" customWidth="1"/>
    <col min="6149" max="6150" width="14.625" style="12" customWidth="1"/>
    <col min="6151" max="6400" width="9" style="12"/>
    <col min="6401" max="6401" width="3.625" style="12" customWidth="1"/>
    <col min="6402" max="6402" width="6.625" style="12" customWidth="1"/>
    <col min="6403" max="6403" width="24.625" style="12" customWidth="1"/>
    <col min="6404" max="6404" width="16.625" style="12" customWidth="1"/>
    <col min="6405" max="6406" width="14.625" style="12" customWidth="1"/>
    <col min="6407" max="6656" width="9" style="12"/>
    <col min="6657" max="6657" width="3.625" style="12" customWidth="1"/>
    <col min="6658" max="6658" width="6.625" style="12" customWidth="1"/>
    <col min="6659" max="6659" width="24.625" style="12" customWidth="1"/>
    <col min="6660" max="6660" width="16.625" style="12" customWidth="1"/>
    <col min="6661" max="6662" width="14.625" style="12" customWidth="1"/>
    <col min="6663" max="6912" width="9" style="12"/>
    <col min="6913" max="6913" width="3.625" style="12" customWidth="1"/>
    <col min="6914" max="6914" width="6.625" style="12" customWidth="1"/>
    <col min="6915" max="6915" width="24.625" style="12" customWidth="1"/>
    <col min="6916" max="6916" width="16.625" style="12" customWidth="1"/>
    <col min="6917" max="6918" width="14.625" style="12" customWidth="1"/>
    <col min="6919" max="7168" width="9" style="12"/>
    <col min="7169" max="7169" width="3.625" style="12" customWidth="1"/>
    <col min="7170" max="7170" width="6.625" style="12" customWidth="1"/>
    <col min="7171" max="7171" width="24.625" style="12" customWidth="1"/>
    <col min="7172" max="7172" width="16.625" style="12" customWidth="1"/>
    <col min="7173" max="7174" width="14.625" style="12" customWidth="1"/>
    <col min="7175" max="7424" width="9" style="12"/>
    <col min="7425" max="7425" width="3.625" style="12" customWidth="1"/>
    <col min="7426" max="7426" width="6.625" style="12" customWidth="1"/>
    <col min="7427" max="7427" width="24.625" style="12" customWidth="1"/>
    <col min="7428" max="7428" width="16.625" style="12" customWidth="1"/>
    <col min="7429" max="7430" width="14.625" style="12" customWidth="1"/>
    <col min="7431" max="7680" width="9" style="12"/>
    <col min="7681" max="7681" width="3.625" style="12" customWidth="1"/>
    <col min="7682" max="7682" width="6.625" style="12" customWidth="1"/>
    <col min="7683" max="7683" width="24.625" style="12" customWidth="1"/>
    <col min="7684" max="7684" width="16.625" style="12" customWidth="1"/>
    <col min="7685" max="7686" width="14.625" style="12" customWidth="1"/>
    <col min="7687" max="7936" width="9" style="12"/>
    <col min="7937" max="7937" width="3.625" style="12" customWidth="1"/>
    <col min="7938" max="7938" width="6.625" style="12" customWidth="1"/>
    <col min="7939" max="7939" width="24.625" style="12" customWidth="1"/>
    <col min="7940" max="7940" width="16.625" style="12" customWidth="1"/>
    <col min="7941" max="7942" width="14.625" style="12" customWidth="1"/>
    <col min="7943" max="8192" width="9" style="12"/>
    <col min="8193" max="8193" width="3.625" style="12" customWidth="1"/>
    <col min="8194" max="8194" width="6.625" style="12" customWidth="1"/>
    <col min="8195" max="8195" width="24.625" style="12" customWidth="1"/>
    <col min="8196" max="8196" width="16.625" style="12" customWidth="1"/>
    <col min="8197" max="8198" width="14.625" style="12" customWidth="1"/>
    <col min="8199" max="8448" width="9" style="12"/>
    <col min="8449" max="8449" width="3.625" style="12" customWidth="1"/>
    <col min="8450" max="8450" width="6.625" style="12" customWidth="1"/>
    <col min="8451" max="8451" width="24.625" style="12" customWidth="1"/>
    <col min="8452" max="8452" width="16.625" style="12" customWidth="1"/>
    <col min="8453" max="8454" width="14.625" style="12" customWidth="1"/>
    <col min="8455" max="8704" width="9" style="12"/>
    <col min="8705" max="8705" width="3.625" style="12" customWidth="1"/>
    <col min="8706" max="8706" width="6.625" style="12" customWidth="1"/>
    <col min="8707" max="8707" width="24.625" style="12" customWidth="1"/>
    <col min="8708" max="8708" width="16.625" style="12" customWidth="1"/>
    <col min="8709" max="8710" width="14.625" style="12" customWidth="1"/>
    <col min="8711" max="8960" width="9" style="12"/>
    <col min="8961" max="8961" width="3.625" style="12" customWidth="1"/>
    <col min="8962" max="8962" width="6.625" style="12" customWidth="1"/>
    <col min="8963" max="8963" width="24.625" style="12" customWidth="1"/>
    <col min="8964" max="8964" width="16.625" style="12" customWidth="1"/>
    <col min="8965" max="8966" width="14.625" style="12" customWidth="1"/>
    <col min="8967" max="9216" width="9" style="12"/>
    <col min="9217" max="9217" width="3.625" style="12" customWidth="1"/>
    <col min="9218" max="9218" width="6.625" style="12" customWidth="1"/>
    <col min="9219" max="9219" width="24.625" style="12" customWidth="1"/>
    <col min="9220" max="9220" width="16.625" style="12" customWidth="1"/>
    <col min="9221" max="9222" width="14.625" style="12" customWidth="1"/>
    <col min="9223" max="9472" width="9" style="12"/>
    <col min="9473" max="9473" width="3.625" style="12" customWidth="1"/>
    <col min="9474" max="9474" width="6.625" style="12" customWidth="1"/>
    <col min="9475" max="9475" width="24.625" style="12" customWidth="1"/>
    <col min="9476" max="9476" width="16.625" style="12" customWidth="1"/>
    <col min="9477" max="9478" width="14.625" style="12" customWidth="1"/>
    <col min="9479" max="9728" width="9" style="12"/>
    <col min="9729" max="9729" width="3.625" style="12" customWidth="1"/>
    <col min="9730" max="9730" width="6.625" style="12" customWidth="1"/>
    <col min="9731" max="9731" width="24.625" style="12" customWidth="1"/>
    <col min="9732" max="9732" width="16.625" style="12" customWidth="1"/>
    <col min="9733" max="9734" width="14.625" style="12" customWidth="1"/>
    <col min="9735" max="9984" width="9" style="12"/>
    <col min="9985" max="9985" width="3.625" style="12" customWidth="1"/>
    <col min="9986" max="9986" width="6.625" style="12" customWidth="1"/>
    <col min="9987" max="9987" width="24.625" style="12" customWidth="1"/>
    <col min="9988" max="9988" width="16.625" style="12" customWidth="1"/>
    <col min="9989" max="9990" width="14.625" style="12" customWidth="1"/>
    <col min="9991" max="10240" width="9" style="12"/>
    <col min="10241" max="10241" width="3.625" style="12" customWidth="1"/>
    <col min="10242" max="10242" width="6.625" style="12" customWidth="1"/>
    <col min="10243" max="10243" width="24.625" style="12" customWidth="1"/>
    <col min="10244" max="10244" width="16.625" style="12" customWidth="1"/>
    <col min="10245" max="10246" width="14.625" style="12" customWidth="1"/>
    <col min="10247" max="10496" width="9" style="12"/>
    <col min="10497" max="10497" width="3.625" style="12" customWidth="1"/>
    <col min="10498" max="10498" width="6.625" style="12" customWidth="1"/>
    <col min="10499" max="10499" width="24.625" style="12" customWidth="1"/>
    <col min="10500" max="10500" width="16.625" style="12" customWidth="1"/>
    <col min="10501" max="10502" width="14.625" style="12" customWidth="1"/>
    <col min="10503" max="10752" width="9" style="12"/>
    <col min="10753" max="10753" width="3.625" style="12" customWidth="1"/>
    <col min="10754" max="10754" width="6.625" style="12" customWidth="1"/>
    <col min="10755" max="10755" width="24.625" style="12" customWidth="1"/>
    <col min="10756" max="10756" width="16.625" style="12" customWidth="1"/>
    <col min="10757" max="10758" width="14.625" style="12" customWidth="1"/>
    <col min="10759" max="11008" width="9" style="12"/>
    <col min="11009" max="11009" width="3.625" style="12" customWidth="1"/>
    <col min="11010" max="11010" width="6.625" style="12" customWidth="1"/>
    <col min="11011" max="11011" width="24.625" style="12" customWidth="1"/>
    <col min="11012" max="11012" width="16.625" style="12" customWidth="1"/>
    <col min="11013" max="11014" width="14.625" style="12" customWidth="1"/>
    <col min="11015" max="11264" width="9" style="12"/>
    <col min="11265" max="11265" width="3.625" style="12" customWidth="1"/>
    <col min="11266" max="11266" width="6.625" style="12" customWidth="1"/>
    <col min="11267" max="11267" width="24.625" style="12" customWidth="1"/>
    <col min="11268" max="11268" width="16.625" style="12" customWidth="1"/>
    <col min="11269" max="11270" width="14.625" style="12" customWidth="1"/>
    <col min="11271" max="11520" width="9" style="12"/>
    <col min="11521" max="11521" width="3.625" style="12" customWidth="1"/>
    <col min="11522" max="11522" width="6.625" style="12" customWidth="1"/>
    <col min="11523" max="11523" width="24.625" style="12" customWidth="1"/>
    <col min="11524" max="11524" width="16.625" style="12" customWidth="1"/>
    <col min="11525" max="11526" width="14.625" style="12" customWidth="1"/>
    <col min="11527" max="11776" width="9" style="12"/>
    <col min="11777" max="11777" width="3.625" style="12" customWidth="1"/>
    <col min="11778" max="11778" width="6.625" style="12" customWidth="1"/>
    <col min="11779" max="11779" width="24.625" style="12" customWidth="1"/>
    <col min="11780" max="11780" width="16.625" style="12" customWidth="1"/>
    <col min="11781" max="11782" width="14.625" style="12" customWidth="1"/>
    <col min="11783" max="12032" width="9" style="12"/>
    <col min="12033" max="12033" width="3.625" style="12" customWidth="1"/>
    <col min="12034" max="12034" width="6.625" style="12" customWidth="1"/>
    <col min="12035" max="12035" width="24.625" style="12" customWidth="1"/>
    <col min="12036" max="12036" width="16.625" style="12" customWidth="1"/>
    <col min="12037" max="12038" width="14.625" style="12" customWidth="1"/>
    <col min="12039" max="12288" width="9" style="12"/>
    <col min="12289" max="12289" width="3.625" style="12" customWidth="1"/>
    <col min="12290" max="12290" width="6.625" style="12" customWidth="1"/>
    <col min="12291" max="12291" width="24.625" style="12" customWidth="1"/>
    <col min="12292" max="12292" width="16.625" style="12" customWidth="1"/>
    <col min="12293" max="12294" width="14.625" style="12" customWidth="1"/>
    <col min="12295" max="12544" width="9" style="12"/>
    <col min="12545" max="12545" width="3.625" style="12" customWidth="1"/>
    <col min="12546" max="12546" width="6.625" style="12" customWidth="1"/>
    <col min="12547" max="12547" width="24.625" style="12" customWidth="1"/>
    <col min="12548" max="12548" width="16.625" style="12" customWidth="1"/>
    <col min="12549" max="12550" width="14.625" style="12" customWidth="1"/>
    <col min="12551" max="12800" width="9" style="12"/>
    <col min="12801" max="12801" width="3.625" style="12" customWidth="1"/>
    <col min="12802" max="12802" width="6.625" style="12" customWidth="1"/>
    <col min="12803" max="12803" width="24.625" style="12" customWidth="1"/>
    <col min="12804" max="12804" width="16.625" style="12" customWidth="1"/>
    <col min="12805" max="12806" width="14.625" style="12" customWidth="1"/>
    <col min="12807" max="13056" width="9" style="12"/>
    <col min="13057" max="13057" width="3.625" style="12" customWidth="1"/>
    <col min="13058" max="13058" width="6.625" style="12" customWidth="1"/>
    <col min="13059" max="13059" width="24.625" style="12" customWidth="1"/>
    <col min="13060" max="13060" width="16.625" style="12" customWidth="1"/>
    <col min="13061" max="13062" width="14.625" style="12" customWidth="1"/>
    <col min="13063" max="13312" width="9" style="12"/>
    <col min="13313" max="13313" width="3.625" style="12" customWidth="1"/>
    <col min="13314" max="13314" width="6.625" style="12" customWidth="1"/>
    <col min="13315" max="13315" width="24.625" style="12" customWidth="1"/>
    <col min="13316" max="13316" width="16.625" style="12" customWidth="1"/>
    <col min="13317" max="13318" width="14.625" style="12" customWidth="1"/>
    <col min="13319" max="13568" width="9" style="12"/>
    <col min="13569" max="13569" width="3.625" style="12" customWidth="1"/>
    <col min="13570" max="13570" width="6.625" style="12" customWidth="1"/>
    <col min="13571" max="13571" width="24.625" style="12" customWidth="1"/>
    <col min="13572" max="13572" width="16.625" style="12" customWidth="1"/>
    <col min="13573" max="13574" width="14.625" style="12" customWidth="1"/>
    <col min="13575" max="13824" width="9" style="12"/>
    <col min="13825" max="13825" width="3.625" style="12" customWidth="1"/>
    <col min="13826" max="13826" width="6.625" style="12" customWidth="1"/>
    <col min="13827" max="13827" width="24.625" style="12" customWidth="1"/>
    <col min="13828" max="13828" width="16.625" style="12" customWidth="1"/>
    <col min="13829" max="13830" width="14.625" style="12" customWidth="1"/>
    <col min="13831" max="14080" width="9" style="12"/>
    <col min="14081" max="14081" width="3.625" style="12" customWidth="1"/>
    <col min="14082" max="14082" width="6.625" style="12" customWidth="1"/>
    <col min="14083" max="14083" width="24.625" style="12" customWidth="1"/>
    <col min="14084" max="14084" width="16.625" style="12" customWidth="1"/>
    <col min="14085" max="14086" width="14.625" style="12" customWidth="1"/>
    <col min="14087" max="14336" width="9" style="12"/>
    <col min="14337" max="14337" width="3.625" style="12" customWidth="1"/>
    <col min="14338" max="14338" width="6.625" style="12" customWidth="1"/>
    <col min="14339" max="14339" width="24.625" style="12" customWidth="1"/>
    <col min="14340" max="14340" width="16.625" style="12" customWidth="1"/>
    <col min="14341" max="14342" width="14.625" style="12" customWidth="1"/>
    <col min="14343" max="14592" width="9" style="12"/>
    <col min="14593" max="14593" width="3.625" style="12" customWidth="1"/>
    <col min="14594" max="14594" width="6.625" style="12" customWidth="1"/>
    <col min="14595" max="14595" width="24.625" style="12" customWidth="1"/>
    <col min="14596" max="14596" width="16.625" style="12" customWidth="1"/>
    <col min="14597" max="14598" width="14.625" style="12" customWidth="1"/>
    <col min="14599" max="14848" width="9" style="12"/>
    <col min="14849" max="14849" width="3.625" style="12" customWidth="1"/>
    <col min="14850" max="14850" width="6.625" style="12" customWidth="1"/>
    <col min="14851" max="14851" width="24.625" style="12" customWidth="1"/>
    <col min="14852" max="14852" width="16.625" style="12" customWidth="1"/>
    <col min="14853" max="14854" width="14.625" style="12" customWidth="1"/>
    <col min="14855" max="15104" width="9" style="12"/>
    <col min="15105" max="15105" width="3.625" style="12" customWidth="1"/>
    <col min="15106" max="15106" width="6.625" style="12" customWidth="1"/>
    <col min="15107" max="15107" width="24.625" style="12" customWidth="1"/>
    <col min="15108" max="15108" width="16.625" style="12" customWidth="1"/>
    <col min="15109" max="15110" width="14.625" style="12" customWidth="1"/>
    <col min="15111" max="15360" width="9" style="12"/>
    <col min="15361" max="15361" width="3.625" style="12" customWidth="1"/>
    <col min="15362" max="15362" width="6.625" style="12" customWidth="1"/>
    <col min="15363" max="15363" width="24.625" style="12" customWidth="1"/>
    <col min="15364" max="15364" width="16.625" style="12" customWidth="1"/>
    <col min="15365" max="15366" width="14.625" style="12" customWidth="1"/>
    <col min="15367" max="15616" width="9" style="12"/>
    <col min="15617" max="15617" width="3.625" style="12" customWidth="1"/>
    <col min="15618" max="15618" width="6.625" style="12" customWidth="1"/>
    <col min="15619" max="15619" width="24.625" style="12" customWidth="1"/>
    <col min="15620" max="15620" width="16.625" style="12" customWidth="1"/>
    <col min="15621" max="15622" width="14.625" style="12" customWidth="1"/>
    <col min="15623" max="15872" width="9" style="12"/>
    <col min="15873" max="15873" width="3.625" style="12" customWidth="1"/>
    <col min="15874" max="15874" width="6.625" style="12" customWidth="1"/>
    <col min="15875" max="15875" width="24.625" style="12" customWidth="1"/>
    <col min="15876" max="15876" width="16.625" style="12" customWidth="1"/>
    <col min="15877" max="15878" width="14.625" style="12" customWidth="1"/>
    <col min="15879" max="16128" width="9" style="12"/>
    <col min="16129" max="16129" width="3.625" style="12" customWidth="1"/>
    <col min="16130" max="16130" width="6.625" style="12" customWidth="1"/>
    <col min="16131" max="16131" width="24.625" style="12" customWidth="1"/>
    <col min="16132" max="16132" width="16.625" style="12" customWidth="1"/>
    <col min="16133" max="16134" width="14.625" style="12" customWidth="1"/>
    <col min="16135" max="16384" width="9" style="12"/>
  </cols>
  <sheetData>
    <row r="1" spans="1:6" ht="30" customHeight="1">
      <c r="A1" s="1" t="s">
        <v>706</v>
      </c>
      <c r="B1" s="1"/>
      <c r="D1" s="87"/>
      <c r="E1" s="87"/>
      <c r="F1" s="87"/>
    </row>
    <row r="2" spans="1:6" s="5" customFormat="1" ht="18" customHeight="1">
      <c r="C2" s="581"/>
      <c r="D2" s="581"/>
      <c r="E2" s="581"/>
      <c r="F2" s="92" t="s">
        <v>707</v>
      </c>
    </row>
    <row r="3" spans="1:6" s="5" customFormat="1" ht="15" customHeight="1">
      <c r="B3" s="746" t="s">
        <v>708</v>
      </c>
      <c r="C3" s="746"/>
      <c r="D3" s="735" t="s">
        <v>709</v>
      </c>
      <c r="E3" s="768"/>
      <c r="F3" s="736"/>
    </row>
    <row r="4" spans="1:6" ht="15" customHeight="1">
      <c r="B4" s="746"/>
      <c r="C4" s="746"/>
      <c r="D4" s="582" t="s">
        <v>254</v>
      </c>
      <c r="E4" s="583" t="s">
        <v>710</v>
      </c>
      <c r="F4" s="584" t="s">
        <v>711</v>
      </c>
    </row>
    <row r="5" spans="1:6" ht="15" customHeight="1">
      <c r="B5" s="765" t="s">
        <v>712</v>
      </c>
      <c r="C5" s="766"/>
      <c r="D5" s="585">
        <f>SUM(D6:D9)</f>
        <v>71810</v>
      </c>
      <c r="E5" s="586">
        <f>SUM(E6:E9)</f>
        <v>34187</v>
      </c>
      <c r="F5" s="587">
        <f>SUM(F6:F9)</f>
        <v>37623</v>
      </c>
    </row>
    <row r="6" spans="1:6" ht="12" hidden="1" customHeight="1">
      <c r="B6" s="16"/>
      <c r="C6" s="588" t="s">
        <v>199</v>
      </c>
      <c r="D6" s="589">
        <f>SUM(E6:F6)</f>
        <v>19063</v>
      </c>
      <c r="E6" s="590">
        <v>8965</v>
      </c>
      <c r="F6" s="591">
        <v>10098</v>
      </c>
    </row>
    <row r="7" spans="1:6" ht="12" hidden="1" customHeight="1">
      <c r="B7" s="16"/>
      <c r="C7" s="588" t="s">
        <v>200</v>
      </c>
      <c r="D7" s="589">
        <f>SUM(E7:F7)</f>
        <v>24313</v>
      </c>
      <c r="E7" s="590">
        <v>11649</v>
      </c>
      <c r="F7" s="591">
        <v>12664</v>
      </c>
    </row>
    <row r="8" spans="1:6" ht="12" hidden="1" customHeight="1">
      <c r="B8" s="16"/>
      <c r="C8" s="588" t="s">
        <v>201</v>
      </c>
      <c r="D8" s="589">
        <f>SUM(E8:F8)</f>
        <v>18275</v>
      </c>
      <c r="E8" s="590">
        <v>8774</v>
      </c>
      <c r="F8" s="591">
        <v>9501</v>
      </c>
    </row>
    <row r="9" spans="1:6" ht="12" hidden="1" customHeight="1">
      <c r="B9" s="26"/>
      <c r="C9" s="592" t="s">
        <v>202</v>
      </c>
      <c r="D9" s="589">
        <f>SUM(E9:F9)</f>
        <v>10159</v>
      </c>
      <c r="E9" s="590">
        <v>4799</v>
      </c>
      <c r="F9" s="591">
        <v>5360</v>
      </c>
    </row>
    <row r="10" spans="1:6" ht="15" customHeight="1">
      <c r="B10" s="765" t="s">
        <v>713</v>
      </c>
      <c r="C10" s="766"/>
      <c r="D10" s="585">
        <f>SUM(D11:D14)</f>
        <v>72175</v>
      </c>
      <c r="E10" s="586">
        <f>SUM(E11:E14)</f>
        <v>34330</v>
      </c>
      <c r="F10" s="587">
        <f>SUM(F11:F14)</f>
        <v>37845</v>
      </c>
    </row>
    <row r="11" spans="1:6" ht="12" hidden="1" customHeight="1">
      <c r="B11" s="16"/>
      <c r="C11" s="593" t="s">
        <v>199</v>
      </c>
      <c r="D11" s="589">
        <f>SUM(E11:F11)</f>
        <v>19065</v>
      </c>
      <c r="E11" s="590">
        <v>8991</v>
      </c>
      <c r="F11" s="591">
        <v>10074</v>
      </c>
    </row>
    <row r="12" spans="1:6" ht="12" hidden="1" customHeight="1">
      <c r="B12" s="16"/>
      <c r="C12" s="593" t="s">
        <v>200</v>
      </c>
      <c r="D12" s="589">
        <f>SUM(E12:F12)</f>
        <v>24415</v>
      </c>
      <c r="E12" s="590">
        <v>11641</v>
      </c>
      <c r="F12" s="591">
        <v>12774</v>
      </c>
    </row>
    <row r="13" spans="1:6" ht="12" hidden="1" customHeight="1">
      <c r="B13" s="16"/>
      <c r="C13" s="593" t="s">
        <v>201</v>
      </c>
      <c r="D13" s="589">
        <f>SUM(E13:F13)</f>
        <v>18488</v>
      </c>
      <c r="E13" s="590">
        <v>8879</v>
      </c>
      <c r="F13" s="591">
        <v>9609</v>
      </c>
    </row>
    <row r="14" spans="1:6" ht="12" hidden="1" customHeight="1">
      <c r="B14" s="26"/>
      <c r="C14" s="594" t="s">
        <v>202</v>
      </c>
      <c r="D14" s="589">
        <f>SUM(E14:F14)</f>
        <v>10207</v>
      </c>
      <c r="E14" s="590">
        <v>4819</v>
      </c>
      <c r="F14" s="591">
        <v>5388</v>
      </c>
    </row>
    <row r="15" spans="1:6" ht="15" customHeight="1">
      <c r="B15" s="765" t="s">
        <v>714</v>
      </c>
      <c r="C15" s="766"/>
      <c r="D15" s="585">
        <f>SUM(D16:D19)</f>
        <v>72799</v>
      </c>
      <c r="E15" s="586">
        <f>SUM(E16:E19)</f>
        <v>34684</v>
      </c>
      <c r="F15" s="587">
        <f>SUM(F16:F19)</f>
        <v>38115</v>
      </c>
    </row>
    <row r="16" spans="1:6" ht="12" hidden="1" customHeight="1">
      <c r="B16" s="16"/>
      <c r="C16" s="593" t="s">
        <v>199</v>
      </c>
      <c r="D16" s="589">
        <f>SUM(E16:F16)</f>
        <v>19004</v>
      </c>
      <c r="E16" s="590">
        <v>8963</v>
      </c>
      <c r="F16" s="591">
        <v>10041</v>
      </c>
    </row>
    <row r="17" spans="2:6" ht="12" hidden="1" customHeight="1">
      <c r="B17" s="16"/>
      <c r="C17" s="593" t="s">
        <v>200</v>
      </c>
      <c r="D17" s="589">
        <f>SUM(E17:F17)</f>
        <v>24798</v>
      </c>
      <c r="E17" s="590">
        <v>11859</v>
      </c>
      <c r="F17" s="591">
        <v>12939</v>
      </c>
    </row>
    <row r="18" spans="2:6" ht="12" hidden="1" customHeight="1">
      <c r="B18" s="16"/>
      <c r="C18" s="593" t="s">
        <v>201</v>
      </c>
      <c r="D18" s="589">
        <f>SUM(E18:F18)</f>
        <v>18687</v>
      </c>
      <c r="E18" s="590">
        <v>8986</v>
      </c>
      <c r="F18" s="591">
        <v>9701</v>
      </c>
    </row>
    <row r="19" spans="2:6" ht="12" hidden="1" customHeight="1">
      <c r="B19" s="26"/>
      <c r="C19" s="594" t="s">
        <v>202</v>
      </c>
      <c r="D19" s="589">
        <f>SUM(E19:F19)</f>
        <v>10310</v>
      </c>
      <c r="E19" s="590">
        <v>4876</v>
      </c>
      <c r="F19" s="591">
        <v>5434</v>
      </c>
    </row>
    <row r="20" spans="2:6" ht="15" customHeight="1">
      <c r="B20" s="765" t="s">
        <v>715</v>
      </c>
      <c r="C20" s="766"/>
      <c r="D20" s="585">
        <f>SUM(D21:D24)</f>
        <v>73194</v>
      </c>
      <c r="E20" s="586">
        <f>SUM(E21:E24)</f>
        <v>34941</v>
      </c>
      <c r="F20" s="587">
        <f>SUM(F21:F24)</f>
        <v>38253</v>
      </c>
    </row>
    <row r="21" spans="2:6" ht="12" hidden="1" customHeight="1">
      <c r="B21" s="16"/>
      <c r="C21" s="593" t="s">
        <v>199</v>
      </c>
      <c r="D21" s="589">
        <f>SUM(E21:F21)</f>
        <v>18933</v>
      </c>
      <c r="E21" s="590">
        <v>8962</v>
      </c>
      <c r="F21" s="591">
        <v>9971</v>
      </c>
    </row>
    <row r="22" spans="2:6" ht="12" hidden="1" customHeight="1">
      <c r="B22" s="16"/>
      <c r="C22" s="593" t="s">
        <v>200</v>
      </c>
      <c r="D22" s="589">
        <v>25096</v>
      </c>
      <c r="E22" s="590">
        <v>12035</v>
      </c>
      <c r="F22" s="591">
        <v>13061</v>
      </c>
    </row>
    <row r="23" spans="2:6" ht="12" hidden="1" customHeight="1">
      <c r="B23" s="16"/>
      <c r="C23" s="593" t="s">
        <v>201</v>
      </c>
      <c r="D23" s="589">
        <v>18774</v>
      </c>
      <c r="E23" s="590">
        <v>9053</v>
      </c>
      <c r="F23" s="591">
        <v>9721</v>
      </c>
    </row>
    <row r="24" spans="2:6" ht="12" hidden="1" customHeight="1">
      <c r="B24" s="26"/>
      <c r="C24" s="594" t="s">
        <v>202</v>
      </c>
      <c r="D24" s="595">
        <v>10391</v>
      </c>
      <c r="E24" s="596">
        <v>4891</v>
      </c>
      <c r="F24" s="597">
        <v>5500</v>
      </c>
    </row>
    <row r="25" spans="2:6" ht="15" customHeight="1">
      <c r="B25" s="765" t="s">
        <v>716</v>
      </c>
      <c r="C25" s="766"/>
      <c r="D25" s="585">
        <f>SUM(D26:D29)</f>
        <v>73536</v>
      </c>
      <c r="E25" s="586">
        <f>SUM(E26:E29)</f>
        <v>35104</v>
      </c>
      <c r="F25" s="587">
        <f>SUM(F26:F29)</f>
        <v>38432</v>
      </c>
    </row>
    <row r="26" spans="2:6" ht="12" hidden="1" customHeight="1">
      <c r="B26" s="16"/>
      <c r="C26" s="593" t="s">
        <v>199</v>
      </c>
      <c r="D26" s="589">
        <v>18884</v>
      </c>
      <c r="E26" s="590">
        <v>8923</v>
      </c>
      <c r="F26" s="591">
        <v>9961</v>
      </c>
    </row>
    <row r="27" spans="2:6" ht="12" hidden="1" customHeight="1">
      <c r="B27" s="16"/>
      <c r="C27" s="593" t="s">
        <v>200</v>
      </c>
      <c r="D27" s="589">
        <v>25378</v>
      </c>
      <c r="E27" s="590">
        <v>12168</v>
      </c>
      <c r="F27" s="591">
        <v>13210</v>
      </c>
    </row>
    <row r="28" spans="2:6" ht="12" hidden="1" customHeight="1">
      <c r="B28" s="16"/>
      <c r="C28" s="593" t="s">
        <v>201</v>
      </c>
      <c r="D28" s="589">
        <v>18848</v>
      </c>
      <c r="E28" s="590">
        <v>9119</v>
      </c>
      <c r="F28" s="591">
        <v>9729</v>
      </c>
    </row>
    <row r="29" spans="2:6" ht="12" hidden="1" customHeight="1">
      <c r="B29" s="26"/>
      <c r="C29" s="594" t="s">
        <v>202</v>
      </c>
      <c r="D29" s="595">
        <v>10426</v>
      </c>
      <c r="E29" s="596">
        <v>4894</v>
      </c>
      <c r="F29" s="597">
        <v>5532</v>
      </c>
    </row>
    <row r="30" spans="2:6" ht="15" customHeight="1">
      <c r="B30" s="765" t="s">
        <v>717</v>
      </c>
      <c r="C30" s="766"/>
      <c r="D30" s="598">
        <f>SUM(E30:F30)</f>
        <v>73800</v>
      </c>
      <c r="E30" s="599">
        <v>35297</v>
      </c>
      <c r="F30" s="600">
        <v>38503</v>
      </c>
    </row>
    <row r="31" spans="2:6" ht="15" customHeight="1">
      <c r="B31" s="763" t="s">
        <v>718</v>
      </c>
      <c r="C31" s="767"/>
      <c r="D31" s="598">
        <v>74005</v>
      </c>
      <c r="E31" s="599">
        <v>35411</v>
      </c>
      <c r="F31" s="600">
        <v>38594</v>
      </c>
    </row>
    <row r="32" spans="2:6" ht="15" customHeight="1">
      <c r="B32" s="763" t="s">
        <v>719</v>
      </c>
      <c r="C32" s="767"/>
      <c r="D32" s="598">
        <v>74154</v>
      </c>
      <c r="E32" s="601">
        <v>35502</v>
      </c>
      <c r="F32" s="602">
        <v>38652</v>
      </c>
    </row>
    <row r="33" spans="2:7" ht="15" customHeight="1">
      <c r="B33" s="763" t="s">
        <v>720</v>
      </c>
      <c r="C33" s="764"/>
      <c r="D33" s="603">
        <v>74244</v>
      </c>
      <c r="E33" s="604">
        <v>35561</v>
      </c>
      <c r="F33" s="605">
        <v>38683</v>
      </c>
    </row>
    <row r="34" spans="2:7" ht="15" customHeight="1">
      <c r="B34" s="763" t="s">
        <v>721</v>
      </c>
      <c r="C34" s="764"/>
      <c r="D34" s="603">
        <v>74238</v>
      </c>
      <c r="E34" s="604">
        <v>35543</v>
      </c>
      <c r="F34" s="605">
        <v>38695</v>
      </c>
    </row>
    <row r="35" spans="2:7" ht="15" customHeight="1">
      <c r="B35" s="763" t="s">
        <v>722</v>
      </c>
      <c r="C35" s="764"/>
      <c r="D35" s="603">
        <v>74198</v>
      </c>
      <c r="E35" s="604">
        <v>35489</v>
      </c>
      <c r="F35" s="605">
        <v>38709</v>
      </c>
    </row>
    <row r="36" spans="2:7" ht="15" customHeight="1">
      <c r="B36" s="763" t="s">
        <v>723</v>
      </c>
      <c r="C36" s="764"/>
      <c r="D36" s="606">
        <v>74292</v>
      </c>
      <c r="E36" s="607">
        <v>35553</v>
      </c>
      <c r="F36" s="608">
        <v>38739</v>
      </c>
    </row>
    <row r="37" spans="2:7" ht="15" customHeight="1">
      <c r="B37" s="763" t="s">
        <v>724</v>
      </c>
      <c r="C37" s="764"/>
      <c r="D37" s="606">
        <v>74167</v>
      </c>
      <c r="E37" s="607">
        <v>35496</v>
      </c>
      <c r="F37" s="608">
        <v>38671</v>
      </c>
    </row>
    <row r="38" spans="2:7" ht="15" customHeight="1">
      <c r="B38" s="763" t="s">
        <v>725</v>
      </c>
      <c r="C38" s="764"/>
      <c r="D38" s="606">
        <v>74175</v>
      </c>
      <c r="E38" s="607">
        <v>35536</v>
      </c>
      <c r="F38" s="608">
        <v>38639</v>
      </c>
    </row>
    <row r="39" spans="2:7" ht="15" customHeight="1">
      <c r="B39" s="763" t="s">
        <v>726</v>
      </c>
      <c r="C39" s="764"/>
      <c r="D39" s="606">
        <v>73896</v>
      </c>
      <c r="E39" s="607">
        <v>35406</v>
      </c>
      <c r="F39" s="609">
        <v>38490</v>
      </c>
      <c r="G39" s="610"/>
    </row>
    <row r="40" spans="2:7" ht="18" hidden="1" customHeight="1">
      <c r="B40" s="611" t="s">
        <v>727</v>
      </c>
      <c r="C40" s="612" t="s">
        <v>728</v>
      </c>
      <c r="D40" s="613" t="s">
        <v>254</v>
      </c>
      <c r="E40" s="583" t="s">
        <v>710</v>
      </c>
      <c r="F40" s="584" t="s">
        <v>711</v>
      </c>
    </row>
    <row r="41" spans="2:7" ht="12" hidden="1" customHeight="1">
      <c r="B41" s="614">
        <v>1</v>
      </c>
      <c r="C41" s="615" t="s">
        <v>729</v>
      </c>
      <c r="D41" s="616">
        <f>SUM(E41:F41)</f>
        <v>2477</v>
      </c>
      <c r="E41" s="617">
        <v>1201</v>
      </c>
      <c r="F41" s="618">
        <v>1276</v>
      </c>
    </row>
    <row r="42" spans="2:7" ht="12" hidden="1" customHeight="1">
      <c r="B42" s="619">
        <v>2</v>
      </c>
      <c r="C42" s="620" t="s">
        <v>730</v>
      </c>
      <c r="D42" s="621">
        <f t="shared" ref="D42:D68" si="0">SUM(E42:F42)</f>
        <v>2912</v>
      </c>
      <c r="E42" s="622">
        <v>1348</v>
      </c>
      <c r="F42" s="623">
        <v>1564</v>
      </c>
    </row>
    <row r="43" spans="2:7" ht="12" hidden="1" customHeight="1">
      <c r="B43" s="619">
        <v>3</v>
      </c>
      <c r="C43" s="620" t="s">
        <v>731</v>
      </c>
      <c r="D43" s="621">
        <f t="shared" si="0"/>
        <v>3251</v>
      </c>
      <c r="E43" s="622">
        <v>1551</v>
      </c>
      <c r="F43" s="623">
        <v>1700</v>
      </c>
    </row>
    <row r="44" spans="2:7" ht="12" hidden="1" customHeight="1">
      <c r="B44" s="619">
        <v>4</v>
      </c>
      <c r="C44" s="620" t="s">
        <v>732</v>
      </c>
      <c r="D44" s="621">
        <f t="shared" si="0"/>
        <v>1555</v>
      </c>
      <c r="E44" s="622">
        <v>734</v>
      </c>
      <c r="F44" s="623">
        <v>821</v>
      </c>
    </row>
    <row r="45" spans="2:7" ht="12" hidden="1" customHeight="1">
      <c r="B45" s="619">
        <v>5</v>
      </c>
      <c r="C45" s="620" t="s">
        <v>733</v>
      </c>
      <c r="D45" s="621">
        <f t="shared" si="0"/>
        <v>2062</v>
      </c>
      <c r="E45" s="622">
        <v>1003</v>
      </c>
      <c r="F45" s="623">
        <v>1059</v>
      </c>
    </row>
    <row r="46" spans="2:7" ht="12" hidden="1" customHeight="1">
      <c r="B46" s="619">
        <v>6</v>
      </c>
      <c r="C46" s="620" t="s">
        <v>734</v>
      </c>
      <c r="D46" s="621">
        <f t="shared" si="0"/>
        <v>1898</v>
      </c>
      <c r="E46" s="622">
        <v>933</v>
      </c>
      <c r="F46" s="623">
        <v>965</v>
      </c>
    </row>
    <row r="47" spans="2:7" ht="12" hidden="1" customHeight="1">
      <c r="B47" s="619">
        <v>7</v>
      </c>
      <c r="C47" s="620" t="s">
        <v>735</v>
      </c>
      <c r="D47" s="621">
        <f t="shared" si="0"/>
        <v>812</v>
      </c>
      <c r="E47" s="622">
        <v>393</v>
      </c>
      <c r="F47" s="623">
        <v>419</v>
      </c>
    </row>
    <row r="48" spans="2:7" ht="12" hidden="1" customHeight="1">
      <c r="B48" s="619">
        <v>8</v>
      </c>
      <c r="C48" s="620" t="s">
        <v>736</v>
      </c>
      <c r="D48" s="621">
        <f t="shared" si="0"/>
        <v>1746</v>
      </c>
      <c r="E48" s="622">
        <v>838</v>
      </c>
      <c r="F48" s="623">
        <v>908</v>
      </c>
    </row>
    <row r="49" spans="2:6" ht="12" hidden="1" customHeight="1">
      <c r="B49" s="619">
        <v>9</v>
      </c>
      <c r="C49" s="620" t="s">
        <v>737</v>
      </c>
      <c r="D49" s="621">
        <f t="shared" si="0"/>
        <v>1328</v>
      </c>
      <c r="E49" s="622">
        <v>632</v>
      </c>
      <c r="F49" s="623">
        <v>696</v>
      </c>
    </row>
    <row r="50" spans="2:6" ht="12" hidden="1" customHeight="1">
      <c r="B50" s="624">
        <v>10</v>
      </c>
      <c r="C50" s="615" t="s">
        <v>738</v>
      </c>
      <c r="D50" s="616">
        <f t="shared" si="0"/>
        <v>1511</v>
      </c>
      <c r="E50" s="617">
        <v>731</v>
      </c>
      <c r="F50" s="618">
        <v>780</v>
      </c>
    </row>
    <row r="51" spans="2:6" ht="12" hidden="1" customHeight="1">
      <c r="B51" s="625">
        <v>11</v>
      </c>
      <c r="C51" s="620" t="s">
        <v>739</v>
      </c>
      <c r="D51" s="621">
        <f t="shared" si="0"/>
        <v>3426</v>
      </c>
      <c r="E51" s="622">
        <v>1664</v>
      </c>
      <c r="F51" s="623">
        <v>1762</v>
      </c>
    </row>
    <row r="52" spans="2:6" ht="12" hidden="1" customHeight="1">
      <c r="B52" s="625">
        <v>12</v>
      </c>
      <c r="C52" s="620" t="s">
        <v>740</v>
      </c>
      <c r="D52" s="621">
        <f t="shared" si="0"/>
        <v>2844</v>
      </c>
      <c r="E52" s="622">
        <v>1388</v>
      </c>
      <c r="F52" s="623">
        <v>1456</v>
      </c>
    </row>
    <row r="53" spans="2:6" ht="12" hidden="1" customHeight="1">
      <c r="B53" s="625">
        <v>13</v>
      </c>
      <c r="C53" s="620" t="s">
        <v>741</v>
      </c>
      <c r="D53" s="621">
        <f t="shared" si="0"/>
        <v>1879</v>
      </c>
      <c r="E53" s="622">
        <v>895</v>
      </c>
      <c r="F53" s="623">
        <v>984</v>
      </c>
    </row>
    <row r="54" spans="2:6" ht="12" hidden="1" customHeight="1">
      <c r="B54" s="625">
        <v>14</v>
      </c>
      <c r="C54" s="620" t="s">
        <v>742</v>
      </c>
      <c r="D54" s="621">
        <f t="shared" si="0"/>
        <v>4715</v>
      </c>
      <c r="E54" s="622">
        <v>2307</v>
      </c>
      <c r="F54" s="623">
        <v>2408</v>
      </c>
    </row>
    <row r="55" spans="2:6" ht="12" hidden="1" customHeight="1">
      <c r="B55" s="625">
        <v>15</v>
      </c>
      <c r="C55" s="620" t="s">
        <v>743</v>
      </c>
      <c r="D55" s="621">
        <f t="shared" si="0"/>
        <v>1346</v>
      </c>
      <c r="E55" s="622">
        <v>661</v>
      </c>
      <c r="F55" s="623">
        <v>685</v>
      </c>
    </row>
    <row r="56" spans="2:6" ht="12" hidden="1" customHeight="1">
      <c r="B56" s="625">
        <v>16</v>
      </c>
      <c r="C56" s="620" t="s">
        <v>744</v>
      </c>
      <c r="D56" s="621">
        <f t="shared" si="0"/>
        <v>4630</v>
      </c>
      <c r="E56" s="622">
        <v>2186</v>
      </c>
      <c r="F56" s="623">
        <v>2444</v>
      </c>
    </row>
    <row r="57" spans="2:6" ht="12" hidden="1" customHeight="1">
      <c r="B57" s="625">
        <v>17</v>
      </c>
      <c r="C57" s="620" t="s">
        <v>745</v>
      </c>
      <c r="D57" s="621">
        <f t="shared" si="0"/>
        <v>4967</v>
      </c>
      <c r="E57" s="622">
        <v>2347</v>
      </c>
      <c r="F57" s="623">
        <v>2620</v>
      </c>
    </row>
    <row r="58" spans="2:6" ht="12" hidden="1" customHeight="1">
      <c r="B58" s="625">
        <v>18</v>
      </c>
      <c r="C58" s="620" t="s">
        <v>746</v>
      </c>
      <c r="D58" s="621">
        <f t="shared" si="0"/>
        <v>331</v>
      </c>
      <c r="E58" s="622">
        <v>159</v>
      </c>
      <c r="F58" s="623">
        <v>172</v>
      </c>
    </row>
    <row r="59" spans="2:6" ht="12" hidden="1" customHeight="1">
      <c r="B59" s="624">
        <v>19</v>
      </c>
      <c r="C59" s="615" t="s">
        <v>747</v>
      </c>
      <c r="D59" s="616">
        <f t="shared" si="0"/>
        <v>3008</v>
      </c>
      <c r="E59" s="617">
        <v>1429</v>
      </c>
      <c r="F59" s="618">
        <v>1579</v>
      </c>
    </row>
    <row r="60" spans="2:6" ht="12" hidden="1" customHeight="1">
      <c r="B60" s="625">
        <v>20</v>
      </c>
      <c r="C60" s="620" t="s">
        <v>748</v>
      </c>
      <c r="D60" s="621">
        <f t="shared" si="0"/>
        <v>4937</v>
      </c>
      <c r="E60" s="622">
        <v>2389</v>
      </c>
      <c r="F60" s="623">
        <v>2548</v>
      </c>
    </row>
    <row r="61" spans="2:6" ht="12" hidden="1" customHeight="1">
      <c r="B61" s="625">
        <v>21</v>
      </c>
      <c r="C61" s="620" t="s">
        <v>749</v>
      </c>
      <c r="D61" s="621">
        <f t="shared" si="0"/>
        <v>4587</v>
      </c>
      <c r="E61" s="622">
        <v>2175</v>
      </c>
      <c r="F61" s="623">
        <v>2412</v>
      </c>
    </row>
    <row r="62" spans="2:6" ht="12" hidden="1" customHeight="1">
      <c r="B62" s="625">
        <v>22</v>
      </c>
      <c r="C62" s="620" t="s">
        <v>750</v>
      </c>
      <c r="D62" s="621">
        <f t="shared" si="0"/>
        <v>3236</v>
      </c>
      <c r="E62" s="622">
        <v>1591</v>
      </c>
      <c r="F62" s="623">
        <v>1645</v>
      </c>
    </row>
    <row r="63" spans="2:6" ht="12" hidden="1" customHeight="1">
      <c r="B63" s="626">
        <v>23</v>
      </c>
      <c r="C63" s="627" t="s">
        <v>751</v>
      </c>
      <c r="D63" s="628">
        <f t="shared" si="0"/>
        <v>3929</v>
      </c>
      <c r="E63" s="629">
        <v>1876</v>
      </c>
      <c r="F63" s="630">
        <v>2053</v>
      </c>
    </row>
    <row r="64" spans="2:6" ht="12" hidden="1" customHeight="1">
      <c r="B64" s="624">
        <v>24</v>
      </c>
      <c r="C64" s="615" t="s">
        <v>752</v>
      </c>
      <c r="D64" s="616">
        <f t="shared" si="0"/>
        <v>3793</v>
      </c>
      <c r="E64" s="617">
        <v>1797</v>
      </c>
      <c r="F64" s="618">
        <v>1996</v>
      </c>
    </row>
    <row r="65" spans="2:6" ht="12" hidden="1" customHeight="1">
      <c r="B65" s="625">
        <v>25</v>
      </c>
      <c r="C65" s="620" t="s">
        <v>753</v>
      </c>
      <c r="D65" s="621">
        <f t="shared" si="0"/>
        <v>1497</v>
      </c>
      <c r="E65" s="622">
        <v>714</v>
      </c>
      <c r="F65" s="623">
        <v>783</v>
      </c>
    </row>
    <row r="66" spans="2:6" ht="12" hidden="1" customHeight="1">
      <c r="B66" s="625">
        <v>26</v>
      </c>
      <c r="C66" s="620" t="s">
        <v>754</v>
      </c>
      <c r="D66" s="621">
        <f t="shared" si="0"/>
        <v>2280</v>
      </c>
      <c r="E66" s="622">
        <v>1090</v>
      </c>
      <c r="F66" s="623">
        <v>1190</v>
      </c>
    </row>
    <row r="67" spans="2:6" ht="12" hidden="1" customHeight="1">
      <c r="B67" s="625">
        <v>27</v>
      </c>
      <c r="C67" s="620" t="s">
        <v>755</v>
      </c>
      <c r="D67" s="621">
        <f t="shared" si="0"/>
        <v>1369</v>
      </c>
      <c r="E67" s="622">
        <v>648</v>
      </c>
      <c r="F67" s="623">
        <v>721</v>
      </c>
    </row>
    <row r="68" spans="2:6" ht="12" hidden="1" customHeight="1">
      <c r="B68" s="626">
        <v>28</v>
      </c>
      <c r="C68" s="627" t="s">
        <v>756</v>
      </c>
      <c r="D68" s="628">
        <f t="shared" si="0"/>
        <v>1557</v>
      </c>
      <c r="E68" s="629">
        <v>736</v>
      </c>
      <c r="F68" s="630">
        <v>821</v>
      </c>
    </row>
    <row r="69" spans="2:6" ht="15" customHeight="1">
      <c r="B69" s="763" t="s">
        <v>757</v>
      </c>
      <c r="C69" s="764"/>
      <c r="D69" s="606">
        <f>SUM(D71:D98)</f>
        <v>75892</v>
      </c>
      <c r="E69" s="607">
        <f>SUM(E71:E98)</f>
        <v>36453</v>
      </c>
      <c r="F69" s="609">
        <f>SUM(F71:F98)</f>
        <v>39439</v>
      </c>
    </row>
    <row r="70" spans="2:6" ht="18" customHeight="1">
      <c r="B70" s="611" t="s">
        <v>727</v>
      </c>
      <c r="C70" s="612" t="s">
        <v>728</v>
      </c>
      <c r="D70" s="613" t="s">
        <v>254</v>
      </c>
      <c r="E70" s="583" t="s">
        <v>710</v>
      </c>
      <c r="F70" s="584" t="s">
        <v>711</v>
      </c>
    </row>
    <row r="71" spans="2:6" ht="12" customHeight="1">
      <c r="B71" s="614">
        <v>1</v>
      </c>
      <c r="C71" s="615" t="s">
        <v>729</v>
      </c>
      <c r="D71" s="616">
        <f>SUM(E71:F71)</f>
        <v>2505</v>
      </c>
      <c r="E71" s="617">
        <v>1209</v>
      </c>
      <c r="F71" s="618">
        <v>1296</v>
      </c>
    </row>
    <row r="72" spans="2:6" ht="12" customHeight="1">
      <c r="B72" s="619">
        <v>2</v>
      </c>
      <c r="C72" s="620" t="s">
        <v>730</v>
      </c>
      <c r="D72" s="621">
        <f t="shared" ref="D72:D98" si="1">SUM(E72:F72)</f>
        <v>2964</v>
      </c>
      <c r="E72" s="622">
        <v>1383</v>
      </c>
      <c r="F72" s="623">
        <v>1581</v>
      </c>
    </row>
    <row r="73" spans="2:6" ht="12" customHeight="1">
      <c r="B73" s="619">
        <v>3</v>
      </c>
      <c r="C73" s="620" t="s">
        <v>731</v>
      </c>
      <c r="D73" s="621">
        <f t="shared" si="1"/>
        <v>3358</v>
      </c>
      <c r="E73" s="622">
        <v>1596</v>
      </c>
      <c r="F73" s="623">
        <v>1762</v>
      </c>
    </row>
    <row r="74" spans="2:6" ht="12" customHeight="1">
      <c r="B74" s="619">
        <v>4</v>
      </c>
      <c r="C74" s="620" t="s">
        <v>732</v>
      </c>
      <c r="D74" s="621">
        <f t="shared" si="1"/>
        <v>1568</v>
      </c>
      <c r="E74" s="622">
        <v>743</v>
      </c>
      <c r="F74" s="623">
        <v>825</v>
      </c>
    </row>
    <row r="75" spans="2:6" ht="12" customHeight="1">
      <c r="B75" s="619">
        <v>5</v>
      </c>
      <c r="C75" s="620" t="s">
        <v>733</v>
      </c>
      <c r="D75" s="621">
        <f t="shared" si="1"/>
        <v>2094</v>
      </c>
      <c r="E75" s="622">
        <v>1022</v>
      </c>
      <c r="F75" s="623">
        <v>1072</v>
      </c>
    </row>
    <row r="76" spans="2:6" ht="12" customHeight="1">
      <c r="B76" s="619">
        <v>6</v>
      </c>
      <c r="C76" s="620" t="s">
        <v>758</v>
      </c>
      <c r="D76" s="621">
        <f t="shared" si="1"/>
        <v>1964</v>
      </c>
      <c r="E76" s="622">
        <v>967</v>
      </c>
      <c r="F76" s="623">
        <v>997</v>
      </c>
    </row>
    <row r="77" spans="2:6" ht="12" customHeight="1">
      <c r="B77" s="619">
        <v>7</v>
      </c>
      <c r="C77" s="620" t="s">
        <v>735</v>
      </c>
      <c r="D77" s="621">
        <f t="shared" si="1"/>
        <v>830</v>
      </c>
      <c r="E77" s="622">
        <v>398</v>
      </c>
      <c r="F77" s="623">
        <v>432</v>
      </c>
    </row>
    <row r="78" spans="2:6" ht="12" customHeight="1">
      <c r="B78" s="619">
        <v>8</v>
      </c>
      <c r="C78" s="620" t="s">
        <v>736</v>
      </c>
      <c r="D78" s="621">
        <f t="shared" si="1"/>
        <v>1805</v>
      </c>
      <c r="E78" s="622">
        <v>866</v>
      </c>
      <c r="F78" s="623">
        <v>939</v>
      </c>
    </row>
    <row r="79" spans="2:6" ht="12" customHeight="1">
      <c r="B79" s="619">
        <v>9</v>
      </c>
      <c r="C79" s="620" t="s">
        <v>737</v>
      </c>
      <c r="D79" s="621">
        <f t="shared" si="1"/>
        <v>1354</v>
      </c>
      <c r="E79" s="622">
        <v>651</v>
      </c>
      <c r="F79" s="623">
        <v>703</v>
      </c>
    </row>
    <row r="80" spans="2:6" ht="12" customHeight="1">
      <c r="B80" s="624">
        <v>10</v>
      </c>
      <c r="C80" s="615" t="s">
        <v>738</v>
      </c>
      <c r="D80" s="616">
        <f t="shared" si="1"/>
        <v>1535</v>
      </c>
      <c r="E80" s="617">
        <v>743</v>
      </c>
      <c r="F80" s="618">
        <v>792</v>
      </c>
    </row>
    <row r="81" spans="2:6" ht="12" customHeight="1">
      <c r="B81" s="625">
        <v>11</v>
      </c>
      <c r="C81" s="620" t="s">
        <v>739</v>
      </c>
      <c r="D81" s="621">
        <f t="shared" si="1"/>
        <v>3555</v>
      </c>
      <c r="E81" s="622">
        <v>1731</v>
      </c>
      <c r="F81" s="623">
        <v>1824</v>
      </c>
    </row>
    <row r="82" spans="2:6" ht="12" customHeight="1">
      <c r="B82" s="625">
        <v>12</v>
      </c>
      <c r="C82" s="620" t="s">
        <v>759</v>
      </c>
      <c r="D82" s="621">
        <f t="shared" si="1"/>
        <v>2904</v>
      </c>
      <c r="E82" s="622">
        <v>1426</v>
      </c>
      <c r="F82" s="623">
        <v>1478</v>
      </c>
    </row>
    <row r="83" spans="2:6" ht="12" customHeight="1">
      <c r="B83" s="625">
        <v>13</v>
      </c>
      <c r="C83" s="620" t="s">
        <v>741</v>
      </c>
      <c r="D83" s="621">
        <f t="shared" si="1"/>
        <v>1930</v>
      </c>
      <c r="E83" s="622">
        <v>916</v>
      </c>
      <c r="F83" s="623">
        <v>1014</v>
      </c>
    </row>
    <row r="84" spans="2:6" ht="12" customHeight="1">
      <c r="B84" s="625">
        <v>14</v>
      </c>
      <c r="C84" s="620" t="s">
        <v>760</v>
      </c>
      <c r="D84" s="621">
        <f t="shared" si="1"/>
        <v>4856</v>
      </c>
      <c r="E84" s="622">
        <v>2370</v>
      </c>
      <c r="F84" s="623">
        <v>2486</v>
      </c>
    </row>
    <row r="85" spans="2:6" ht="12" customHeight="1">
      <c r="B85" s="625">
        <v>15</v>
      </c>
      <c r="C85" s="620" t="s">
        <v>743</v>
      </c>
      <c r="D85" s="621">
        <f t="shared" si="1"/>
        <v>1363</v>
      </c>
      <c r="E85" s="622">
        <v>673</v>
      </c>
      <c r="F85" s="623">
        <v>690</v>
      </c>
    </row>
    <row r="86" spans="2:6" ht="12" customHeight="1">
      <c r="B86" s="625">
        <v>16</v>
      </c>
      <c r="C86" s="620" t="s">
        <v>744</v>
      </c>
      <c r="D86" s="621">
        <f t="shared" si="1"/>
        <v>4701</v>
      </c>
      <c r="E86" s="622">
        <v>2224</v>
      </c>
      <c r="F86" s="623">
        <v>2477</v>
      </c>
    </row>
    <row r="87" spans="2:6" ht="12" customHeight="1">
      <c r="B87" s="625">
        <v>17</v>
      </c>
      <c r="C87" s="620" t="s">
        <v>745</v>
      </c>
      <c r="D87" s="621">
        <f t="shared" si="1"/>
        <v>5110</v>
      </c>
      <c r="E87" s="622">
        <v>2423</v>
      </c>
      <c r="F87" s="623">
        <v>2687</v>
      </c>
    </row>
    <row r="88" spans="2:6" ht="12" customHeight="1">
      <c r="B88" s="625">
        <v>18</v>
      </c>
      <c r="C88" s="620" t="s">
        <v>746</v>
      </c>
      <c r="D88" s="621">
        <f t="shared" si="1"/>
        <v>331</v>
      </c>
      <c r="E88" s="622">
        <v>162</v>
      </c>
      <c r="F88" s="623">
        <v>169</v>
      </c>
    </row>
    <row r="89" spans="2:6" ht="12" customHeight="1">
      <c r="B89" s="624">
        <v>19</v>
      </c>
      <c r="C89" s="615" t="s">
        <v>747</v>
      </c>
      <c r="D89" s="616">
        <f t="shared" si="1"/>
        <v>3089</v>
      </c>
      <c r="E89" s="617">
        <v>1460</v>
      </c>
      <c r="F89" s="618">
        <v>1629</v>
      </c>
    </row>
    <row r="90" spans="2:6" ht="12" customHeight="1">
      <c r="B90" s="625">
        <v>20</v>
      </c>
      <c r="C90" s="620" t="s">
        <v>761</v>
      </c>
      <c r="D90" s="621">
        <f t="shared" si="1"/>
        <v>5142</v>
      </c>
      <c r="E90" s="622">
        <v>2486</v>
      </c>
      <c r="F90" s="623">
        <v>2656</v>
      </c>
    </row>
    <row r="91" spans="2:6" ht="12" customHeight="1">
      <c r="B91" s="625">
        <v>21</v>
      </c>
      <c r="C91" s="620" t="s">
        <v>749</v>
      </c>
      <c r="D91" s="621">
        <f t="shared" si="1"/>
        <v>4785</v>
      </c>
      <c r="E91" s="622">
        <v>2276</v>
      </c>
      <c r="F91" s="623">
        <v>2509</v>
      </c>
    </row>
    <row r="92" spans="2:6" ht="12" customHeight="1">
      <c r="B92" s="625">
        <v>22</v>
      </c>
      <c r="C92" s="620" t="s">
        <v>750</v>
      </c>
      <c r="D92" s="621">
        <f t="shared" si="1"/>
        <v>3294</v>
      </c>
      <c r="E92" s="622">
        <v>1632</v>
      </c>
      <c r="F92" s="623">
        <v>1662</v>
      </c>
    </row>
    <row r="93" spans="2:6" ht="12" customHeight="1">
      <c r="B93" s="626">
        <v>23</v>
      </c>
      <c r="C93" s="627" t="s">
        <v>751</v>
      </c>
      <c r="D93" s="628">
        <f t="shared" si="1"/>
        <v>4036</v>
      </c>
      <c r="E93" s="629">
        <v>1947</v>
      </c>
      <c r="F93" s="630">
        <v>2089</v>
      </c>
    </row>
    <row r="94" spans="2:6" ht="12" customHeight="1">
      <c r="B94" s="624">
        <v>24</v>
      </c>
      <c r="C94" s="615" t="s">
        <v>752</v>
      </c>
      <c r="D94" s="616">
        <f t="shared" si="1"/>
        <v>3917</v>
      </c>
      <c r="E94" s="617">
        <v>1855</v>
      </c>
      <c r="F94" s="618">
        <v>2062</v>
      </c>
    </row>
    <row r="95" spans="2:6" ht="12" customHeight="1">
      <c r="B95" s="625">
        <v>25</v>
      </c>
      <c r="C95" s="620" t="s">
        <v>753</v>
      </c>
      <c r="D95" s="621">
        <f t="shared" si="1"/>
        <v>1529</v>
      </c>
      <c r="E95" s="622">
        <v>731</v>
      </c>
      <c r="F95" s="623">
        <v>798</v>
      </c>
    </row>
    <row r="96" spans="2:6" ht="12" customHeight="1">
      <c r="B96" s="625">
        <v>26</v>
      </c>
      <c r="C96" s="620" t="s">
        <v>754</v>
      </c>
      <c r="D96" s="621">
        <f t="shared" si="1"/>
        <v>2379</v>
      </c>
      <c r="E96" s="622">
        <v>1143</v>
      </c>
      <c r="F96" s="623">
        <v>1236</v>
      </c>
    </row>
    <row r="97" spans="2:6" ht="12" customHeight="1">
      <c r="B97" s="625">
        <v>27</v>
      </c>
      <c r="C97" s="620" t="s">
        <v>755</v>
      </c>
      <c r="D97" s="621">
        <f t="shared" si="1"/>
        <v>1396</v>
      </c>
      <c r="E97" s="622">
        <v>666</v>
      </c>
      <c r="F97" s="623">
        <v>730</v>
      </c>
    </row>
    <row r="98" spans="2:6" ht="12" customHeight="1">
      <c r="B98" s="626">
        <v>28</v>
      </c>
      <c r="C98" s="627" t="s">
        <v>762</v>
      </c>
      <c r="D98" s="628">
        <f t="shared" si="1"/>
        <v>1598</v>
      </c>
      <c r="E98" s="629">
        <v>754</v>
      </c>
      <c r="F98" s="630">
        <v>844</v>
      </c>
    </row>
    <row r="99" spans="2:6">
      <c r="F99" s="39" t="s">
        <v>763</v>
      </c>
    </row>
  </sheetData>
  <mergeCells count="18">
    <mergeCell ref="B20:C20"/>
    <mergeCell ref="B3:C4"/>
    <mergeCell ref="D3:F3"/>
    <mergeCell ref="B5:C5"/>
    <mergeCell ref="B10:C10"/>
    <mergeCell ref="B15:C15"/>
    <mergeCell ref="B69:C69"/>
    <mergeCell ref="B25:C25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</mergeCells>
  <phoneticPr fontId="1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&amp;R20.行  財  政</oddHeader>
    <oddFooter>&amp;C-142-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1"/>
  <sheetViews>
    <sheetView showGridLines="0" workbookViewId="0"/>
  </sheetViews>
  <sheetFormatPr defaultRowHeight="13.5"/>
  <cols>
    <col min="1" max="1" width="3.625" style="12" customWidth="1"/>
    <col min="2" max="2" width="6.625" style="473" customWidth="1"/>
    <col min="3" max="3" width="8.625" style="12" customWidth="1"/>
    <col min="4" max="4" width="10.625" style="12" customWidth="1"/>
    <col min="5" max="5" width="8.625" style="12" customWidth="1"/>
    <col min="6" max="6" width="10.625" style="12" customWidth="1"/>
    <col min="7" max="7" width="8.625" style="12" customWidth="1"/>
    <col min="8" max="8" width="10.625" style="12" customWidth="1"/>
    <col min="9" max="9" width="8.625" style="12" customWidth="1"/>
    <col min="10" max="10" width="10.625" style="12" customWidth="1"/>
    <col min="11" max="256" width="9" style="479"/>
    <col min="257" max="257" width="3.625" style="479" customWidth="1"/>
    <col min="258" max="258" width="6.625" style="479" customWidth="1"/>
    <col min="259" max="259" width="8.625" style="479" customWidth="1"/>
    <col min="260" max="260" width="10.625" style="479" customWidth="1"/>
    <col min="261" max="261" width="8.625" style="479" customWidth="1"/>
    <col min="262" max="262" width="10.625" style="479" customWidth="1"/>
    <col min="263" max="263" width="8.625" style="479" customWidth="1"/>
    <col min="264" max="264" width="10.625" style="479" customWidth="1"/>
    <col min="265" max="265" width="8.625" style="479" customWidth="1"/>
    <col min="266" max="266" width="10.625" style="479" customWidth="1"/>
    <col min="267" max="512" width="9" style="479"/>
    <col min="513" max="513" width="3.625" style="479" customWidth="1"/>
    <col min="514" max="514" width="6.625" style="479" customWidth="1"/>
    <col min="515" max="515" width="8.625" style="479" customWidth="1"/>
    <col min="516" max="516" width="10.625" style="479" customWidth="1"/>
    <col min="517" max="517" width="8.625" style="479" customWidth="1"/>
    <col min="518" max="518" width="10.625" style="479" customWidth="1"/>
    <col min="519" max="519" width="8.625" style="479" customWidth="1"/>
    <col min="520" max="520" width="10.625" style="479" customWidth="1"/>
    <col min="521" max="521" width="8.625" style="479" customWidth="1"/>
    <col min="522" max="522" width="10.625" style="479" customWidth="1"/>
    <col min="523" max="768" width="9" style="479"/>
    <col min="769" max="769" width="3.625" style="479" customWidth="1"/>
    <col min="770" max="770" width="6.625" style="479" customWidth="1"/>
    <col min="771" max="771" width="8.625" style="479" customWidth="1"/>
    <col min="772" max="772" width="10.625" style="479" customWidth="1"/>
    <col min="773" max="773" width="8.625" style="479" customWidth="1"/>
    <col min="774" max="774" width="10.625" style="479" customWidth="1"/>
    <col min="775" max="775" width="8.625" style="479" customWidth="1"/>
    <col min="776" max="776" width="10.625" style="479" customWidth="1"/>
    <col min="777" max="777" width="8.625" style="479" customWidth="1"/>
    <col min="778" max="778" width="10.625" style="479" customWidth="1"/>
    <col min="779" max="1024" width="9" style="479"/>
    <col min="1025" max="1025" width="3.625" style="479" customWidth="1"/>
    <col min="1026" max="1026" width="6.625" style="479" customWidth="1"/>
    <col min="1027" max="1027" width="8.625" style="479" customWidth="1"/>
    <col min="1028" max="1028" width="10.625" style="479" customWidth="1"/>
    <col min="1029" max="1029" width="8.625" style="479" customWidth="1"/>
    <col min="1030" max="1030" width="10.625" style="479" customWidth="1"/>
    <col min="1031" max="1031" width="8.625" style="479" customWidth="1"/>
    <col min="1032" max="1032" width="10.625" style="479" customWidth="1"/>
    <col min="1033" max="1033" width="8.625" style="479" customWidth="1"/>
    <col min="1034" max="1034" width="10.625" style="479" customWidth="1"/>
    <col min="1035" max="1280" width="9" style="479"/>
    <col min="1281" max="1281" width="3.625" style="479" customWidth="1"/>
    <col min="1282" max="1282" width="6.625" style="479" customWidth="1"/>
    <col min="1283" max="1283" width="8.625" style="479" customWidth="1"/>
    <col min="1284" max="1284" width="10.625" style="479" customWidth="1"/>
    <col min="1285" max="1285" width="8.625" style="479" customWidth="1"/>
    <col min="1286" max="1286" width="10.625" style="479" customWidth="1"/>
    <col min="1287" max="1287" width="8.625" style="479" customWidth="1"/>
    <col min="1288" max="1288" width="10.625" style="479" customWidth="1"/>
    <col min="1289" max="1289" width="8.625" style="479" customWidth="1"/>
    <col min="1290" max="1290" width="10.625" style="479" customWidth="1"/>
    <col min="1291" max="1536" width="9" style="479"/>
    <col min="1537" max="1537" width="3.625" style="479" customWidth="1"/>
    <col min="1538" max="1538" width="6.625" style="479" customWidth="1"/>
    <col min="1539" max="1539" width="8.625" style="479" customWidth="1"/>
    <col min="1540" max="1540" width="10.625" style="479" customWidth="1"/>
    <col min="1541" max="1541" width="8.625" style="479" customWidth="1"/>
    <col min="1542" max="1542" width="10.625" style="479" customWidth="1"/>
    <col min="1543" max="1543" width="8.625" style="479" customWidth="1"/>
    <col min="1544" max="1544" width="10.625" style="479" customWidth="1"/>
    <col min="1545" max="1545" width="8.625" style="479" customWidth="1"/>
    <col min="1546" max="1546" width="10.625" style="479" customWidth="1"/>
    <col min="1547" max="1792" width="9" style="479"/>
    <col min="1793" max="1793" width="3.625" style="479" customWidth="1"/>
    <col min="1794" max="1794" width="6.625" style="479" customWidth="1"/>
    <col min="1795" max="1795" width="8.625" style="479" customWidth="1"/>
    <col min="1796" max="1796" width="10.625" style="479" customWidth="1"/>
    <col min="1797" max="1797" width="8.625" style="479" customWidth="1"/>
    <col min="1798" max="1798" width="10.625" style="479" customWidth="1"/>
    <col min="1799" max="1799" width="8.625" style="479" customWidth="1"/>
    <col min="1800" max="1800" width="10.625" style="479" customWidth="1"/>
    <col min="1801" max="1801" width="8.625" style="479" customWidth="1"/>
    <col min="1802" max="1802" width="10.625" style="479" customWidth="1"/>
    <col min="1803" max="2048" width="9" style="479"/>
    <col min="2049" max="2049" width="3.625" style="479" customWidth="1"/>
    <col min="2050" max="2050" width="6.625" style="479" customWidth="1"/>
    <col min="2051" max="2051" width="8.625" style="479" customWidth="1"/>
    <col min="2052" max="2052" width="10.625" style="479" customWidth="1"/>
    <col min="2053" max="2053" width="8.625" style="479" customWidth="1"/>
    <col min="2054" max="2054" width="10.625" style="479" customWidth="1"/>
    <col min="2055" max="2055" width="8.625" style="479" customWidth="1"/>
    <col min="2056" max="2056" width="10.625" style="479" customWidth="1"/>
    <col min="2057" max="2057" width="8.625" style="479" customWidth="1"/>
    <col min="2058" max="2058" width="10.625" style="479" customWidth="1"/>
    <col min="2059" max="2304" width="9" style="479"/>
    <col min="2305" max="2305" width="3.625" style="479" customWidth="1"/>
    <col min="2306" max="2306" width="6.625" style="479" customWidth="1"/>
    <col min="2307" max="2307" width="8.625" style="479" customWidth="1"/>
    <col min="2308" max="2308" width="10.625" style="479" customWidth="1"/>
    <col min="2309" max="2309" width="8.625" style="479" customWidth="1"/>
    <col min="2310" max="2310" width="10.625" style="479" customWidth="1"/>
    <col min="2311" max="2311" width="8.625" style="479" customWidth="1"/>
    <col min="2312" max="2312" width="10.625" style="479" customWidth="1"/>
    <col min="2313" max="2313" width="8.625" style="479" customWidth="1"/>
    <col min="2314" max="2314" width="10.625" style="479" customWidth="1"/>
    <col min="2315" max="2560" width="9" style="479"/>
    <col min="2561" max="2561" width="3.625" style="479" customWidth="1"/>
    <col min="2562" max="2562" width="6.625" style="479" customWidth="1"/>
    <col min="2563" max="2563" width="8.625" style="479" customWidth="1"/>
    <col min="2564" max="2564" width="10.625" style="479" customWidth="1"/>
    <col min="2565" max="2565" width="8.625" style="479" customWidth="1"/>
    <col min="2566" max="2566" width="10.625" style="479" customWidth="1"/>
    <col min="2567" max="2567" width="8.625" style="479" customWidth="1"/>
    <col min="2568" max="2568" width="10.625" style="479" customWidth="1"/>
    <col min="2569" max="2569" width="8.625" style="479" customWidth="1"/>
    <col min="2570" max="2570" width="10.625" style="479" customWidth="1"/>
    <col min="2571" max="2816" width="9" style="479"/>
    <col min="2817" max="2817" width="3.625" style="479" customWidth="1"/>
    <col min="2818" max="2818" width="6.625" style="479" customWidth="1"/>
    <col min="2819" max="2819" width="8.625" style="479" customWidth="1"/>
    <col min="2820" max="2820" width="10.625" style="479" customWidth="1"/>
    <col min="2821" max="2821" width="8.625" style="479" customWidth="1"/>
    <col min="2822" max="2822" width="10.625" style="479" customWidth="1"/>
    <col min="2823" max="2823" width="8.625" style="479" customWidth="1"/>
    <col min="2824" max="2824" width="10.625" style="479" customWidth="1"/>
    <col min="2825" max="2825" width="8.625" style="479" customWidth="1"/>
    <col min="2826" max="2826" width="10.625" style="479" customWidth="1"/>
    <col min="2827" max="3072" width="9" style="479"/>
    <col min="3073" max="3073" width="3.625" style="479" customWidth="1"/>
    <col min="3074" max="3074" width="6.625" style="479" customWidth="1"/>
    <col min="3075" max="3075" width="8.625" style="479" customWidth="1"/>
    <col min="3076" max="3076" width="10.625" style="479" customWidth="1"/>
    <col min="3077" max="3077" width="8.625" style="479" customWidth="1"/>
    <col min="3078" max="3078" width="10.625" style="479" customWidth="1"/>
    <col min="3079" max="3079" width="8.625" style="479" customWidth="1"/>
    <col min="3080" max="3080" width="10.625" style="479" customWidth="1"/>
    <col min="3081" max="3081" width="8.625" style="479" customWidth="1"/>
    <col min="3082" max="3082" width="10.625" style="479" customWidth="1"/>
    <col min="3083" max="3328" width="9" style="479"/>
    <col min="3329" max="3329" width="3.625" style="479" customWidth="1"/>
    <col min="3330" max="3330" width="6.625" style="479" customWidth="1"/>
    <col min="3331" max="3331" width="8.625" style="479" customWidth="1"/>
    <col min="3332" max="3332" width="10.625" style="479" customWidth="1"/>
    <col min="3333" max="3333" width="8.625" style="479" customWidth="1"/>
    <col min="3334" max="3334" width="10.625" style="479" customWidth="1"/>
    <col min="3335" max="3335" width="8.625" style="479" customWidth="1"/>
    <col min="3336" max="3336" width="10.625" style="479" customWidth="1"/>
    <col min="3337" max="3337" width="8.625" style="479" customWidth="1"/>
    <col min="3338" max="3338" width="10.625" style="479" customWidth="1"/>
    <col min="3339" max="3584" width="9" style="479"/>
    <col min="3585" max="3585" width="3.625" style="479" customWidth="1"/>
    <col min="3586" max="3586" width="6.625" style="479" customWidth="1"/>
    <col min="3587" max="3587" width="8.625" style="479" customWidth="1"/>
    <col min="3588" max="3588" width="10.625" style="479" customWidth="1"/>
    <col min="3589" max="3589" width="8.625" style="479" customWidth="1"/>
    <col min="3590" max="3590" width="10.625" style="479" customWidth="1"/>
    <col min="3591" max="3591" width="8.625" style="479" customWidth="1"/>
    <col min="3592" max="3592" width="10.625" style="479" customWidth="1"/>
    <col min="3593" max="3593" width="8.625" style="479" customWidth="1"/>
    <col min="3594" max="3594" width="10.625" style="479" customWidth="1"/>
    <col min="3595" max="3840" width="9" style="479"/>
    <col min="3841" max="3841" width="3.625" style="479" customWidth="1"/>
    <col min="3842" max="3842" width="6.625" style="479" customWidth="1"/>
    <col min="3843" max="3843" width="8.625" style="479" customWidth="1"/>
    <col min="3844" max="3844" width="10.625" style="479" customWidth="1"/>
    <col min="3845" max="3845" width="8.625" style="479" customWidth="1"/>
    <col min="3846" max="3846" width="10.625" style="479" customWidth="1"/>
    <col min="3847" max="3847" width="8.625" style="479" customWidth="1"/>
    <col min="3848" max="3848" width="10.625" style="479" customWidth="1"/>
    <col min="3849" max="3849" width="8.625" style="479" customWidth="1"/>
    <col min="3850" max="3850" width="10.625" style="479" customWidth="1"/>
    <col min="3851" max="4096" width="9" style="479"/>
    <col min="4097" max="4097" width="3.625" style="479" customWidth="1"/>
    <col min="4098" max="4098" width="6.625" style="479" customWidth="1"/>
    <col min="4099" max="4099" width="8.625" style="479" customWidth="1"/>
    <col min="4100" max="4100" width="10.625" style="479" customWidth="1"/>
    <col min="4101" max="4101" width="8.625" style="479" customWidth="1"/>
    <col min="4102" max="4102" width="10.625" style="479" customWidth="1"/>
    <col min="4103" max="4103" width="8.625" style="479" customWidth="1"/>
    <col min="4104" max="4104" width="10.625" style="479" customWidth="1"/>
    <col min="4105" max="4105" width="8.625" style="479" customWidth="1"/>
    <col min="4106" max="4106" width="10.625" style="479" customWidth="1"/>
    <col min="4107" max="4352" width="9" style="479"/>
    <col min="4353" max="4353" width="3.625" style="479" customWidth="1"/>
    <col min="4354" max="4354" width="6.625" style="479" customWidth="1"/>
    <col min="4355" max="4355" width="8.625" style="479" customWidth="1"/>
    <col min="4356" max="4356" width="10.625" style="479" customWidth="1"/>
    <col min="4357" max="4357" width="8.625" style="479" customWidth="1"/>
    <col min="4358" max="4358" width="10.625" style="479" customWidth="1"/>
    <col min="4359" max="4359" width="8.625" style="479" customWidth="1"/>
    <col min="4360" max="4360" width="10.625" style="479" customWidth="1"/>
    <col min="4361" max="4361" width="8.625" style="479" customWidth="1"/>
    <col min="4362" max="4362" width="10.625" style="479" customWidth="1"/>
    <col min="4363" max="4608" width="9" style="479"/>
    <col min="4609" max="4609" width="3.625" style="479" customWidth="1"/>
    <col min="4610" max="4610" width="6.625" style="479" customWidth="1"/>
    <col min="4611" max="4611" width="8.625" style="479" customWidth="1"/>
    <col min="4612" max="4612" width="10.625" style="479" customWidth="1"/>
    <col min="4613" max="4613" width="8.625" style="479" customWidth="1"/>
    <col min="4614" max="4614" width="10.625" style="479" customWidth="1"/>
    <col min="4615" max="4615" width="8.625" style="479" customWidth="1"/>
    <col min="4616" max="4616" width="10.625" style="479" customWidth="1"/>
    <col min="4617" max="4617" width="8.625" style="479" customWidth="1"/>
    <col min="4618" max="4618" width="10.625" style="479" customWidth="1"/>
    <col min="4619" max="4864" width="9" style="479"/>
    <col min="4865" max="4865" width="3.625" style="479" customWidth="1"/>
    <col min="4866" max="4866" width="6.625" style="479" customWidth="1"/>
    <col min="4867" max="4867" width="8.625" style="479" customWidth="1"/>
    <col min="4868" max="4868" width="10.625" style="479" customWidth="1"/>
    <col min="4869" max="4869" width="8.625" style="479" customWidth="1"/>
    <col min="4870" max="4870" width="10.625" style="479" customWidth="1"/>
    <col min="4871" max="4871" width="8.625" style="479" customWidth="1"/>
    <col min="4872" max="4872" width="10.625" style="479" customWidth="1"/>
    <col min="4873" max="4873" width="8.625" style="479" customWidth="1"/>
    <col min="4874" max="4874" width="10.625" style="479" customWidth="1"/>
    <col min="4875" max="5120" width="9" style="479"/>
    <col min="5121" max="5121" width="3.625" style="479" customWidth="1"/>
    <col min="5122" max="5122" width="6.625" style="479" customWidth="1"/>
    <col min="5123" max="5123" width="8.625" style="479" customWidth="1"/>
    <col min="5124" max="5124" width="10.625" style="479" customWidth="1"/>
    <col min="5125" max="5125" width="8.625" style="479" customWidth="1"/>
    <col min="5126" max="5126" width="10.625" style="479" customWidth="1"/>
    <col min="5127" max="5127" width="8.625" style="479" customWidth="1"/>
    <col min="5128" max="5128" width="10.625" style="479" customWidth="1"/>
    <col min="5129" max="5129" width="8.625" style="479" customWidth="1"/>
    <col min="5130" max="5130" width="10.625" style="479" customWidth="1"/>
    <col min="5131" max="5376" width="9" style="479"/>
    <col min="5377" max="5377" width="3.625" style="479" customWidth="1"/>
    <col min="5378" max="5378" width="6.625" style="479" customWidth="1"/>
    <col min="5379" max="5379" width="8.625" style="479" customWidth="1"/>
    <col min="5380" max="5380" width="10.625" style="479" customWidth="1"/>
    <col min="5381" max="5381" width="8.625" style="479" customWidth="1"/>
    <col min="5382" max="5382" width="10.625" style="479" customWidth="1"/>
    <col min="5383" max="5383" width="8.625" style="479" customWidth="1"/>
    <col min="5384" max="5384" width="10.625" style="479" customWidth="1"/>
    <col min="5385" max="5385" width="8.625" style="479" customWidth="1"/>
    <col min="5386" max="5386" width="10.625" style="479" customWidth="1"/>
    <col min="5387" max="5632" width="9" style="479"/>
    <col min="5633" max="5633" width="3.625" style="479" customWidth="1"/>
    <col min="5634" max="5634" width="6.625" style="479" customWidth="1"/>
    <col min="5635" max="5635" width="8.625" style="479" customWidth="1"/>
    <col min="5636" max="5636" width="10.625" style="479" customWidth="1"/>
    <col min="5637" max="5637" width="8.625" style="479" customWidth="1"/>
    <col min="5638" max="5638" width="10.625" style="479" customWidth="1"/>
    <col min="5639" max="5639" width="8.625" style="479" customWidth="1"/>
    <col min="5640" max="5640" width="10.625" style="479" customWidth="1"/>
    <col min="5641" max="5641" width="8.625" style="479" customWidth="1"/>
    <col min="5642" max="5642" width="10.625" style="479" customWidth="1"/>
    <col min="5643" max="5888" width="9" style="479"/>
    <col min="5889" max="5889" width="3.625" style="479" customWidth="1"/>
    <col min="5890" max="5890" width="6.625" style="479" customWidth="1"/>
    <col min="5891" max="5891" width="8.625" style="479" customWidth="1"/>
    <col min="5892" max="5892" width="10.625" style="479" customWidth="1"/>
    <col min="5893" max="5893" width="8.625" style="479" customWidth="1"/>
    <col min="5894" max="5894" width="10.625" style="479" customWidth="1"/>
    <col min="5895" max="5895" width="8.625" style="479" customWidth="1"/>
    <col min="5896" max="5896" width="10.625" style="479" customWidth="1"/>
    <col min="5897" max="5897" width="8.625" style="479" customWidth="1"/>
    <col min="5898" max="5898" width="10.625" style="479" customWidth="1"/>
    <col min="5899" max="6144" width="9" style="479"/>
    <col min="6145" max="6145" width="3.625" style="479" customWidth="1"/>
    <col min="6146" max="6146" width="6.625" style="479" customWidth="1"/>
    <col min="6147" max="6147" width="8.625" style="479" customWidth="1"/>
    <col min="6148" max="6148" width="10.625" style="479" customWidth="1"/>
    <col min="6149" max="6149" width="8.625" style="479" customWidth="1"/>
    <col min="6150" max="6150" width="10.625" style="479" customWidth="1"/>
    <col min="6151" max="6151" width="8.625" style="479" customWidth="1"/>
    <col min="6152" max="6152" width="10.625" style="479" customWidth="1"/>
    <col min="6153" max="6153" width="8.625" style="479" customWidth="1"/>
    <col min="6154" max="6154" width="10.625" style="479" customWidth="1"/>
    <col min="6155" max="6400" width="9" style="479"/>
    <col min="6401" max="6401" width="3.625" style="479" customWidth="1"/>
    <col min="6402" max="6402" width="6.625" style="479" customWidth="1"/>
    <col min="6403" max="6403" width="8.625" style="479" customWidth="1"/>
    <col min="6404" max="6404" width="10.625" style="479" customWidth="1"/>
    <col min="6405" max="6405" width="8.625" style="479" customWidth="1"/>
    <col min="6406" max="6406" width="10.625" style="479" customWidth="1"/>
    <col min="6407" max="6407" width="8.625" style="479" customWidth="1"/>
    <col min="6408" max="6408" width="10.625" style="479" customWidth="1"/>
    <col min="6409" max="6409" width="8.625" style="479" customWidth="1"/>
    <col min="6410" max="6410" width="10.625" style="479" customWidth="1"/>
    <col min="6411" max="6656" width="9" style="479"/>
    <col min="6657" max="6657" width="3.625" style="479" customWidth="1"/>
    <col min="6658" max="6658" width="6.625" style="479" customWidth="1"/>
    <col min="6659" max="6659" width="8.625" style="479" customWidth="1"/>
    <col min="6660" max="6660" width="10.625" style="479" customWidth="1"/>
    <col min="6661" max="6661" width="8.625" style="479" customWidth="1"/>
    <col min="6662" max="6662" width="10.625" style="479" customWidth="1"/>
    <col min="6663" max="6663" width="8.625" style="479" customWidth="1"/>
    <col min="6664" max="6664" width="10.625" style="479" customWidth="1"/>
    <col min="6665" max="6665" width="8.625" style="479" customWidth="1"/>
    <col min="6666" max="6666" width="10.625" style="479" customWidth="1"/>
    <col min="6667" max="6912" width="9" style="479"/>
    <col min="6913" max="6913" width="3.625" style="479" customWidth="1"/>
    <col min="6914" max="6914" width="6.625" style="479" customWidth="1"/>
    <col min="6915" max="6915" width="8.625" style="479" customWidth="1"/>
    <col min="6916" max="6916" width="10.625" style="479" customWidth="1"/>
    <col min="6917" max="6917" width="8.625" style="479" customWidth="1"/>
    <col min="6918" max="6918" width="10.625" style="479" customWidth="1"/>
    <col min="6919" max="6919" width="8.625" style="479" customWidth="1"/>
    <col min="6920" max="6920" width="10.625" style="479" customWidth="1"/>
    <col min="6921" max="6921" width="8.625" style="479" customWidth="1"/>
    <col min="6922" max="6922" width="10.625" style="479" customWidth="1"/>
    <col min="6923" max="7168" width="9" style="479"/>
    <col min="7169" max="7169" width="3.625" style="479" customWidth="1"/>
    <col min="7170" max="7170" width="6.625" style="479" customWidth="1"/>
    <col min="7171" max="7171" width="8.625" style="479" customWidth="1"/>
    <col min="7172" max="7172" width="10.625" style="479" customWidth="1"/>
    <col min="7173" max="7173" width="8.625" style="479" customWidth="1"/>
    <col min="7174" max="7174" width="10.625" style="479" customWidth="1"/>
    <col min="7175" max="7175" width="8.625" style="479" customWidth="1"/>
    <col min="7176" max="7176" width="10.625" style="479" customWidth="1"/>
    <col min="7177" max="7177" width="8.625" style="479" customWidth="1"/>
    <col min="7178" max="7178" width="10.625" style="479" customWidth="1"/>
    <col min="7179" max="7424" width="9" style="479"/>
    <col min="7425" max="7425" width="3.625" style="479" customWidth="1"/>
    <col min="7426" max="7426" width="6.625" style="479" customWidth="1"/>
    <col min="7427" max="7427" width="8.625" style="479" customWidth="1"/>
    <col min="7428" max="7428" width="10.625" style="479" customWidth="1"/>
    <col min="7429" max="7429" width="8.625" style="479" customWidth="1"/>
    <col min="7430" max="7430" width="10.625" style="479" customWidth="1"/>
    <col min="7431" max="7431" width="8.625" style="479" customWidth="1"/>
    <col min="7432" max="7432" width="10.625" style="479" customWidth="1"/>
    <col min="7433" max="7433" width="8.625" style="479" customWidth="1"/>
    <col min="7434" max="7434" width="10.625" style="479" customWidth="1"/>
    <col min="7435" max="7680" width="9" style="479"/>
    <col min="7681" max="7681" width="3.625" style="479" customWidth="1"/>
    <col min="7682" max="7682" width="6.625" style="479" customWidth="1"/>
    <col min="7683" max="7683" width="8.625" style="479" customWidth="1"/>
    <col min="7684" max="7684" width="10.625" style="479" customWidth="1"/>
    <col min="7685" max="7685" width="8.625" style="479" customWidth="1"/>
    <col min="7686" max="7686" width="10.625" style="479" customWidth="1"/>
    <col min="7687" max="7687" width="8.625" style="479" customWidth="1"/>
    <col min="7688" max="7688" width="10.625" style="479" customWidth="1"/>
    <col min="7689" max="7689" width="8.625" style="479" customWidth="1"/>
    <col min="7690" max="7690" width="10.625" style="479" customWidth="1"/>
    <col min="7691" max="7936" width="9" style="479"/>
    <col min="7937" max="7937" width="3.625" style="479" customWidth="1"/>
    <col min="7938" max="7938" width="6.625" style="479" customWidth="1"/>
    <col min="7939" max="7939" width="8.625" style="479" customWidth="1"/>
    <col min="7940" max="7940" width="10.625" style="479" customWidth="1"/>
    <col min="7941" max="7941" width="8.625" style="479" customWidth="1"/>
    <col min="7942" max="7942" width="10.625" style="479" customWidth="1"/>
    <col min="7943" max="7943" width="8.625" style="479" customWidth="1"/>
    <col min="7944" max="7944" width="10.625" style="479" customWidth="1"/>
    <col min="7945" max="7945" width="8.625" style="479" customWidth="1"/>
    <col min="7946" max="7946" width="10.625" style="479" customWidth="1"/>
    <col min="7947" max="8192" width="9" style="479"/>
    <col min="8193" max="8193" width="3.625" style="479" customWidth="1"/>
    <col min="8194" max="8194" width="6.625" style="479" customWidth="1"/>
    <col min="8195" max="8195" width="8.625" style="479" customWidth="1"/>
    <col min="8196" max="8196" width="10.625" style="479" customWidth="1"/>
    <col min="8197" max="8197" width="8.625" style="479" customWidth="1"/>
    <col min="8198" max="8198" width="10.625" style="479" customWidth="1"/>
    <col min="8199" max="8199" width="8.625" style="479" customWidth="1"/>
    <col min="8200" max="8200" width="10.625" style="479" customWidth="1"/>
    <col min="8201" max="8201" width="8.625" style="479" customWidth="1"/>
    <col min="8202" max="8202" width="10.625" style="479" customWidth="1"/>
    <col min="8203" max="8448" width="9" style="479"/>
    <col min="8449" max="8449" width="3.625" style="479" customWidth="1"/>
    <col min="8450" max="8450" width="6.625" style="479" customWidth="1"/>
    <col min="8451" max="8451" width="8.625" style="479" customWidth="1"/>
    <col min="8452" max="8452" width="10.625" style="479" customWidth="1"/>
    <col min="8453" max="8453" width="8.625" style="479" customWidth="1"/>
    <col min="8454" max="8454" width="10.625" style="479" customWidth="1"/>
    <col min="8455" max="8455" width="8.625" style="479" customWidth="1"/>
    <col min="8456" max="8456" width="10.625" style="479" customWidth="1"/>
    <col min="8457" max="8457" width="8.625" style="479" customWidth="1"/>
    <col min="8458" max="8458" width="10.625" style="479" customWidth="1"/>
    <col min="8459" max="8704" width="9" style="479"/>
    <col min="8705" max="8705" width="3.625" style="479" customWidth="1"/>
    <col min="8706" max="8706" width="6.625" style="479" customWidth="1"/>
    <col min="8707" max="8707" width="8.625" style="479" customWidth="1"/>
    <col min="8708" max="8708" width="10.625" style="479" customWidth="1"/>
    <col min="8709" max="8709" width="8.625" style="479" customWidth="1"/>
    <col min="8710" max="8710" width="10.625" style="479" customWidth="1"/>
    <col min="8711" max="8711" width="8.625" style="479" customWidth="1"/>
    <col min="8712" max="8712" width="10.625" style="479" customWidth="1"/>
    <col min="8713" max="8713" width="8.625" style="479" customWidth="1"/>
    <col min="8714" max="8714" width="10.625" style="479" customWidth="1"/>
    <col min="8715" max="8960" width="9" style="479"/>
    <col min="8961" max="8961" width="3.625" style="479" customWidth="1"/>
    <col min="8962" max="8962" width="6.625" style="479" customWidth="1"/>
    <col min="8963" max="8963" width="8.625" style="479" customWidth="1"/>
    <col min="8964" max="8964" width="10.625" style="479" customWidth="1"/>
    <col min="8965" max="8965" width="8.625" style="479" customWidth="1"/>
    <col min="8966" max="8966" width="10.625" style="479" customWidth="1"/>
    <col min="8967" max="8967" width="8.625" style="479" customWidth="1"/>
    <col min="8968" max="8968" width="10.625" style="479" customWidth="1"/>
    <col min="8969" max="8969" width="8.625" style="479" customWidth="1"/>
    <col min="8970" max="8970" width="10.625" style="479" customWidth="1"/>
    <col min="8971" max="9216" width="9" style="479"/>
    <col min="9217" max="9217" width="3.625" style="479" customWidth="1"/>
    <col min="9218" max="9218" width="6.625" style="479" customWidth="1"/>
    <col min="9219" max="9219" width="8.625" style="479" customWidth="1"/>
    <col min="9220" max="9220" width="10.625" style="479" customWidth="1"/>
    <col min="9221" max="9221" width="8.625" style="479" customWidth="1"/>
    <col min="9222" max="9222" width="10.625" style="479" customWidth="1"/>
    <col min="9223" max="9223" width="8.625" style="479" customWidth="1"/>
    <col min="9224" max="9224" width="10.625" style="479" customWidth="1"/>
    <col min="9225" max="9225" width="8.625" style="479" customWidth="1"/>
    <col min="9226" max="9226" width="10.625" style="479" customWidth="1"/>
    <col min="9227" max="9472" width="9" style="479"/>
    <col min="9473" max="9473" width="3.625" style="479" customWidth="1"/>
    <col min="9474" max="9474" width="6.625" style="479" customWidth="1"/>
    <col min="9475" max="9475" width="8.625" style="479" customWidth="1"/>
    <col min="9476" max="9476" width="10.625" style="479" customWidth="1"/>
    <col min="9477" max="9477" width="8.625" style="479" customWidth="1"/>
    <col min="9478" max="9478" width="10.625" style="479" customWidth="1"/>
    <col min="9479" max="9479" width="8.625" style="479" customWidth="1"/>
    <col min="9480" max="9480" width="10.625" style="479" customWidth="1"/>
    <col min="9481" max="9481" width="8.625" style="479" customWidth="1"/>
    <col min="9482" max="9482" width="10.625" style="479" customWidth="1"/>
    <col min="9483" max="9728" width="9" style="479"/>
    <col min="9729" max="9729" width="3.625" style="479" customWidth="1"/>
    <col min="9730" max="9730" width="6.625" style="479" customWidth="1"/>
    <col min="9731" max="9731" width="8.625" style="479" customWidth="1"/>
    <col min="9732" max="9732" width="10.625" style="479" customWidth="1"/>
    <col min="9733" max="9733" width="8.625" style="479" customWidth="1"/>
    <col min="9734" max="9734" width="10.625" style="479" customWidth="1"/>
    <col min="9735" max="9735" width="8.625" style="479" customWidth="1"/>
    <col min="9736" max="9736" width="10.625" style="479" customWidth="1"/>
    <col min="9737" max="9737" width="8.625" style="479" customWidth="1"/>
    <col min="9738" max="9738" width="10.625" style="479" customWidth="1"/>
    <col min="9739" max="9984" width="9" style="479"/>
    <col min="9985" max="9985" width="3.625" style="479" customWidth="1"/>
    <col min="9986" max="9986" width="6.625" style="479" customWidth="1"/>
    <col min="9987" max="9987" width="8.625" style="479" customWidth="1"/>
    <col min="9988" max="9988" width="10.625" style="479" customWidth="1"/>
    <col min="9989" max="9989" width="8.625" style="479" customWidth="1"/>
    <col min="9990" max="9990" width="10.625" style="479" customWidth="1"/>
    <col min="9991" max="9991" width="8.625" style="479" customWidth="1"/>
    <col min="9992" max="9992" width="10.625" style="479" customWidth="1"/>
    <col min="9993" max="9993" width="8.625" style="479" customWidth="1"/>
    <col min="9994" max="9994" width="10.625" style="479" customWidth="1"/>
    <col min="9995" max="10240" width="9" style="479"/>
    <col min="10241" max="10241" width="3.625" style="479" customWidth="1"/>
    <col min="10242" max="10242" width="6.625" style="479" customWidth="1"/>
    <col min="10243" max="10243" width="8.625" style="479" customWidth="1"/>
    <col min="10244" max="10244" width="10.625" style="479" customWidth="1"/>
    <col min="10245" max="10245" width="8.625" style="479" customWidth="1"/>
    <col min="10246" max="10246" width="10.625" style="479" customWidth="1"/>
    <col min="10247" max="10247" width="8.625" style="479" customWidth="1"/>
    <col min="10248" max="10248" width="10.625" style="479" customWidth="1"/>
    <col min="10249" max="10249" width="8.625" style="479" customWidth="1"/>
    <col min="10250" max="10250" width="10.625" style="479" customWidth="1"/>
    <col min="10251" max="10496" width="9" style="479"/>
    <col min="10497" max="10497" width="3.625" style="479" customWidth="1"/>
    <col min="10498" max="10498" width="6.625" style="479" customWidth="1"/>
    <col min="10499" max="10499" width="8.625" style="479" customWidth="1"/>
    <col min="10500" max="10500" width="10.625" style="479" customWidth="1"/>
    <col min="10501" max="10501" width="8.625" style="479" customWidth="1"/>
    <col min="10502" max="10502" width="10.625" style="479" customWidth="1"/>
    <col min="10503" max="10503" width="8.625" style="479" customWidth="1"/>
    <col min="10504" max="10504" width="10.625" style="479" customWidth="1"/>
    <col min="10505" max="10505" width="8.625" style="479" customWidth="1"/>
    <col min="10506" max="10506" width="10.625" style="479" customWidth="1"/>
    <col min="10507" max="10752" width="9" style="479"/>
    <col min="10753" max="10753" width="3.625" style="479" customWidth="1"/>
    <col min="10754" max="10754" width="6.625" style="479" customWidth="1"/>
    <col min="10755" max="10755" width="8.625" style="479" customWidth="1"/>
    <col min="10756" max="10756" width="10.625" style="479" customWidth="1"/>
    <col min="10757" max="10757" width="8.625" style="479" customWidth="1"/>
    <col min="10758" max="10758" width="10.625" style="479" customWidth="1"/>
    <col min="10759" max="10759" width="8.625" style="479" customWidth="1"/>
    <col min="10760" max="10760" width="10.625" style="479" customWidth="1"/>
    <col min="10761" max="10761" width="8.625" style="479" customWidth="1"/>
    <col min="10762" max="10762" width="10.625" style="479" customWidth="1"/>
    <col min="10763" max="11008" width="9" style="479"/>
    <col min="11009" max="11009" width="3.625" style="479" customWidth="1"/>
    <col min="11010" max="11010" width="6.625" style="479" customWidth="1"/>
    <col min="11011" max="11011" width="8.625" style="479" customWidth="1"/>
    <col min="11012" max="11012" width="10.625" style="479" customWidth="1"/>
    <col min="11013" max="11013" width="8.625" style="479" customWidth="1"/>
    <col min="11014" max="11014" width="10.625" style="479" customWidth="1"/>
    <col min="11015" max="11015" width="8.625" style="479" customWidth="1"/>
    <col min="11016" max="11016" width="10.625" style="479" customWidth="1"/>
    <col min="11017" max="11017" width="8.625" style="479" customWidth="1"/>
    <col min="11018" max="11018" width="10.625" style="479" customWidth="1"/>
    <col min="11019" max="11264" width="9" style="479"/>
    <col min="11265" max="11265" width="3.625" style="479" customWidth="1"/>
    <col min="11266" max="11266" width="6.625" style="479" customWidth="1"/>
    <col min="11267" max="11267" width="8.625" style="479" customWidth="1"/>
    <col min="11268" max="11268" width="10.625" style="479" customWidth="1"/>
    <col min="11269" max="11269" width="8.625" style="479" customWidth="1"/>
    <col min="11270" max="11270" width="10.625" style="479" customWidth="1"/>
    <col min="11271" max="11271" width="8.625" style="479" customWidth="1"/>
    <col min="11272" max="11272" width="10.625" style="479" customWidth="1"/>
    <col min="11273" max="11273" width="8.625" style="479" customWidth="1"/>
    <col min="11274" max="11274" width="10.625" style="479" customWidth="1"/>
    <col min="11275" max="11520" width="9" style="479"/>
    <col min="11521" max="11521" width="3.625" style="479" customWidth="1"/>
    <col min="11522" max="11522" width="6.625" style="479" customWidth="1"/>
    <col min="11523" max="11523" width="8.625" style="479" customWidth="1"/>
    <col min="11524" max="11524" width="10.625" style="479" customWidth="1"/>
    <col min="11525" max="11525" width="8.625" style="479" customWidth="1"/>
    <col min="11526" max="11526" width="10.625" style="479" customWidth="1"/>
    <col min="11527" max="11527" width="8.625" style="479" customWidth="1"/>
    <col min="11528" max="11528" width="10.625" style="479" customWidth="1"/>
    <col min="11529" max="11529" width="8.625" style="479" customWidth="1"/>
    <col min="11530" max="11530" width="10.625" style="479" customWidth="1"/>
    <col min="11531" max="11776" width="9" style="479"/>
    <col min="11777" max="11777" width="3.625" style="479" customWidth="1"/>
    <col min="11778" max="11778" width="6.625" style="479" customWidth="1"/>
    <col min="11779" max="11779" width="8.625" style="479" customWidth="1"/>
    <col min="11780" max="11780" width="10.625" style="479" customWidth="1"/>
    <col min="11781" max="11781" width="8.625" style="479" customWidth="1"/>
    <col min="11782" max="11782" width="10.625" style="479" customWidth="1"/>
    <col min="11783" max="11783" width="8.625" style="479" customWidth="1"/>
    <col min="11784" max="11784" width="10.625" style="479" customWidth="1"/>
    <col min="11785" max="11785" width="8.625" style="479" customWidth="1"/>
    <col min="11786" max="11786" width="10.625" style="479" customWidth="1"/>
    <col min="11787" max="12032" width="9" style="479"/>
    <col min="12033" max="12033" width="3.625" style="479" customWidth="1"/>
    <col min="12034" max="12034" width="6.625" style="479" customWidth="1"/>
    <col min="12035" max="12035" width="8.625" style="479" customWidth="1"/>
    <col min="12036" max="12036" width="10.625" style="479" customWidth="1"/>
    <col min="12037" max="12037" width="8.625" style="479" customWidth="1"/>
    <col min="12038" max="12038" width="10.625" style="479" customWidth="1"/>
    <col min="12039" max="12039" width="8.625" style="479" customWidth="1"/>
    <col min="12040" max="12040" width="10.625" style="479" customWidth="1"/>
    <col min="12041" max="12041" width="8.625" style="479" customWidth="1"/>
    <col min="12042" max="12042" width="10.625" style="479" customWidth="1"/>
    <col min="12043" max="12288" width="9" style="479"/>
    <col min="12289" max="12289" width="3.625" style="479" customWidth="1"/>
    <col min="12290" max="12290" width="6.625" style="479" customWidth="1"/>
    <col min="12291" max="12291" width="8.625" style="479" customWidth="1"/>
    <col min="12292" max="12292" width="10.625" style="479" customWidth="1"/>
    <col min="12293" max="12293" width="8.625" style="479" customWidth="1"/>
    <col min="12294" max="12294" width="10.625" style="479" customWidth="1"/>
    <col min="12295" max="12295" width="8.625" style="479" customWidth="1"/>
    <col min="12296" max="12296" width="10.625" style="479" customWidth="1"/>
    <col min="12297" max="12297" width="8.625" style="479" customWidth="1"/>
    <col min="12298" max="12298" width="10.625" style="479" customWidth="1"/>
    <col min="12299" max="12544" width="9" style="479"/>
    <col min="12545" max="12545" width="3.625" style="479" customWidth="1"/>
    <col min="12546" max="12546" width="6.625" style="479" customWidth="1"/>
    <col min="12547" max="12547" width="8.625" style="479" customWidth="1"/>
    <col min="12548" max="12548" width="10.625" style="479" customWidth="1"/>
    <col min="12549" max="12549" width="8.625" style="479" customWidth="1"/>
    <col min="12550" max="12550" width="10.625" style="479" customWidth="1"/>
    <col min="12551" max="12551" width="8.625" style="479" customWidth="1"/>
    <col min="12552" max="12552" width="10.625" style="479" customWidth="1"/>
    <col min="12553" max="12553" width="8.625" style="479" customWidth="1"/>
    <col min="12554" max="12554" width="10.625" style="479" customWidth="1"/>
    <col min="12555" max="12800" width="9" style="479"/>
    <col min="12801" max="12801" width="3.625" style="479" customWidth="1"/>
    <col min="12802" max="12802" width="6.625" style="479" customWidth="1"/>
    <col min="12803" max="12803" width="8.625" style="479" customWidth="1"/>
    <col min="12804" max="12804" width="10.625" style="479" customWidth="1"/>
    <col min="12805" max="12805" width="8.625" style="479" customWidth="1"/>
    <col min="12806" max="12806" width="10.625" style="479" customWidth="1"/>
    <col min="12807" max="12807" width="8.625" style="479" customWidth="1"/>
    <col min="12808" max="12808" width="10.625" style="479" customWidth="1"/>
    <col min="12809" max="12809" width="8.625" style="479" customWidth="1"/>
    <col min="12810" max="12810" width="10.625" style="479" customWidth="1"/>
    <col min="12811" max="13056" width="9" style="479"/>
    <col min="13057" max="13057" width="3.625" style="479" customWidth="1"/>
    <col min="13058" max="13058" width="6.625" style="479" customWidth="1"/>
    <col min="13059" max="13059" width="8.625" style="479" customWidth="1"/>
    <col min="13060" max="13060" width="10.625" style="479" customWidth="1"/>
    <col min="13061" max="13061" width="8.625" style="479" customWidth="1"/>
    <col min="13062" max="13062" width="10.625" style="479" customWidth="1"/>
    <col min="13063" max="13063" width="8.625" style="479" customWidth="1"/>
    <col min="13064" max="13064" width="10.625" style="479" customWidth="1"/>
    <col min="13065" max="13065" width="8.625" style="479" customWidth="1"/>
    <col min="13066" max="13066" width="10.625" style="479" customWidth="1"/>
    <col min="13067" max="13312" width="9" style="479"/>
    <col min="13313" max="13313" width="3.625" style="479" customWidth="1"/>
    <col min="13314" max="13314" width="6.625" style="479" customWidth="1"/>
    <col min="13315" max="13315" width="8.625" style="479" customWidth="1"/>
    <col min="13316" max="13316" width="10.625" style="479" customWidth="1"/>
    <col min="13317" max="13317" width="8.625" style="479" customWidth="1"/>
    <col min="13318" max="13318" width="10.625" style="479" customWidth="1"/>
    <col min="13319" max="13319" width="8.625" style="479" customWidth="1"/>
    <col min="13320" max="13320" width="10.625" style="479" customWidth="1"/>
    <col min="13321" max="13321" width="8.625" style="479" customWidth="1"/>
    <col min="13322" max="13322" width="10.625" style="479" customWidth="1"/>
    <col min="13323" max="13568" width="9" style="479"/>
    <col min="13569" max="13569" width="3.625" style="479" customWidth="1"/>
    <col min="13570" max="13570" width="6.625" style="479" customWidth="1"/>
    <col min="13571" max="13571" width="8.625" style="479" customWidth="1"/>
    <col min="13572" max="13572" width="10.625" style="479" customWidth="1"/>
    <col min="13573" max="13573" width="8.625" style="479" customWidth="1"/>
    <col min="13574" max="13574" width="10.625" style="479" customWidth="1"/>
    <col min="13575" max="13575" width="8.625" style="479" customWidth="1"/>
    <col min="13576" max="13576" width="10.625" style="479" customWidth="1"/>
    <col min="13577" max="13577" width="8.625" style="479" customWidth="1"/>
    <col min="13578" max="13578" width="10.625" style="479" customWidth="1"/>
    <col min="13579" max="13824" width="9" style="479"/>
    <col min="13825" max="13825" width="3.625" style="479" customWidth="1"/>
    <col min="13826" max="13826" width="6.625" style="479" customWidth="1"/>
    <col min="13827" max="13827" width="8.625" style="479" customWidth="1"/>
    <col min="13828" max="13828" width="10.625" style="479" customWidth="1"/>
    <col min="13829" max="13829" width="8.625" style="479" customWidth="1"/>
    <col min="13830" max="13830" width="10.625" style="479" customWidth="1"/>
    <col min="13831" max="13831" width="8.625" style="479" customWidth="1"/>
    <col min="13832" max="13832" width="10.625" style="479" customWidth="1"/>
    <col min="13833" max="13833" width="8.625" style="479" customWidth="1"/>
    <col min="13834" max="13834" width="10.625" style="479" customWidth="1"/>
    <col min="13835" max="14080" width="9" style="479"/>
    <col min="14081" max="14081" width="3.625" style="479" customWidth="1"/>
    <col min="14082" max="14082" width="6.625" style="479" customWidth="1"/>
    <col min="14083" max="14083" width="8.625" style="479" customWidth="1"/>
    <col min="14084" max="14084" width="10.625" style="479" customWidth="1"/>
    <col min="14085" max="14085" width="8.625" style="479" customWidth="1"/>
    <col min="14086" max="14086" width="10.625" style="479" customWidth="1"/>
    <col min="14087" max="14087" width="8.625" style="479" customWidth="1"/>
    <col min="14088" max="14088" width="10.625" style="479" customWidth="1"/>
    <col min="14089" max="14089" width="8.625" style="479" customWidth="1"/>
    <col min="14090" max="14090" width="10.625" style="479" customWidth="1"/>
    <col min="14091" max="14336" width="9" style="479"/>
    <col min="14337" max="14337" width="3.625" style="479" customWidth="1"/>
    <col min="14338" max="14338" width="6.625" style="479" customWidth="1"/>
    <col min="14339" max="14339" width="8.625" style="479" customWidth="1"/>
    <col min="14340" max="14340" width="10.625" style="479" customWidth="1"/>
    <col min="14341" max="14341" width="8.625" style="479" customWidth="1"/>
    <col min="14342" max="14342" width="10.625" style="479" customWidth="1"/>
    <col min="14343" max="14343" width="8.625" style="479" customWidth="1"/>
    <col min="14344" max="14344" width="10.625" style="479" customWidth="1"/>
    <col min="14345" max="14345" width="8.625" style="479" customWidth="1"/>
    <col min="14346" max="14346" width="10.625" style="479" customWidth="1"/>
    <col min="14347" max="14592" width="9" style="479"/>
    <col min="14593" max="14593" width="3.625" style="479" customWidth="1"/>
    <col min="14594" max="14594" width="6.625" style="479" customWidth="1"/>
    <col min="14595" max="14595" width="8.625" style="479" customWidth="1"/>
    <col min="14596" max="14596" width="10.625" style="479" customWidth="1"/>
    <col min="14597" max="14597" width="8.625" style="479" customWidth="1"/>
    <col min="14598" max="14598" width="10.625" style="479" customWidth="1"/>
    <col min="14599" max="14599" width="8.625" style="479" customWidth="1"/>
    <col min="14600" max="14600" width="10.625" style="479" customWidth="1"/>
    <col min="14601" max="14601" width="8.625" style="479" customWidth="1"/>
    <col min="14602" max="14602" width="10.625" style="479" customWidth="1"/>
    <col min="14603" max="14848" width="9" style="479"/>
    <col min="14849" max="14849" width="3.625" style="479" customWidth="1"/>
    <col min="14850" max="14850" width="6.625" style="479" customWidth="1"/>
    <col min="14851" max="14851" width="8.625" style="479" customWidth="1"/>
    <col min="14852" max="14852" width="10.625" style="479" customWidth="1"/>
    <col min="14853" max="14853" width="8.625" style="479" customWidth="1"/>
    <col min="14854" max="14854" width="10.625" style="479" customWidth="1"/>
    <col min="14855" max="14855" width="8.625" style="479" customWidth="1"/>
    <col min="14856" max="14856" width="10.625" style="479" customWidth="1"/>
    <col min="14857" max="14857" width="8.625" style="479" customWidth="1"/>
    <col min="14858" max="14858" width="10.625" style="479" customWidth="1"/>
    <col min="14859" max="15104" width="9" style="479"/>
    <col min="15105" max="15105" width="3.625" style="479" customWidth="1"/>
    <col min="15106" max="15106" width="6.625" style="479" customWidth="1"/>
    <col min="15107" max="15107" width="8.625" style="479" customWidth="1"/>
    <col min="15108" max="15108" width="10.625" style="479" customWidth="1"/>
    <col min="15109" max="15109" width="8.625" style="479" customWidth="1"/>
    <col min="15110" max="15110" width="10.625" style="479" customWidth="1"/>
    <col min="15111" max="15111" width="8.625" style="479" customWidth="1"/>
    <col min="15112" max="15112" width="10.625" style="479" customWidth="1"/>
    <col min="15113" max="15113" width="8.625" style="479" customWidth="1"/>
    <col min="15114" max="15114" width="10.625" style="479" customWidth="1"/>
    <col min="15115" max="15360" width="9" style="479"/>
    <col min="15361" max="15361" width="3.625" style="479" customWidth="1"/>
    <col min="15362" max="15362" width="6.625" style="479" customWidth="1"/>
    <col min="15363" max="15363" width="8.625" style="479" customWidth="1"/>
    <col min="15364" max="15364" width="10.625" style="479" customWidth="1"/>
    <col min="15365" max="15365" width="8.625" style="479" customWidth="1"/>
    <col min="15366" max="15366" width="10.625" style="479" customWidth="1"/>
    <col min="15367" max="15367" width="8.625" style="479" customWidth="1"/>
    <col min="15368" max="15368" width="10.625" style="479" customWidth="1"/>
    <col min="15369" max="15369" width="8.625" style="479" customWidth="1"/>
    <col min="15370" max="15370" width="10.625" style="479" customWidth="1"/>
    <col min="15371" max="15616" width="9" style="479"/>
    <col min="15617" max="15617" width="3.625" style="479" customWidth="1"/>
    <col min="15618" max="15618" width="6.625" style="479" customWidth="1"/>
    <col min="15619" max="15619" width="8.625" style="479" customWidth="1"/>
    <col min="15620" max="15620" width="10.625" style="479" customWidth="1"/>
    <col min="15621" max="15621" width="8.625" style="479" customWidth="1"/>
    <col min="15622" max="15622" width="10.625" style="479" customWidth="1"/>
    <col min="15623" max="15623" width="8.625" style="479" customWidth="1"/>
    <col min="15624" max="15624" width="10.625" style="479" customWidth="1"/>
    <col min="15625" max="15625" width="8.625" style="479" customWidth="1"/>
    <col min="15626" max="15626" width="10.625" style="479" customWidth="1"/>
    <col min="15627" max="15872" width="9" style="479"/>
    <col min="15873" max="15873" width="3.625" style="479" customWidth="1"/>
    <col min="15874" max="15874" width="6.625" style="479" customWidth="1"/>
    <col min="15875" max="15875" width="8.625" style="479" customWidth="1"/>
    <col min="15876" max="15876" width="10.625" style="479" customWidth="1"/>
    <col min="15877" max="15877" width="8.625" style="479" customWidth="1"/>
    <col min="15878" max="15878" width="10.625" style="479" customWidth="1"/>
    <col min="15879" max="15879" width="8.625" style="479" customWidth="1"/>
    <col min="15880" max="15880" width="10.625" style="479" customWidth="1"/>
    <col min="15881" max="15881" width="8.625" style="479" customWidth="1"/>
    <col min="15882" max="15882" width="10.625" style="479" customWidth="1"/>
    <col min="15883" max="16128" width="9" style="479"/>
    <col min="16129" max="16129" width="3.625" style="479" customWidth="1"/>
    <col min="16130" max="16130" width="6.625" style="479" customWidth="1"/>
    <col min="16131" max="16131" width="8.625" style="479" customWidth="1"/>
    <col min="16132" max="16132" width="10.625" style="479" customWidth="1"/>
    <col min="16133" max="16133" width="8.625" style="479" customWidth="1"/>
    <col min="16134" max="16134" width="10.625" style="479" customWidth="1"/>
    <col min="16135" max="16135" width="8.625" style="479" customWidth="1"/>
    <col min="16136" max="16136" width="10.625" style="479" customWidth="1"/>
    <col min="16137" max="16137" width="8.625" style="479" customWidth="1"/>
    <col min="16138" max="16138" width="10.625" style="479" customWidth="1"/>
    <col min="16139" max="16384" width="9" style="479"/>
  </cols>
  <sheetData>
    <row r="1" spans="1:10" s="477" customFormat="1" ht="30" customHeight="1">
      <c r="A1" s="1" t="s">
        <v>622</v>
      </c>
      <c r="B1" s="39"/>
      <c r="C1" s="2"/>
      <c r="D1" s="2"/>
      <c r="E1" s="2"/>
      <c r="F1" s="2"/>
      <c r="G1" s="2"/>
      <c r="H1" s="2"/>
      <c r="I1" s="2"/>
      <c r="J1" s="2"/>
    </row>
    <row r="2" spans="1:10" s="477" customFormat="1" ht="18" customHeight="1">
      <c r="A2" s="5"/>
      <c r="B2" s="441"/>
      <c r="C2" s="2"/>
      <c r="D2" s="2"/>
      <c r="E2" s="2"/>
      <c r="F2" s="2"/>
      <c r="G2" s="2"/>
      <c r="H2" s="2"/>
      <c r="I2" s="2"/>
      <c r="J2" s="2"/>
    </row>
    <row r="3" spans="1:10" ht="21" customHeight="1">
      <c r="B3" s="794" t="s">
        <v>366</v>
      </c>
      <c r="C3" s="796" t="s">
        <v>45</v>
      </c>
      <c r="D3" s="796"/>
      <c r="E3" s="797" t="s">
        <v>367</v>
      </c>
      <c r="F3" s="796"/>
      <c r="G3" s="796" t="s">
        <v>47</v>
      </c>
      <c r="H3" s="796"/>
      <c r="I3" s="797" t="s">
        <v>368</v>
      </c>
      <c r="J3" s="796"/>
    </row>
    <row r="4" spans="1:10" ht="21" customHeight="1">
      <c r="B4" s="795"/>
      <c r="C4" s="520" t="s">
        <v>369</v>
      </c>
      <c r="D4" s="521" t="s">
        <v>370</v>
      </c>
      <c r="E4" s="520" t="s">
        <v>371</v>
      </c>
      <c r="F4" s="521" t="s">
        <v>370</v>
      </c>
      <c r="G4" s="520" t="s">
        <v>371</v>
      </c>
      <c r="H4" s="521" t="s">
        <v>370</v>
      </c>
      <c r="I4" s="482" t="s">
        <v>371</v>
      </c>
      <c r="J4" s="521" t="s">
        <v>370</v>
      </c>
    </row>
    <row r="5" spans="1:10" ht="11.25" hidden="1" customHeight="1">
      <c r="B5" s="522" t="s">
        <v>623</v>
      </c>
      <c r="C5" s="523" t="s">
        <v>624</v>
      </c>
      <c r="D5" s="524"/>
      <c r="E5" s="525"/>
      <c r="F5" s="524"/>
      <c r="G5" s="525"/>
      <c r="H5" s="524"/>
      <c r="I5" s="525"/>
      <c r="J5" s="524"/>
    </row>
    <row r="6" spans="1:10" ht="11.25" hidden="1" customHeight="1">
      <c r="B6" s="526">
        <v>22</v>
      </c>
      <c r="C6" s="527"/>
      <c r="D6" s="528" t="s">
        <v>625</v>
      </c>
      <c r="E6" s="529"/>
      <c r="F6" s="528"/>
      <c r="G6" s="529"/>
      <c r="H6" s="528"/>
      <c r="I6" s="529"/>
      <c r="J6" s="528"/>
    </row>
    <row r="7" spans="1:10" ht="11.25" hidden="1" customHeight="1">
      <c r="B7" s="526">
        <v>23</v>
      </c>
      <c r="C7" s="530" t="s">
        <v>626</v>
      </c>
      <c r="D7" s="531"/>
      <c r="E7" s="529"/>
      <c r="F7" s="528"/>
      <c r="G7" s="529"/>
      <c r="H7" s="528"/>
      <c r="I7" s="529"/>
      <c r="J7" s="528"/>
    </row>
    <row r="8" spans="1:10" ht="11.25" hidden="1" customHeight="1">
      <c r="B8" s="526">
        <v>24</v>
      </c>
      <c r="C8" s="532" t="s">
        <v>627</v>
      </c>
      <c r="D8" s="528"/>
      <c r="E8" s="529"/>
      <c r="F8" s="528"/>
      <c r="G8" s="529"/>
      <c r="H8" s="528"/>
      <c r="I8" s="529"/>
      <c r="J8" s="528"/>
    </row>
    <row r="9" spans="1:10" ht="11.25" hidden="1" customHeight="1">
      <c r="B9" s="526">
        <v>25</v>
      </c>
      <c r="C9" s="529"/>
      <c r="D9" s="528" t="s">
        <v>628</v>
      </c>
      <c r="E9" s="529"/>
      <c r="F9" s="528"/>
      <c r="G9" s="529"/>
      <c r="H9" s="528"/>
      <c r="I9" s="529"/>
      <c r="J9" s="528"/>
    </row>
    <row r="10" spans="1:10" ht="11.25" hidden="1" customHeight="1">
      <c r="B10" s="526">
        <v>26</v>
      </c>
      <c r="C10" s="530">
        <v>26</v>
      </c>
      <c r="D10" s="531"/>
      <c r="E10" s="529"/>
      <c r="F10" s="528"/>
      <c r="G10" s="529"/>
      <c r="H10" s="528"/>
      <c r="I10" s="529"/>
      <c r="J10" s="528"/>
    </row>
    <row r="11" spans="1:10" ht="11.25" hidden="1" customHeight="1">
      <c r="B11" s="526">
        <v>27</v>
      </c>
      <c r="C11" s="533" t="s">
        <v>629</v>
      </c>
      <c r="D11" s="528"/>
      <c r="E11" s="529"/>
      <c r="F11" s="528"/>
      <c r="G11" s="529"/>
      <c r="H11" s="528"/>
      <c r="I11" s="529"/>
      <c r="J11" s="528"/>
    </row>
    <row r="12" spans="1:10" ht="11.25" hidden="1" customHeight="1">
      <c r="B12" s="526">
        <v>28</v>
      </c>
      <c r="C12" s="529"/>
      <c r="D12" s="528" t="s">
        <v>630</v>
      </c>
      <c r="E12" s="529"/>
      <c r="F12" s="528"/>
      <c r="G12" s="529"/>
      <c r="H12" s="528"/>
      <c r="I12" s="529"/>
      <c r="J12" s="528"/>
    </row>
    <row r="13" spans="1:10" ht="11.25" hidden="1" customHeight="1">
      <c r="B13" s="534">
        <v>29</v>
      </c>
      <c r="C13" s="530">
        <v>29</v>
      </c>
      <c r="D13" s="531"/>
      <c r="E13" s="535"/>
      <c r="F13" s="536"/>
      <c r="G13" s="535"/>
      <c r="H13" s="536"/>
      <c r="I13" s="535"/>
      <c r="J13" s="536"/>
    </row>
    <row r="14" spans="1:10" ht="11.25" hidden="1" customHeight="1">
      <c r="B14" s="526">
        <v>30</v>
      </c>
      <c r="C14" s="537" t="s">
        <v>631</v>
      </c>
      <c r="D14" s="531" t="s">
        <v>632</v>
      </c>
      <c r="E14" s="529"/>
      <c r="F14" s="528"/>
      <c r="G14" s="529"/>
      <c r="H14" s="528"/>
      <c r="I14" s="529"/>
      <c r="J14" s="528"/>
    </row>
    <row r="15" spans="1:10" ht="11.25" hidden="1" customHeight="1">
      <c r="B15" s="526">
        <v>31</v>
      </c>
      <c r="C15" s="532" t="s">
        <v>633</v>
      </c>
      <c r="D15" s="528"/>
      <c r="E15" s="529"/>
      <c r="F15" s="528"/>
      <c r="G15" s="529"/>
      <c r="H15" s="528"/>
      <c r="I15" s="529"/>
      <c r="J15" s="528"/>
    </row>
    <row r="16" spans="1:10" ht="11.25" hidden="1" customHeight="1">
      <c r="B16" s="526">
        <v>32</v>
      </c>
      <c r="C16" s="529"/>
      <c r="D16" s="528"/>
      <c r="E16" s="529"/>
      <c r="F16" s="528"/>
      <c r="G16" s="529"/>
      <c r="H16" s="528"/>
      <c r="I16" s="529"/>
      <c r="J16" s="528"/>
    </row>
    <row r="17" spans="2:10" ht="11.25" hidden="1" customHeight="1">
      <c r="B17" s="526">
        <v>33</v>
      </c>
      <c r="C17" s="529"/>
      <c r="D17" s="528" t="s">
        <v>634</v>
      </c>
      <c r="E17" s="529"/>
      <c r="F17" s="528"/>
      <c r="G17" s="529"/>
      <c r="H17" s="528"/>
      <c r="I17" s="529"/>
      <c r="J17" s="528"/>
    </row>
    <row r="18" spans="2:10" ht="11.25" hidden="1" customHeight="1">
      <c r="B18" s="526">
        <v>34</v>
      </c>
      <c r="C18" s="529"/>
      <c r="D18" s="528"/>
      <c r="E18" s="529"/>
      <c r="F18" s="528"/>
      <c r="G18" s="529"/>
      <c r="H18" s="528"/>
      <c r="I18" s="529"/>
      <c r="J18" s="528"/>
    </row>
    <row r="19" spans="2:10" ht="11.25" hidden="1" customHeight="1">
      <c r="B19" s="526">
        <v>35</v>
      </c>
      <c r="C19" s="529"/>
      <c r="D19" s="528"/>
      <c r="E19" s="529"/>
      <c r="F19" s="528"/>
      <c r="G19" s="529"/>
      <c r="H19" s="528"/>
      <c r="I19" s="529"/>
      <c r="J19" s="528"/>
    </row>
    <row r="20" spans="2:10" ht="11.25" hidden="1" customHeight="1">
      <c r="B20" s="526">
        <v>36</v>
      </c>
      <c r="C20" s="530">
        <v>36</v>
      </c>
      <c r="D20" s="531"/>
      <c r="E20" s="529"/>
      <c r="F20" s="528"/>
      <c r="G20" s="529"/>
      <c r="H20" s="528"/>
      <c r="I20" s="529"/>
      <c r="J20" s="528"/>
    </row>
    <row r="21" spans="2:10" ht="11.25" hidden="1" customHeight="1">
      <c r="B21" s="526">
        <v>37</v>
      </c>
      <c r="C21" s="532" t="s">
        <v>635</v>
      </c>
      <c r="D21" s="528"/>
      <c r="E21" s="529"/>
      <c r="F21" s="528"/>
      <c r="G21" s="529"/>
      <c r="H21" s="528"/>
      <c r="I21" s="529"/>
      <c r="J21" s="528"/>
    </row>
    <row r="22" spans="2:10" ht="11.25" hidden="1" customHeight="1">
      <c r="B22" s="526">
        <v>38</v>
      </c>
      <c r="C22" s="529"/>
      <c r="D22" s="528"/>
      <c r="E22" s="529"/>
      <c r="F22" s="528"/>
      <c r="G22" s="529"/>
      <c r="H22" s="528"/>
      <c r="I22" s="529"/>
      <c r="J22" s="528"/>
    </row>
    <row r="23" spans="2:10" ht="11.25" hidden="1" customHeight="1">
      <c r="B23" s="534">
        <v>39</v>
      </c>
      <c r="C23" s="535"/>
      <c r="D23" s="536"/>
      <c r="E23" s="535"/>
      <c r="F23" s="536"/>
      <c r="G23" s="535"/>
      <c r="H23" s="536"/>
      <c r="I23" s="535"/>
      <c r="J23" s="536"/>
    </row>
    <row r="24" spans="2:10" ht="11.25" hidden="1" customHeight="1">
      <c r="B24" s="526">
        <v>40</v>
      </c>
      <c r="C24" s="529"/>
      <c r="D24" s="528"/>
      <c r="E24" s="529"/>
      <c r="F24" s="528"/>
      <c r="G24" s="529"/>
      <c r="H24" s="528"/>
      <c r="I24" s="529"/>
      <c r="J24" s="528"/>
    </row>
    <row r="25" spans="2:10" ht="11.25" hidden="1" customHeight="1">
      <c r="B25" s="526">
        <v>41</v>
      </c>
      <c r="C25" s="529"/>
      <c r="D25" s="528" t="s">
        <v>636</v>
      </c>
      <c r="E25" s="529"/>
      <c r="F25" s="528"/>
      <c r="G25" s="529"/>
      <c r="H25" s="528"/>
      <c r="I25" s="529"/>
      <c r="J25" s="528"/>
    </row>
    <row r="26" spans="2:10" ht="11.25" hidden="1" customHeight="1">
      <c r="B26" s="526">
        <v>42</v>
      </c>
      <c r="C26" s="529"/>
      <c r="D26" s="528"/>
      <c r="E26" s="529"/>
      <c r="F26" s="528"/>
      <c r="G26" s="529"/>
      <c r="H26" s="528"/>
      <c r="I26" s="529"/>
      <c r="J26" s="528"/>
    </row>
    <row r="27" spans="2:10" ht="11.25" hidden="1" customHeight="1">
      <c r="B27" s="526">
        <v>43</v>
      </c>
      <c r="C27" s="529"/>
      <c r="D27" s="528"/>
      <c r="E27" s="529"/>
      <c r="F27" s="528"/>
      <c r="G27" s="529"/>
      <c r="H27" s="528"/>
      <c r="I27" s="529"/>
      <c r="J27" s="528"/>
    </row>
    <row r="28" spans="2:10" ht="11.25" hidden="1" customHeight="1">
      <c r="B28" s="534">
        <v>44</v>
      </c>
      <c r="C28" s="535"/>
      <c r="D28" s="536"/>
      <c r="E28" s="535"/>
      <c r="F28" s="536"/>
      <c r="G28" s="535"/>
      <c r="H28" s="536"/>
      <c r="I28" s="535"/>
      <c r="J28" s="536"/>
    </row>
    <row r="29" spans="2:10" ht="11.25" hidden="1" customHeight="1">
      <c r="B29" s="538" t="s">
        <v>637</v>
      </c>
      <c r="C29" s="539" t="s">
        <v>638</v>
      </c>
      <c r="D29" s="540"/>
      <c r="E29" s="529"/>
      <c r="F29" s="528"/>
      <c r="G29" s="529"/>
      <c r="H29" s="528"/>
      <c r="I29" s="529"/>
      <c r="J29" s="528"/>
    </row>
    <row r="30" spans="2:10" ht="11.25" hidden="1" customHeight="1">
      <c r="B30" s="538">
        <v>2</v>
      </c>
      <c r="C30" s="541" t="s">
        <v>639</v>
      </c>
      <c r="D30" s="542" t="s">
        <v>634</v>
      </c>
      <c r="E30" s="529"/>
      <c r="F30" s="528"/>
      <c r="G30" s="529"/>
      <c r="H30" s="528"/>
      <c r="I30" s="529"/>
      <c r="J30" s="528"/>
    </row>
    <row r="31" spans="2:10" ht="11.25" hidden="1" customHeight="1">
      <c r="B31" s="538">
        <v>3</v>
      </c>
      <c r="C31" s="532" t="s">
        <v>640</v>
      </c>
      <c r="D31" s="528"/>
      <c r="E31" s="529"/>
      <c r="F31" s="528"/>
      <c r="G31" s="529"/>
      <c r="H31" s="528"/>
      <c r="I31" s="529"/>
      <c r="J31" s="528"/>
    </row>
    <row r="32" spans="2:10" ht="11.25" hidden="1" customHeight="1">
      <c r="B32" s="538">
        <v>4</v>
      </c>
      <c r="C32" s="529"/>
      <c r="D32" s="528"/>
      <c r="E32" s="529"/>
      <c r="F32" s="528"/>
      <c r="G32" s="529"/>
      <c r="H32" s="528"/>
      <c r="I32" s="529"/>
      <c r="J32" s="528"/>
    </row>
    <row r="33" spans="2:10" ht="11.25" hidden="1" customHeight="1">
      <c r="B33" s="538">
        <v>5</v>
      </c>
      <c r="C33" s="529"/>
      <c r="D33" s="528"/>
      <c r="E33" s="529"/>
      <c r="F33" s="528"/>
      <c r="G33" s="529"/>
      <c r="H33" s="528"/>
      <c r="I33" s="529"/>
      <c r="J33" s="528"/>
    </row>
    <row r="34" spans="2:10" ht="11.25" hidden="1" customHeight="1">
      <c r="B34" s="538">
        <v>6</v>
      </c>
      <c r="C34" s="529"/>
      <c r="D34" s="528"/>
      <c r="E34" s="529"/>
      <c r="F34" s="528"/>
      <c r="G34" s="529"/>
      <c r="H34" s="528"/>
      <c r="I34" s="529"/>
      <c r="J34" s="528"/>
    </row>
    <row r="35" spans="2:10" ht="11.25" hidden="1" customHeight="1">
      <c r="B35" s="538">
        <v>7</v>
      </c>
      <c r="C35" s="529"/>
      <c r="D35" s="528"/>
      <c r="E35" s="529"/>
      <c r="F35" s="528"/>
      <c r="G35" s="529"/>
      <c r="H35" s="528"/>
      <c r="I35" s="529"/>
      <c r="J35" s="528"/>
    </row>
    <row r="36" spans="2:10" ht="11.25" hidden="1" customHeight="1">
      <c r="B36" s="538">
        <v>8</v>
      </c>
      <c r="C36" s="529"/>
      <c r="D36" s="528"/>
      <c r="E36" s="529"/>
      <c r="F36" s="528"/>
      <c r="G36" s="529"/>
      <c r="H36" s="528"/>
      <c r="I36" s="529"/>
      <c r="J36" s="528"/>
    </row>
    <row r="37" spans="2:10" ht="11.25" hidden="1" customHeight="1">
      <c r="B37" s="543">
        <v>9</v>
      </c>
      <c r="C37" s="535"/>
      <c r="D37" s="536" t="s">
        <v>641</v>
      </c>
      <c r="E37" s="535"/>
      <c r="F37" s="536"/>
      <c r="G37" s="535"/>
      <c r="H37" s="536"/>
      <c r="I37" s="535"/>
      <c r="J37" s="536"/>
    </row>
    <row r="38" spans="2:10" ht="11.25" hidden="1" customHeight="1">
      <c r="B38" s="538">
        <v>10</v>
      </c>
      <c r="C38" s="529"/>
      <c r="D38" s="528"/>
      <c r="E38" s="529"/>
      <c r="F38" s="528"/>
      <c r="G38" s="529"/>
      <c r="H38" s="528"/>
      <c r="I38" s="529"/>
      <c r="J38" s="528"/>
    </row>
    <row r="39" spans="2:10" ht="11.25" hidden="1" customHeight="1">
      <c r="B39" s="538">
        <v>11</v>
      </c>
      <c r="C39" s="529"/>
      <c r="D39" s="528"/>
      <c r="E39" s="529"/>
      <c r="F39" s="528"/>
      <c r="G39" s="529"/>
      <c r="H39" s="528"/>
      <c r="I39" s="529"/>
      <c r="J39" s="528"/>
    </row>
    <row r="40" spans="2:10" ht="11.25" hidden="1" customHeight="1">
      <c r="B40" s="538">
        <v>12</v>
      </c>
      <c r="C40" s="529"/>
      <c r="D40" s="528"/>
      <c r="E40" s="529"/>
      <c r="F40" s="528"/>
      <c r="G40" s="529"/>
      <c r="H40" s="528"/>
      <c r="I40" s="529"/>
      <c r="J40" s="528"/>
    </row>
    <row r="41" spans="2:10" ht="11.25" hidden="1" customHeight="1">
      <c r="B41" s="538">
        <v>13</v>
      </c>
      <c r="C41" s="529"/>
      <c r="D41" s="528"/>
      <c r="E41" s="529"/>
      <c r="F41" s="528"/>
      <c r="G41" s="529"/>
      <c r="H41" s="528"/>
      <c r="I41" s="529"/>
      <c r="J41" s="528"/>
    </row>
    <row r="42" spans="2:10" ht="11.25" hidden="1" customHeight="1">
      <c r="B42" s="538">
        <v>14</v>
      </c>
      <c r="C42" s="529"/>
      <c r="D42" s="528"/>
      <c r="E42" s="529"/>
      <c r="F42" s="528"/>
      <c r="G42" s="529"/>
      <c r="H42" s="528"/>
      <c r="I42" s="529"/>
      <c r="J42" s="528"/>
    </row>
    <row r="43" spans="2:10" ht="11.25" hidden="1" customHeight="1">
      <c r="B43" s="543">
        <v>15</v>
      </c>
      <c r="C43" s="530" t="s">
        <v>642</v>
      </c>
      <c r="D43" s="544"/>
      <c r="E43" s="535"/>
      <c r="F43" s="545"/>
      <c r="G43" s="535"/>
      <c r="H43" s="545"/>
      <c r="I43" s="535"/>
      <c r="J43" s="545"/>
    </row>
    <row r="44" spans="2:10" ht="11.25" hidden="1" customHeight="1">
      <c r="B44" s="538" t="s">
        <v>643</v>
      </c>
      <c r="C44" s="413" t="s">
        <v>644</v>
      </c>
      <c r="D44" s="415"/>
      <c r="E44" s="413"/>
      <c r="F44" s="415"/>
      <c r="G44" s="413"/>
      <c r="H44" s="415"/>
      <c r="I44" s="529"/>
      <c r="J44" s="546"/>
    </row>
    <row r="45" spans="2:10" ht="11.25" hidden="1" customHeight="1">
      <c r="B45" s="538">
        <v>3</v>
      </c>
      <c r="C45" s="413"/>
      <c r="D45" s="415"/>
      <c r="E45" s="413"/>
      <c r="F45" s="415"/>
      <c r="G45" s="413"/>
      <c r="H45" s="415"/>
      <c r="I45" s="529"/>
      <c r="J45" s="546"/>
    </row>
    <row r="46" spans="2:10" ht="11.25" hidden="1" customHeight="1">
      <c r="B46" s="538">
        <v>4</v>
      </c>
      <c r="C46" s="413"/>
      <c r="D46" s="415"/>
      <c r="E46" s="413"/>
      <c r="F46" s="415"/>
      <c r="G46" s="413"/>
      <c r="H46" s="415"/>
      <c r="I46" s="529"/>
      <c r="J46" s="546"/>
    </row>
    <row r="47" spans="2:10" ht="11.25" hidden="1" customHeight="1">
      <c r="B47" s="538">
        <v>5</v>
      </c>
      <c r="C47" s="547"/>
      <c r="D47" s="415"/>
      <c r="E47" s="413"/>
      <c r="F47" s="415"/>
      <c r="G47" s="413"/>
      <c r="H47" s="415"/>
      <c r="I47" s="529"/>
      <c r="J47" s="546"/>
    </row>
    <row r="48" spans="2:10" ht="11.25" hidden="1" customHeight="1">
      <c r="B48" s="538">
        <v>6</v>
      </c>
      <c r="C48" s="413"/>
      <c r="D48" s="415"/>
      <c r="E48" s="413"/>
      <c r="F48" s="415"/>
      <c r="G48" s="413"/>
      <c r="H48" s="415"/>
      <c r="I48" s="529"/>
      <c r="J48" s="546"/>
    </row>
    <row r="49" spans="2:10" ht="11.25" hidden="1" customHeight="1">
      <c r="B49" s="538">
        <v>7</v>
      </c>
      <c r="C49" s="413"/>
      <c r="D49" s="415"/>
      <c r="E49" s="413"/>
      <c r="F49" s="415"/>
      <c r="G49" s="413"/>
      <c r="H49" s="415"/>
      <c r="I49" s="529"/>
      <c r="J49" s="546"/>
    </row>
    <row r="50" spans="2:10" ht="11.25" hidden="1" customHeight="1">
      <c r="B50" s="538">
        <v>8</v>
      </c>
      <c r="C50" s="413"/>
      <c r="D50" s="415"/>
      <c r="E50" s="413"/>
      <c r="F50" s="415"/>
      <c r="G50" s="413"/>
      <c r="H50" s="415"/>
      <c r="I50" s="529"/>
      <c r="J50" s="546"/>
    </row>
    <row r="51" spans="2:10" ht="11.25" hidden="1" customHeight="1">
      <c r="B51" s="543">
        <v>9</v>
      </c>
      <c r="C51" s="548"/>
      <c r="D51" s="549"/>
      <c r="E51" s="548"/>
      <c r="F51" s="549"/>
      <c r="G51" s="548"/>
      <c r="H51" s="549"/>
      <c r="I51" s="535"/>
      <c r="J51" s="545"/>
    </row>
    <row r="52" spans="2:10" ht="11.25" hidden="1" customHeight="1">
      <c r="B52" s="538">
        <v>10</v>
      </c>
      <c r="C52" s="413"/>
      <c r="D52" s="550" t="s">
        <v>645</v>
      </c>
      <c r="E52" s="413"/>
      <c r="F52" s="415"/>
      <c r="G52" s="413"/>
      <c r="H52" s="415"/>
      <c r="I52" s="529"/>
      <c r="J52" s="546"/>
    </row>
    <row r="53" spans="2:10" ht="11.25" hidden="1" customHeight="1">
      <c r="B53" s="538">
        <v>11</v>
      </c>
      <c r="C53" s="413"/>
      <c r="D53" s="415"/>
      <c r="E53" s="413"/>
      <c r="F53" s="415"/>
      <c r="G53" s="413"/>
      <c r="H53" s="415"/>
      <c r="I53" s="529"/>
      <c r="J53" s="546"/>
    </row>
    <row r="54" spans="2:10" ht="11.25" hidden="1" customHeight="1">
      <c r="B54" s="538">
        <v>12</v>
      </c>
      <c r="C54" s="413"/>
      <c r="D54" s="415"/>
      <c r="E54" s="413"/>
      <c r="F54" s="415"/>
      <c r="G54" s="413"/>
      <c r="H54" s="415"/>
      <c r="I54" s="529"/>
      <c r="J54" s="546"/>
    </row>
    <row r="55" spans="2:10" ht="11.25" hidden="1" customHeight="1">
      <c r="B55" s="538">
        <v>13</v>
      </c>
      <c r="C55" s="413"/>
      <c r="D55" s="415"/>
      <c r="E55" s="413"/>
      <c r="F55" s="415"/>
      <c r="G55" s="413"/>
      <c r="H55" s="415"/>
      <c r="I55" s="529"/>
      <c r="J55" s="546"/>
    </row>
    <row r="56" spans="2:10" ht="11.25" hidden="1" customHeight="1">
      <c r="B56" s="538">
        <v>14</v>
      </c>
      <c r="C56" s="413"/>
      <c r="D56" s="415"/>
      <c r="E56" s="413"/>
      <c r="F56" s="415"/>
      <c r="G56" s="413"/>
      <c r="H56" s="415"/>
      <c r="I56" s="529"/>
      <c r="J56" s="546"/>
    </row>
    <row r="57" spans="2:10" ht="11.25" hidden="1" customHeight="1">
      <c r="B57" s="538">
        <v>15</v>
      </c>
      <c r="C57" s="413"/>
      <c r="D57" s="415"/>
      <c r="E57" s="413"/>
      <c r="F57" s="415"/>
      <c r="G57" s="413"/>
      <c r="H57" s="415"/>
      <c r="I57" s="529"/>
      <c r="J57" s="546"/>
    </row>
    <row r="58" spans="2:10" ht="11.25" hidden="1" customHeight="1">
      <c r="B58" s="538">
        <v>16</v>
      </c>
      <c r="C58" s="413"/>
      <c r="D58" s="415"/>
      <c r="E58" s="413"/>
      <c r="F58" s="415"/>
      <c r="G58" s="413"/>
      <c r="H58" s="415"/>
      <c r="I58" s="529"/>
      <c r="J58" s="546"/>
    </row>
    <row r="59" spans="2:10" ht="11.25" hidden="1" customHeight="1">
      <c r="B59" s="538">
        <v>17</v>
      </c>
      <c r="C59" s="551" t="s">
        <v>646</v>
      </c>
      <c r="D59" s="420"/>
      <c r="E59" s="413"/>
      <c r="F59" s="415"/>
      <c r="G59" s="413"/>
      <c r="H59" s="415"/>
      <c r="I59" s="529"/>
      <c r="J59" s="546"/>
    </row>
    <row r="60" spans="2:10" ht="11.25" hidden="1" customHeight="1">
      <c r="B60" s="538">
        <v>18</v>
      </c>
      <c r="C60" s="552" t="s">
        <v>647</v>
      </c>
      <c r="D60" s="553" t="s">
        <v>648</v>
      </c>
      <c r="E60" s="413"/>
      <c r="F60" s="415"/>
      <c r="G60" s="413"/>
      <c r="H60" s="415"/>
      <c r="I60" s="529"/>
      <c r="J60" s="546"/>
    </row>
    <row r="61" spans="2:10" ht="11.25" hidden="1" customHeight="1">
      <c r="B61" s="543">
        <v>19</v>
      </c>
      <c r="C61" s="548" t="s">
        <v>649</v>
      </c>
      <c r="D61" s="549"/>
      <c r="E61" s="548"/>
      <c r="F61" s="549"/>
      <c r="G61" s="548"/>
      <c r="H61" s="549"/>
      <c r="I61" s="535"/>
      <c r="J61" s="545"/>
    </row>
    <row r="62" spans="2:10" ht="11.25" hidden="1" customHeight="1">
      <c r="B62" s="538">
        <v>20</v>
      </c>
      <c r="C62" s="413"/>
      <c r="D62" s="550" t="s">
        <v>650</v>
      </c>
      <c r="E62" s="413"/>
      <c r="F62" s="415"/>
      <c r="G62" s="413"/>
      <c r="H62" s="415"/>
      <c r="I62" s="529"/>
      <c r="J62" s="546"/>
    </row>
    <row r="63" spans="2:10" ht="11.25" hidden="1" customHeight="1">
      <c r="B63" s="538">
        <v>21</v>
      </c>
      <c r="C63" s="413"/>
      <c r="D63" s="415"/>
      <c r="E63" s="413"/>
      <c r="F63" s="415"/>
      <c r="G63" s="413"/>
      <c r="H63" s="415"/>
      <c r="I63" s="529"/>
      <c r="J63" s="546"/>
    </row>
    <row r="64" spans="2:10" ht="11.25" hidden="1" customHeight="1">
      <c r="B64" s="538">
        <v>22</v>
      </c>
      <c r="C64" s="551" t="s">
        <v>651</v>
      </c>
      <c r="D64" s="420"/>
      <c r="E64" s="413"/>
      <c r="F64" s="415"/>
      <c r="G64" s="413"/>
      <c r="H64" s="415"/>
      <c r="I64" s="529"/>
      <c r="J64" s="546"/>
    </row>
    <row r="65" spans="2:10" ht="11.25" hidden="1" customHeight="1">
      <c r="B65" s="538">
        <v>23</v>
      </c>
      <c r="C65" s="413" t="s">
        <v>652</v>
      </c>
      <c r="D65" s="415"/>
      <c r="E65" s="413"/>
      <c r="F65" s="415"/>
      <c r="G65" s="413"/>
      <c r="H65" s="415"/>
      <c r="I65" s="529"/>
      <c r="J65" s="546"/>
    </row>
    <row r="66" spans="2:10" ht="11.25" hidden="1" customHeight="1">
      <c r="B66" s="538">
        <v>24</v>
      </c>
      <c r="C66" s="413"/>
      <c r="D66" s="550" t="s">
        <v>653</v>
      </c>
      <c r="E66" s="413"/>
      <c r="F66" s="415"/>
      <c r="G66" s="413"/>
      <c r="H66" s="415"/>
      <c r="I66" s="529"/>
      <c r="J66" s="546"/>
    </row>
    <row r="67" spans="2:10" ht="11.25" hidden="1" customHeight="1">
      <c r="B67" s="538">
        <v>25</v>
      </c>
      <c r="C67" s="413"/>
      <c r="D67" s="415"/>
      <c r="E67" s="413"/>
      <c r="F67" s="415"/>
      <c r="G67" s="413"/>
      <c r="H67" s="415"/>
      <c r="I67" s="529"/>
      <c r="J67" s="546"/>
    </row>
    <row r="68" spans="2:10" ht="11.25" hidden="1" customHeight="1">
      <c r="B68" s="538">
        <v>26</v>
      </c>
      <c r="C68" s="551" t="s">
        <v>654</v>
      </c>
      <c r="D68" s="420"/>
      <c r="E68" s="413"/>
      <c r="F68" s="415"/>
      <c r="G68" s="413"/>
      <c r="H68" s="415"/>
      <c r="I68" s="529"/>
      <c r="J68" s="546"/>
    </row>
    <row r="69" spans="2:10" ht="11.25" hidden="1" customHeight="1">
      <c r="B69" s="538">
        <v>27</v>
      </c>
      <c r="C69" s="552" t="s">
        <v>655</v>
      </c>
      <c r="D69" s="553" t="s">
        <v>656</v>
      </c>
      <c r="E69" s="413"/>
      <c r="F69" s="415"/>
      <c r="G69" s="413"/>
      <c r="H69" s="415"/>
      <c r="I69" s="529"/>
      <c r="J69" s="546"/>
    </row>
    <row r="70" spans="2:10" ht="11.25" hidden="1" customHeight="1">
      <c r="B70" s="538">
        <v>28</v>
      </c>
      <c r="C70" s="413" t="s">
        <v>657</v>
      </c>
      <c r="D70" s="415"/>
      <c r="E70" s="413"/>
      <c r="F70" s="415"/>
      <c r="G70" s="413"/>
      <c r="H70" s="415"/>
      <c r="I70" s="529"/>
      <c r="J70" s="546"/>
    </row>
    <row r="71" spans="2:10" ht="12" customHeight="1">
      <c r="B71" s="538" t="s">
        <v>372</v>
      </c>
      <c r="C71" s="554" t="s">
        <v>658</v>
      </c>
      <c r="D71" s="555"/>
      <c r="E71" s="413"/>
      <c r="F71" s="415"/>
      <c r="G71" s="413"/>
      <c r="H71" s="415"/>
      <c r="I71" s="537"/>
      <c r="J71" s="544"/>
    </row>
    <row r="72" spans="2:10" ht="12" customHeight="1">
      <c r="B72" s="538">
        <v>30</v>
      </c>
      <c r="C72" s="413"/>
      <c r="D72" s="415"/>
      <c r="E72" s="556" t="s">
        <v>659</v>
      </c>
      <c r="F72" s="555"/>
      <c r="G72" s="557" t="s">
        <v>660</v>
      </c>
      <c r="H72" s="553" t="s">
        <v>661</v>
      </c>
      <c r="I72" s="532" t="s">
        <v>662</v>
      </c>
      <c r="J72" s="558"/>
    </row>
    <row r="73" spans="2:10" ht="12" customHeight="1">
      <c r="B73" s="538">
        <v>31</v>
      </c>
      <c r="C73" s="413"/>
      <c r="D73" s="415"/>
      <c r="E73" s="413"/>
      <c r="F73" s="415"/>
      <c r="G73" s="413" t="s">
        <v>659</v>
      </c>
      <c r="H73" s="555"/>
      <c r="I73" s="532"/>
      <c r="J73" s="559"/>
    </row>
    <row r="74" spans="2:10" ht="12" customHeight="1">
      <c r="B74" s="538">
        <v>32</v>
      </c>
      <c r="C74" s="413"/>
      <c r="D74" s="415"/>
      <c r="E74" s="413"/>
      <c r="F74" s="415"/>
      <c r="H74" s="550" t="s">
        <v>663</v>
      </c>
      <c r="J74" s="559"/>
    </row>
    <row r="75" spans="2:10" ht="12" customHeight="1">
      <c r="B75" s="538">
        <v>33</v>
      </c>
      <c r="C75" s="413"/>
      <c r="D75" s="415"/>
      <c r="E75" s="413"/>
      <c r="F75" s="550" t="s">
        <v>664</v>
      </c>
      <c r="H75" s="415"/>
      <c r="I75" s="532"/>
      <c r="J75" s="528" t="s">
        <v>665</v>
      </c>
    </row>
    <row r="76" spans="2:10" ht="12" customHeight="1">
      <c r="B76" s="538">
        <v>34</v>
      </c>
      <c r="C76" s="413"/>
      <c r="D76" s="415"/>
      <c r="E76" s="413"/>
      <c r="F76" s="415"/>
      <c r="G76" s="560">
        <v>21669</v>
      </c>
      <c r="H76" s="420"/>
      <c r="J76" s="559"/>
    </row>
    <row r="77" spans="2:10" ht="12" customHeight="1">
      <c r="B77" s="538">
        <v>35</v>
      </c>
      <c r="C77" s="413"/>
      <c r="D77" s="415"/>
      <c r="E77" s="413"/>
      <c r="F77" s="415"/>
      <c r="G77" s="561" t="s">
        <v>666</v>
      </c>
      <c r="H77" s="555"/>
      <c r="I77" s="532"/>
      <c r="J77" s="559"/>
    </row>
    <row r="78" spans="2:10" ht="12" customHeight="1">
      <c r="B78" s="538">
        <v>36</v>
      </c>
      <c r="C78" s="413"/>
      <c r="D78" s="550" t="s">
        <v>667</v>
      </c>
      <c r="E78" s="413"/>
      <c r="F78" s="415"/>
      <c r="G78" s="561"/>
      <c r="H78" s="415"/>
      <c r="I78" s="532"/>
      <c r="J78" s="559"/>
    </row>
    <row r="79" spans="2:10" ht="12" customHeight="1">
      <c r="B79" s="538">
        <v>37</v>
      </c>
      <c r="C79" s="413"/>
      <c r="D79" s="415"/>
      <c r="E79" s="784" t="s">
        <v>668</v>
      </c>
      <c r="F79" s="415"/>
      <c r="G79" s="413"/>
      <c r="H79" s="415"/>
      <c r="I79" s="784" t="s">
        <v>669</v>
      </c>
      <c r="J79" s="559"/>
    </row>
    <row r="80" spans="2:10" ht="6" customHeight="1">
      <c r="B80" s="775">
        <v>38</v>
      </c>
      <c r="C80" s="413"/>
      <c r="D80" s="415"/>
      <c r="E80" s="785"/>
      <c r="F80" s="420"/>
      <c r="G80" s="413"/>
      <c r="H80" s="415"/>
      <c r="I80" s="785"/>
      <c r="J80" s="434"/>
    </row>
    <row r="81" spans="1:10" ht="6" customHeight="1">
      <c r="B81" s="775"/>
      <c r="C81" s="413"/>
      <c r="D81" s="415"/>
      <c r="E81" s="786" t="s">
        <v>670</v>
      </c>
      <c r="F81" s="415"/>
      <c r="G81" s="413"/>
      <c r="H81" s="415"/>
      <c r="I81" s="786" t="s">
        <v>671</v>
      </c>
      <c r="J81" s="430"/>
    </row>
    <row r="82" spans="1:10" ht="12" customHeight="1">
      <c r="B82" s="538">
        <v>39</v>
      </c>
      <c r="C82" s="413"/>
      <c r="D82" s="415"/>
      <c r="E82" s="787"/>
      <c r="F82" s="415"/>
      <c r="G82" s="413"/>
      <c r="H82" s="415"/>
      <c r="I82" s="787"/>
      <c r="J82" s="559"/>
    </row>
    <row r="83" spans="1:10" s="477" customFormat="1" ht="12" customHeight="1">
      <c r="A83" s="2"/>
      <c r="B83" s="538">
        <v>40</v>
      </c>
      <c r="C83" s="413"/>
      <c r="D83" s="415"/>
      <c r="E83" s="413"/>
      <c r="F83" s="415"/>
      <c r="G83" s="413"/>
      <c r="H83" s="415"/>
      <c r="I83" s="532"/>
      <c r="J83" s="559"/>
    </row>
    <row r="84" spans="1:10" s="477" customFormat="1" ht="12" customHeight="1">
      <c r="A84" s="2"/>
      <c r="B84" s="538">
        <v>41</v>
      </c>
      <c r="C84" s="413"/>
      <c r="D84" s="415"/>
      <c r="E84" s="413"/>
      <c r="F84" s="550" t="s">
        <v>672</v>
      </c>
      <c r="G84" s="413"/>
      <c r="H84" s="415"/>
      <c r="I84" s="532"/>
      <c r="J84" s="559"/>
    </row>
    <row r="85" spans="1:10" s="477" customFormat="1" ht="12" customHeight="1">
      <c r="A85" s="2"/>
      <c r="B85" s="538">
        <v>42</v>
      </c>
      <c r="C85" s="413"/>
      <c r="D85" s="415"/>
      <c r="E85" s="413"/>
      <c r="F85" s="415"/>
      <c r="G85" s="413"/>
      <c r="H85" s="415"/>
      <c r="J85" s="559"/>
    </row>
    <row r="86" spans="1:10" s="477" customFormat="1" ht="12" customHeight="1">
      <c r="A86" s="2"/>
      <c r="B86" s="538">
        <v>43</v>
      </c>
      <c r="C86" s="413"/>
      <c r="D86" s="415"/>
      <c r="E86" s="413"/>
      <c r="F86" s="415"/>
      <c r="G86" s="413"/>
      <c r="H86" s="415"/>
      <c r="I86" s="532"/>
      <c r="J86" s="528" t="s">
        <v>673</v>
      </c>
    </row>
    <row r="87" spans="1:10" s="477" customFormat="1" ht="12" customHeight="1">
      <c r="A87" s="2"/>
      <c r="B87" s="538">
        <v>44</v>
      </c>
      <c r="C87" s="771" t="s">
        <v>674</v>
      </c>
      <c r="D87" s="415"/>
      <c r="E87" s="413"/>
      <c r="F87" s="415"/>
      <c r="G87" s="413"/>
      <c r="H87" s="550" t="s">
        <v>661</v>
      </c>
      <c r="J87" s="559"/>
    </row>
    <row r="88" spans="1:10" s="477" customFormat="1" ht="6" customHeight="1">
      <c r="A88" s="2"/>
      <c r="B88" s="775">
        <v>45</v>
      </c>
      <c r="C88" s="790"/>
      <c r="D88" s="420"/>
      <c r="F88" s="415"/>
      <c r="G88" s="413"/>
      <c r="H88" s="415"/>
      <c r="J88" s="559"/>
    </row>
    <row r="89" spans="1:10" s="477" customFormat="1" ht="6" customHeight="1">
      <c r="A89" s="2"/>
      <c r="B89" s="775"/>
      <c r="C89" s="791" t="s">
        <v>675</v>
      </c>
      <c r="D89" s="415"/>
      <c r="E89" s="778" t="s">
        <v>676</v>
      </c>
      <c r="F89" s="415"/>
      <c r="G89" s="413"/>
      <c r="H89" s="415"/>
      <c r="J89" s="559"/>
    </row>
    <row r="90" spans="1:10" s="477" customFormat="1" ht="6" customHeight="1">
      <c r="A90" s="2"/>
      <c r="B90" s="775">
        <v>46</v>
      </c>
      <c r="C90" s="783"/>
      <c r="D90" s="415"/>
      <c r="E90" s="779"/>
      <c r="F90" s="420"/>
      <c r="G90" s="413"/>
      <c r="H90" s="415"/>
      <c r="J90" s="559"/>
    </row>
    <row r="91" spans="1:10" s="477" customFormat="1" ht="6" customHeight="1">
      <c r="A91" s="2"/>
      <c r="B91" s="775"/>
      <c r="C91" s="413"/>
      <c r="D91" s="415"/>
      <c r="E91" s="792" t="s">
        <v>677</v>
      </c>
      <c r="F91" s="415"/>
      <c r="G91" s="413"/>
      <c r="H91" s="415"/>
      <c r="J91" s="559"/>
    </row>
    <row r="92" spans="1:10" s="477" customFormat="1" ht="12" customHeight="1">
      <c r="A92" s="2"/>
      <c r="B92" s="538">
        <v>47</v>
      </c>
      <c r="C92" s="413"/>
      <c r="D92" s="415"/>
      <c r="E92" s="793"/>
      <c r="F92" s="415"/>
      <c r="G92" s="413"/>
      <c r="H92" s="415"/>
      <c r="I92" s="532"/>
      <c r="J92" s="559"/>
    </row>
    <row r="93" spans="1:10" s="477" customFormat="1" ht="12" customHeight="1">
      <c r="A93" s="2"/>
      <c r="B93" s="538">
        <v>48</v>
      </c>
      <c r="C93" s="413"/>
      <c r="D93" s="415"/>
      <c r="E93" s="413"/>
      <c r="F93" s="550" t="s">
        <v>678</v>
      </c>
      <c r="G93" s="413"/>
      <c r="H93" s="415"/>
      <c r="I93" s="532"/>
      <c r="J93" s="559"/>
    </row>
    <row r="94" spans="1:10" s="477" customFormat="1" ht="12" customHeight="1">
      <c r="A94" s="2"/>
      <c r="B94" s="538">
        <v>49</v>
      </c>
      <c r="C94" s="413"/>
      <c r="D94" s="415"/>
      <c r="E94" s="784" t="s">
        <v>679</v>
      </c>
      <c r="F94" s="415"/>
      <c r="G94" s="413"/>
      <c r="H94" s="415"/>
      <c r="I94" s="784">
        <v>27514</v>
      </c>
      <c r="J94" s="559"/>
    </row>
    <row r="95" spans="1:10" s="477" customFormat="1" ht="6" customHeight="1">
      <c r="A95" s="2"/>
      <c r="B95" s="775">
        <v>50</v>
      </c>
      <c r="C95" s="413"/>
      <c r="D95" s="415"/>
      <c r="E95" s="785"/>
      <c r="F95" s="420"/>
      <c r="G95" s="413"/>
      <c r="H95" s="415"/>
      <c r="I95" s="785"/>
      <c r="J95" s="562"/>
    </row>
    <row r="96" spans="1:10" s="477" customFormat="1" ht="6" customHeight="1">
      <c r="A96" s="2"/>
      <c r="B96" s="775"/>
      <c r="C96" s="413"/>
      <c r="D96" s="415"/>
      <c r="E96" s="786" t="s">
        <v>680</v>
      </c>
      <c r="F96" s="415"/>
      <c r="G96" s="413"/>
      <c r="H96" s="415"/>
      <c r="I96" s="788" t="s">
        <v>681</v>
      </c>
      <c r="J96" s="563"/>
    </row>
    <row r="97" spans="1:10" s="477" customFormat="1" ht="12" customHeight="1">
      <c r="A97" s="2"/>
      <c r="B97" s="538">
        <v>51</v>
      </c>
      <c r="C97" s="413"/>
      <c r="D97" s="415"/>
      <c r="E97" s="787"/>
      <c r="F97" s="415"/>
      <c r="G97" s="413"/>
      <c r="H97" s="415"/>
      <c r="I97" s="789"/>
      <c r="J97" s="559"/>
    </row>
    <row r="98" spans="1:10" s="477" customFormat="1" ht="12" customHeight="1">
      <c r="A98" s="2"/>
      <c r="B98" s="538">
        <v>52</v>
      </c>
      <c r="C98" s="413"/>
      <c r="D98" s="415"/>
      <c r="E98" s="413"/>
      <c r="F98" s="415"/>
      <c r="G98" s="413"/>
      <c r="H98" s="415"/>
      <c r="I98" s="532"/>
      <c r="J98" s="559"/>
    </row>
    <row r="99" spans="1:10" s="477" customFormat="1" ht="12" customHeight="1">
      <c r="A99" s="2"/>
      <c r="B99" s="538">
        <v>53</v>
      </c>
      <c r="C99" s="413"/>
      <c r="D99" s="415"/>
      <c r="E99" s="413"/>
      <c r="F99" s="415"/>
      <c r="G99" s="413"/>
      <c r="H99" s="415"/>
      <c r="I99" s="532"/>
      <c r="J99" s="559"/>
    </row>
    <row r="100" spans="1:10" s="477" customFormat="1" ht="12" customHeight="1">
      <c r="A100" s="2"/>
      <c r="B100" s="538">
        <v>54</v>
      </c>
      <c r="C100" s="413"/>
      <c r="D100" s="415"/>
      <c r="E100" s="413"/>
      <c r="F100" s="415"/>
      <c r="G100" s="413"/>
      <c r="H100" s="415"/>
      <c r="I100" s="532"/>
      <c r="J100" s="559"/>
    </row>
    <row r="101" spans="1:10" s="477" customFormat="1" ht="12" customHeight="1">
      <c r="A101" s="2"/>
      <c r="B101" s="538">
        <v>55</v>
      </c>
      <c r="C101" s="413"/>
      <c r="D101" s="415"/>
      <c r="E101" s="413"/>
      <c r="F101" s="415"/>
      <c r="G101" s="561"/>
      <c r="H101" s="415"/>
      <c r="I101" s="532"/>
      <c r="J101" s="559"/>
    </row>
    <row r="102" spans="1:10" s="477" customFormat="1" ht="12" customHeight="1">
      <c r="A102" s="2"/>
      <c r="B102" s="538">
        <v>56</v>
      </c>
      <c r="C102" s="413"/>
      <c r="D102" s="415"/>
      <c r="E102" s="413"/>
      <c r="F102" s="550" t="s">
        <v>682</v>
      </c>
      <c r="G102" s="564" t="s">
        <v>683</v>
      </c>
      <c r="H102" s="420"/>
      <c r="J102" s="559"/>
    </row>
    <row r="103" spans="1:10" s="477" customFormat="1" ht="12" customHeight="1">
      <c r="A103" s="2"/>
      <c r="B103" s="538">
        <v>57</v>
      </c>
      <c r="C103" s="413"/>
      <c r="D103" s="550"/>
      <c r="E103" s="413"/>
      <c r="F103" s="415"/>
      <c r="G103" s="413" t="s">
        <v>684</v>
      </c>
      <c r="H103" s="415"/>
      <c r="I103" s="532"/>
      <c r="J103" s="528" t="s">
        <v>685</v>
      </c>
    </row>
    <row r="104" spans="1:10" s="477" customFormat="1" ht="12" customHeight="1">
      <c r="A104" s="2"/>
      <c r="B104" s="538">
        <v>58</v>
      </c>
      <c r="C104" s="413"/>
      <c r="D104" s="550" t="s">
        <v>429</v>
      </c>
      <c r="E104" s="413"/>
      <c r="F104" s="415"/>
      <c r="G104" s="413"/>
      <c r="H104" s="415"/>
      <c r="J104" s="559"/>
    </row>
    <row r="105" spans="1:10" s="477" customFormat="1" ht="12" customHeight="1">
      <c r="A105" s="2"/>
      <c r="B105" s="538">
        <v>59</v>
      </c>
      <c r="C105" s="413"/>
      <c r="D105" s="415"/>
      <c r="E105" s="413"/>
      <c r="F105" s="415"/>
      <c r="G105" s="413"/>
      <c r="H105" s="415"/>
      <c r="I105" s="532"/>
      <c r="J105" s="559"/>
    </row>
    <row r="106" spans="1:10" s="477" customFormat="1" ht="12" customHeight="1">
      <c r="A106" s="2"/>
      <c r="B106" s="538">
        <v>60</v>
      </c>
      <c r="C106" s="413"/>
      <c r="D106" s="415"/>
      <c r="E106" s="413"/>
      <c r="F106" s="415"/>
      <c r="G106" s="413"/>
      <c r="H106" s="415"/>
      <c r="J106" s="559"/>
    </row>
    <row r="107" spans="1:10" s="477" customFormat="1" ht="12" customHeight="1">
      <c r="A107" s="2"/>
      <c r="B107" s="538">
        <v>61</v>
      </c>
      <c r="C107" s="413"/>
      <c r="D107" s="415"/>
      <c r="E107" s="784" t="s">
        <v>686</v>
      </c>
      <c r="F107" s="415"/>
      <c r="G107" s="413"/>
      <c r="H107" s="415"/>
      <c r="I107" s="532"/>
      <c r="J107" s="559"/>
    </row>
    <row r="108" spans="1:10" s="477" customFormat="1" ht="6" customHeight="1">
      <c r="A108" s="2"/>
      <c r="B108" s="775">
        <v>62</v>
      </c>
      <c r="C108" s="413"/>
      <c r="D108" s="415"/>
      <c r="E108" s="785"/>
      <c r="F108" s="420"/>
      <c r="G108" s="413"/>
      <c r="H108" s="415"/>
      <c r="I108" s="532"/>
      <c r="J108" s="559"/>
    </row>
    <row r="109" spans="1:10" s="477" customFormat="1" ht="6" customHeight="1">
      <c r="A109" s="2"/>
      <c r="B109" s="775"/>
      <c r="C109" s="413"/>
      <c r="D109" s="415"/>
      <c r="E109" s="786" t="s">
        <v>687</v>
      </c>
      <c r="F109" s="415"/>
      <c r="G109" s="413"/>
      <c r="H109" s="415"/>
      <c r="I109" s="532"/>
      <c r="J109" s="559"/>
    </row>
    <row r="110" spans="1:10" s="477" customFormat="1" ht="12" customHeight="1">
      <c r="A110" s="2"/>
      <c r="B110" s="538">
        <v>63</v>
      </c>
      <c r="C110" s="413"/>
      <c r="D110" s="415"/>
      <c r="E110" s="787"/>
      <c r="F110" s="415"/>
      <c r="G110" s="413"/>
      <c r="H110" s="550"/>
      <c r="I110" s="532"/>
      <c r="J110" s="559"/>
    </row>
    <row r="111" spans="1:10" s="477" customFormat="1" ht="12" customHeight="1">
      <c r="A111" s="2"/>
      <c r="B111" s="538" t="s">
        <v>524</v>
      </c>
      <c r="C111" s="413"/>
      <c r="D111" s="415"/>
      <c r="E111" s="413"/>
      <c r="F111" s="415"/>
      <c r="G111" s="413"/>
      <c r="H111" s="550" t="s">
        <v>688</v>
      </c>
      <c r="I111" s="532"/>
      <c r="J111" s="559"/>
    </row>
    <row r="112" spans="1:10" s="477" customFormat="1" ht="12" customHeight="1">
      <c r="A112" s="2"/>
      <c r="B112" s="538">
        <v>2</v>
      </c>
      <c r="C112" s="413"/>
      <c r="D112" s="415"/>
      <c r="E112" s="413"/>
      <c r="F112" s="415"/>
      <c r="G112" s="413"/>
      <c r="H112" s="415"/>
      <c r="I112" s="565">
        <v>33358</v>
      </c>
      <c r="J112" s="562"/>
    </row>
    <row r="113" spans="1:10" s="477" customFormat="1" ht="12" customHeight="1">
      <c r="A113" s="2"/>
      <c r="B113" s="538">
        <v>3</v>
      </c>
      <c r="C113" s="413"/>
      <c r="D113" s="415"/>
      <c r="E113" s="413"/>
      <c r="F113" s="415"/>
      <c r="G113" s="413"/>
      <c r="H113" s="415"/>
      <c r="I113" s="532" t="s">
        <v>689</v>
      </c>
      <c r="J113" s="566"/>
    </row>
    <row r="114" spans="1:10" s="477" customFormat="1" ht="12" customHeight="1">
      <c r="A114" s="2"/>
      <c r="B114" s="538">
        <v>4</v>
      </c>
      <c r="C114" s="413"/>
      <c r="D114" s="415"/>
      <c r="E114" s="413"/>
      <c r="F114" s="550" t="s">
        <v>690</v>
      </c>
      <c r="G114" s="413"/>
      <c r="H114" s="415"/>
      <c r="I114" s="532"/>
      <c r="J114" s="559"/>
    </row>
    <row r="115" spans="1:10" s="477" customFormat="1" ht="12" customHeight="1">
      <c r="A115" s="2"/>
      <c r="B115" s="538">
        <v>5</v>
      </c>
      <c r="C115" s="561"/>
      <c r="D115" s="415"/>
      <c r="E115" s="413"/>
      <c r="F115" s="415"/>
      <c r="G115" s="413"/>
      <c r="H115" s="415"/>
      <c r="I115" s="532"/>
      <c r="J115" s="559"/>
    </row>
    <row r="116" spans="1:10" s="477" customFormat="1" ht="12" customHeight="1">
      <c r="A116" s="2"/>
      <c r="B116" s="538">
        <v>6</v>
      </c>
      <c r="C116" s="413"/>
      <c r="D116" s="415"/>
      <c r="E116" s="413"/>
      <c r="F116" s="415"/>
      <c r="G116" s="413"/>
      <c r="H116" s="415"/>
      <c r="I116" s="532"/>
      <c r="J116" s="559"/>
    </row>
    <row r="117" spans="1:10" s="477" customFormat="1" ht="12" customHeight="1">
      <c r="A117" s="2"/>
      <c r="B117" s="538">
        <v>7</v>
      </c>
      <c r="C117" s="561"/>
      <c r="D117" s="415"/>
      <c r="E117" s="413"/>
      <c r="F117" s="415"/>
      <c r="G117" s="413"/>
      <c r="H117" s="415"/>
      <c r="J117" s="559"/>
    </row>
    <row r="118" spans="1:10" s="477" customFormat="1" ht="12" customHeight="1">
      <c r="A118" s="2"/>
      <c r="B118" s="538">
        <v>8</v>
      </c>
      <c r="C118" s="413"/>
      <c r="D118" s="415"/>
      <c r="E118" s="413"/>
      <c r="F118" s="415"/>
      <c r="G118" s="567"/>
      <c r="H118" s="415"/>
      <c r="I118" s="532"/>
      <c r="J118" s="528" t="s">
        <v>691</v>
      </c>
    </row>
    <row r="119" spans="1:10" s="477" customFormat="1" ht="12" customHeight="1">
      <c r="A119" s="2"/>
      <c r="B119" s="538">
        <v>9</v>
      </c>
      <c r="C119" s="771" t="s">
        <v>692</v>
      </c>
      <c r="D119" s="415"/>
      <c r="E119" s="413"/>
      <c r="F119" s="415"/>
      <c r="G119" s="773" t="s">
        <v>693</v>
      </c>
      <c r="H119" s="415"/>
      <c r="J119" s="559"/>
    </row>
    <row r="120" spans="1:10" s="477" customFormat="1" ht="6" customHeight="1">
      <c r="A120" s="2"/>
      <c r="B120" s="775">
        <v>10</v>
      </c>
      <c r="C120" s="772"/>
      <c r="D120" s="420"/>
      <c r="E120" s="568"/>
      <c r="F120" s="415"/>
      <c r="G120" s="774"/>
      <c r="H120" s="569"/>
      <c r="I120" s="532"/>
      <c r="J120" s="559"/>
    </row>
    <row r="121" spans="1:10" s="477" customFormat="1" ht="6" customHeight="1">
      <c r="A121" s="2"/>
      <c r="B121" s="775"/>
      <c r="C121" s="776" t="s">
        <v>694</v>
      </c>
      <c r="D121" s="415"/>
      <c r="E121" s="778" t="s">
        <v>695</v>
      </c>
      <c r="F121" s="415"/>
      <c r="G121" s="780" t="s">
        <v>696</v>
      </c>
      <c r="H121" s="415"/>
      <c r="I121" s="570"/>
      <c r="J121" s="559"/>
    </row>
    <row r="122" spans="1:10" s="477" customFormat="1" ht="6" customHeight="1">
      <c r="A122" s="2"/>
      <c r="B122" s="775">
        <v>11</v>
      </c>
      <c r="C122" s="777"/>
      <c r="D122" s="415"/>
      <c r="E122" s="779"/>
      <c r="F122" s="420"/>
      <c r="G122" s="781"/>
      <c r="H122" s="415"/>
      <c r="J122" s="559"/>
    </row>
    <row r="123" spans="1:10" s="477" customFormat="1" ht="6" customHeight="1">
      <c r="A123" s="2"/>
      <c r="B123" s="775"/>
      <c r="C123" s="571"/>
      <c r="D123" s="415"/>
      <c r="E123" s="782" t="s">
        <v>697</v>
      </c>
      <c r="F123" s="415"/>
      <c r="G123" s="781"/>
      <c r="H123" s="415"/>
      <c r="J123" s="559"/>
    </row>
    <row r="124" spans="1:10" s="477" customFormat="1" ht="12" customHeight="1">
      <c r="A124" s="2"/>
      <c r="B124" s="538">
        <v>12</v>
      </c>
      <c r="C124" s="413"/>
      <c r="D124" s="415"/>
      <c r="E124" s="783"/>
      <c r="F124" s="415"/>
      <c r="G124" s="413"/>
      <c r="H124" s="415"/>
      <c r="I124" s="532"/>
      <c r="J124" s="559"/>
    </row>
    <row r="125" spans="1:10" s="477" customFormat="1" ht="12" customHeight="1">
      <c r="A125" s="2"/>
      <c r="B125" s="538">
        <v>13</v>
      </c>
      <c r="C125" s="413"/>
      <c r="D125" s="550" t="s">
        <v>328</v>
      </c>
      <c r="E125" s="413"/>
      <c r="F125" s="415"/>
      <c r="G125" s="413"/>
      <c r="H125" s="550" t="s">
        <v>698</v>
      </c>
      <c r="I125" s="532"/>
      <c r="J125" s="559"/>
    </row>
    <row r="126" spans="1:10" s="477" customFormat="1" ht="12" customHeight="1">
      <c r="A126" s="2"/>
      <c r="B126" s="538">
        <v>14</v>
      </c>
      <c r="C126" s="413"/>
      <c r="D126" s="415"/>
      <c r="E126" s="413"/>
      <c r="F126" s="415"/>
      <c r="G126" s="413"/>
      <c r="H126" s="415"/>
      <c r="I126" s="572">
        <v>37741</v>
      </c>
      <c r="J126" s="562"/>
    </row>
    <row r="127" spans="1:10" s="477" customFormat="1" ht="12" customHeight="1">
      <c r="A127" s="2"/>
      <c r="B127" s="538">
        <v>15</v>
      </c>
      <c r="C127" s="413"/>
      <c r="D127" s="415"/>
      <c r="E127" s="413"/>
      <c r="F127" s="550" t="s">
        <v>699</v>
      </c>
      <c r="G127" s="561"/>
      <c r="H127" s="415"/>
      <c r="I127" s="496" t="s">
        <v>700</v>
      </c>
      <c r="J127" s="566"/>
    </row>
    <row r="128" spans="1:10" s="477" customFormat="1" ht="12" customHeight="1">
      <c r="A128" s="2"/>
      <c r="B128" s="538">
        <v>16</v>
      </c>
      <c r="C128" s="413"/>
      <c r="D128" s="415"/>
      <c r="E128" s="413"/>
      <c r="F128" s="415"/>
      <c r="G128" s="567" t="s">
        <v>701</v>
      </c>
      <c r="H128" s="415"/>
      <c r="J128" s="573" t="s">
        <v>702</v>
      </c>
    </row>
    <row r="129" spans="1:10" s="477" customFormat="1" ht="12" customHeight="1">
      <c r="A129" s="2"/>
      <c r="B129" s="538">
        <v>17</v>
      </c>
      <c r="C129" s="413"/>
      <c r="D129" s="415"/>
      <c r="E129" s="413"/>
      <c r="F129" s="415"/>
      <c r="G129" s="496" t="s">
        <v>703</v>
      </c>
      <c r="H129" s="769" t="s">
        <v>704</v>
      </c>
      <c r="J129" s="574"/>
    </row>
    <row r="130" spans="1:10" s="477" customFormat="1" ht="12" customHeight="1">
      <c r="A130" s="2"/>
      <c r="B130" s="575">
        <v>18</v>
      </c>
      <c r="C130" s="576" t="s">
        <v>705</v>
      </c>
      <c r="D130" s="577"/>
      <c r="E130" s="576" t="s">
        <v>705</v>
      </c>
      <c r="F130" s="420"/>
      <c r="G130" s="578" t="s">
        <v>705</v>
      </c>
      <c r="H130" s="770"/>
      <c r="I130" s="579">
        <v>38795</v>
      </c>
      <c r="J130" s="580"/>
    </row>
    <row r="131" spans="1:10" ht="15" customHeight="1">
      <c r="J131" s="39" t="s">
        <v>331</v>
      </c>
    </row>
  </sheetData>
  <mergeCells count="33">
    <mergeCell ref="E79:E80"/>
    <mergeCell ref="I79:I80"/>
    <mergeCell ref="B80:B81"/>
    <mergeCell ref="E81:E82"/>
    <mergeCell ref="I81:I82"/>
    <mergeCell ref="B3:B4"/>
    <mergeCell ref="C3:D3"/>
    <mergeCell ref="E3:F3"/>
    <mergeCell ref="G3:H3"/>
    <mergeCell ref="I3:J3"/>
    <mergeCell ref="E107:E108"/>
    <mergeCell ref="B108:B109"/>
    <mergeCell ref="E109:E110"/>
    <mergeCell ref="C87:C88"/>
    <mergeCell ref="B88:B89"/>
    <mergeCell ref="C89:C90"/>
    <mergeCell ref="E89:E90"/>
    <mergeCell ref="B90:B91"/>
    <mergeCell ref="E91:E92"/>
    <mergeCell ref="E94:E95"/>
    <mergeCell ref="I94:I95"/>
    <mergeCell ref="B95:B96"/>
    <mergeCell ref="E96:E97"/>
    <mergeCell ref="I96:I97"/>
    <mergeCell ref="H129:H130"/>
    <mergeCell ref="C119:C120"/>
    <mergeCell ref="G119:G120"/>
    <mergeCell ref="B120:B121"/>
    <mergeCell ref="C121:C122"/>
    <mergeCell ref="E121:E122"/>
    <mergeCell ref="G121:G123"/>
    <mergeCell ref="B122:B123"/>
    <mergeCell ref="E123:E124"/>
  </mergeCells>
  <phoneticPr fontId="1"/>
  <pageMargins left="0.59055118110236227" right="0.59055118110236227" top="0.78740157480314965" bottom="0.78740157480314965" header="0.39370078740157483" footer="0.39370078740157483"/>
  <pageSetup paperSize="9" orientation="portrait" verticalDpi="0" r:id="rId1"/>
  <headerFooter alignWithMargins="0">
    <oddHeader>&amp;R20.行  財  政</oddHeader>
    <oddFooter>&amp;C-143-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0"/>
  <sheetViews>
    <sheetView showGridLines="0" zoomScaleNormal="100" workbookViewId="0">
      <selection activeCell="R78" sqref="R78"/>
    </sheetView>
  </sheetViews>
  <sheetFormatPr defaultRowHeight="13.5"/>
  <cols>
    <col min="1" max="1" width="3.625" style="12" customWidth="1"/>
    <col min="2" max="2" width="5.375" style="473" customWidth="1"/>
    <col min="3" max="3" width="2.125" style="473" customWidth="1"/>
    <col min="4" max="4" width="8.625" style="519" customWidth="1"/>
    <col min="5" max="5" width="9.625" style="475" customWidth="1"/>
    <col min="6" max="6" width="2.125" style="475" customWidth="1"/>
    <col min="7" max="7" width="8.625" style="12" customWidth="1"/>
    <col min="8" max="8" width="10.625" style="476" customWidth="1"/>
    <col min="9" max="9" width="2.125" style="476" customWidth="1"/>
    <col min="10" max="10" width="8.625" style="12" customWidth="1"/>
    <col min="11" max="11" width="9.625" style="476" customWidth="1"/>
    <col min="12" max="12" width="2.125" style="476" customWidth="1"/>
    <col min="13" max="13" width="8.625" style="12" customWidth="1"/>
    <col min="14" max="14" width="9.625" style="476" customWidth="1"/>
    <col min="15" max="15" width="3.625" style="479" customWidth="1"/>
    <col min="16" max="256" width="9" style="479"/>
    <col min="257" max="257" width="3.625" style="479" customWidth="1"/>
    <col min="258" max="258" width="5.375" style="479" customWidth="1"/>
    <col min="259" max="259" width="2.125" style="479" customWidth="1"/>
    <col min="260" max="260" width="8.625" style="479" customWidth="1"/>
    <col min="261" max="261" width="9.625" style="479" customWidth="1"/>
    <col min="262" max="262" width="2.125" style="479" customWidth="1"/>
    <col min="263" max="263" width="8.625" style="479" customWidth="1"/>
    <col min="264" max="264" width="10.625" style="479" customWidth="1"/>
    <col min="265" max="265" width="2.125" style="479" customWidth="1"/>
    <col min="266" max="266" width="8.625" style="479" customWidth="1"/>
    <col min="267" max="267" width="9.625" style="479" customWidth="1"/>
    <col min="268" max="268" width="2.125" style="479" customWidth="1"/>
    <col min="269" max="269" width="8.625" style="479" customWidth="1"/>
    <col min="270" max="270" width="9.625" style="479" customWidth="1"/>
    <col min="271" max="271" width="3.625" style="479" customWidth="1"/>
    <col min="272" max="512" width="9" style="479"/>
    <col min="513" max="513" width="3.625" style="479" customWidth="1"/>
    <col min="514" max="514" width="5.375" style="479" customWidth="1"/>
    <col min="515" max="515" width="2.125" style="479" customWidth="1"/>
    <col min="516" max="516" width="8.625" style="479" customWidth="1"/>
    <col min="517" max="517" width="9.625" style="479" customWidth="1"/>
    <col min="518" max="518" width="2.125" style="479" customWidth="1"/>
    <col min="519" max="519" width="8.625" style="479" customWidth="1"/>
    <col min="520" max="520" width="10.625" style="479" customWidth="1"/>
    <col min="521" max="521" width="2.125" style="479" customWidth="1"/>
    <col min="522" max="522" width="8.625" style="479" customWidth="1"/>
    <col min="523" max="523" width="9.625" style="479" customWidth="1"/>
    <col min="524" max="524" width="2.125" style="479" customWidth="1"/>
    <col min="525" max="525" width="8.625" style="479" customWidth="1"/>
    <col min="526" max="526" width="9.625" style="479" customWidth="1"/>
    <col min="527" max="527" width="3.625" style="479" customWidth="1"/>
    <col min="528" max="768" width="9" style="479"/>
    <col min="769" max="769" width="3.625" style="479" customWidth="1"/>
    <col min="770" max="770" width="5.375" style="479" customWidth="1"/>
    <col min="771" max="771" width="2.125" style="479" customWidth="1"/>
    <col min="772" max="772" width="8.625" style="479" customWidth="1"/>
    <col min="773" max="773" width="9.625" style="479" customWidth="1"/>
    <col min="774" max="774" width="2.125" style="479" customWidth="1"/>
    <col min="775" max="775" width="8.625" style="479" customWidth="1"/>
    <col min="776" max="776" width="10.625" style="479" customWidth="1"/>
    <col min="777" max="777" width="2.125" style="479" customWidth="1"/>
    <col min="778" max="778" width="8.625" style="479" customWidth="1"/>
    <col min="779" max="779" width="9.625" style="479" customWidth="1"/>
    <col min="780" max="780" width="2.125" style="479" customWidth="1"/>
    <col min="781" max="781" width="8.625" style="479" customWidth="1"/>
    <col min="782" max="782" width="9.625" style="479" customWidth="1"/>
    <col min="783" max="783" width="3.625" style="479" customWidth="1"/>
    <col min="784" max="1024" width="9" style="479"/>
    <col min="1025" max="1025" width="3.625" style="479" customWidth="1"/>
    <col min="1026" max="1026" width="5.375" style="479" customWidth="1"/>
    <col min="1027" max="1027" width="2.125" style="479" customWidth="1"/>
    <col min="1028" max="1028" width="8.625" style="479" customWidth="1"/>
    <col min="1029" max="1029" width="9.625" style="479" customWidth="1"/>
    <col min="1030" max="1030" width="2.125" style="479" customWidth="1"/>
    <col min="1031" max="1031" width="8.625" style="479" customWidth="1"/>
    <col min="1032" max="1032" width="10.625" style="479" customWidth="1"/>
    <col min="1033" max="1033" width="2.125" style="479" customWidth="1"/>
    <col min="1034" max="1034" width="8.625" style="479" customWidth="1"/>
    <col min="1035" max="1035" width="9.625" style="479" customWidth="1"/>
    <col min="1036" max="1036" width="2.125" style="479" customWidth="1"/>
    <col min="1037" max="1037" width="8.625" style="479" customWidth="1"/>
    <col min="1038" max="1038" width="9.625" style="479" customWidth="1"/>
    <col min="1039" max="1039" width="3.625" style="479" customWidth="1"/>
    <col min="1040" max="1280" width="9" style="479"/>
    <col min="1281" max="1281" width="3.625" style="479" customWidth="1"/>
    <col min="1282" max="1282" width="5.375" style="479" customWidth="1"/>
    <col min="1283" max="1283" width="2.125" style="479" customWidth="1"/>
    <col min="1284" max="1284" width="8.625" style="479" customWidth="1"/>
    <col min="1285" max="1285" width="9.625" style="479" customWidth="1"/>
    <col min="1286" max="1286" width="2.125" style="479" customWidth="1"/>
    <col min="1287" max="1287" width="8.625" style="479" customWidth="1"/>
    <col min="1288" max="1288" width="10.625" style="479" customWidth="1"/>
    <col min="1289" max="1289" width="2.125" style="479" customWidth="1"/>
    <col min="1290" max="1290" width="8.625" style="479" customWidth="1"/>
    <col min="1291" max="1291" width="9.625" style="479" customWidth="1"/>
    <col min="1292" max="1292" width="2.125" style="479" customWidth="1"/>
    <col min="1293" max="1293" width="8.625" style="479" customWidth="1"/>
    <col min="1294" max="1294" width="9.625" style="479" customWidth="1"/>
    <col min="1295" max="1295" width="3.625" style="479" customWidth="1"/>
    <col min="1296" max="1536" width="9" style="479"/>
    <col min="1537" max="1537" width="3.625" style="479" customWidth="1"/>
    <col min="1538" max="1538" width="5.375" style="479" customWidth="1"/>
    <col min="1539" max="1539" width="2.125" style="479" customWidth="1"/>
    <col min="1540" max="1540" width="8.625" style="479" customWidth="1"/>
    <col min="1541" max="1541" width="9.625" style="479" customWidth="1"/>
    <col min="1542" max="1542" width="2.125" style="479" customWidth="1"/>
    <col min="1543" max="1543" width="8.625" style="479" customWidth="1"/>
    <col min="1544" max="1544" width="10.625" style="479" customWidth="1"/>
    <col min="1545" max="1545" width="2.125" style="479" customWidth="1"/>
    <col min="1546" max="1546" width="8.625" style="479" customWidth="1"/>
    <col min="1547" max="1547" width="9.625" style="479" customWidth="1"/>
    <col min="1548" max="1548" width="2.125" style="479" customWidth="1"/>
    <col min="1549" max="1549" width="8.625" style="479" customWidth="1"/>
    <col min="1550" max="1550" width="9.625" style="479" customWidth="1"/>
    <col min="1551" max="1551" width="3.625" style="479" customWidth="1"/>
    <col min="1552" max="1792" width="9" style="479"/>
    <col min="1793" max="1793" width="3.625" style="479" customWidth="1"/>
    <col min="1794" max="1794" width="5.375" style="479" customWidth="1"/>
    <col min="1795" max="1795" width="2.125" style="479" customWidth="1"/>
    <col min="1796" max="1796" width="8.625" style="479" customWidth="1"/>
    <col min="1797" max="1797" width="9.625" style="479" customWidth="1"/>
    <col min="1798" max="1798" width="2.125" style="479" customWidth="1"/>
    <col min="1799" max="1799" width="8.625" style="479" customWidth="1"/>
    <col min="1800" max="1800" width="10.625" style="479" customWidth="1"/>
    <col min="1801" max="1801" width="2.125" style="479" customWidth="1"/>
    <col min="1802" max="1802" width="8.625" style="479" customWidth="1"/>
    <col min="1803" max="1803" width="9.625" style="479" customWidth="1"/>
    <col min="1804" max="1804" width="2.125" style="479" customWidth="1"/>
    <col min="1805" max="1805" width="8.625" style="479" customWidth="1"/>
    <col min="1806" max="1806" width="9.625" style="479" customWidth="1"/>
    <col min="1807" max="1807" width="3.625" style="479" customWidth="1"/>
    <col min="1808" max="2048" width="9" style="479"/>
    <col min="2049" max="2049" width="3.625" style="479" customWidth="1"/>
    <col min="2050" max="2050" width="5.375" style="479" customWidth="1"/>
    <col min="2051" max="2051" width="2.125" style="479" customWidth="1"/>
    <col min="2052" max="2052" width="8.625" style="479" customWidth="1"/>
    <col min="2053" max="2053" width="9.625" style="479" customWidth="1"/>
    <col min="2054" max="2054" width="2.125" style="479" customWidth="1"/>
    <col min="2055" max="2055" width="8.625" style="479" customWidth="1"/>
    <col min="2056" max="2056" width="10.625" style="479" customWidth="1"/>
    <col min="2057" max="2057" width="2.125" style="479" customWidth="1"/>
    <col min="2058" max="2058" width="8.625" style="479" customWidth="1"/>
    <col min="2059" max="2059" width="9.625" style="479" customWidth="1"/>
    <col min="2060" max="2060" width="2.125" style="479" customWidth="1"/>
    <col min="2061" max="2061" width="8.625" style="479" customWidth="1"/>
    <col min="2062" max="2062" width="9.625" style="479" customWidth="1"/>
    <col min="2063" max="2063" width="3.625" style="479" customWidth="1"/>
    <col min="2064" max="2304" width="9" style="479"/>
    <col min="2305" max="2305" width="3.625" style="479" customWidth="1"/>
    <col min="2306" max="2306" width="5.375" style="479" customWidth="1"/>
    <col min="2307" max="2307" width="2.125" style="479" customWidth="1"/>
    <col min="2308" max="2308" width="8.625" style="479" customWidth="1"/>
    <col min="2309" max="2309" width="9.625" style="479" customWidth="1"/>
    <col min="2310" max="2310" width="2.125" style="479" customWidth="1"/>
    <col min="2311" max="2311" width="8.625" style="479" customWidth="1"/>
    <col min="2312" max="2312" width="10.625" style="479" customWidth="1"/>
    <col min="2313" max="2313" width="2.125" style="479" customWidth="1"/>
    <col min="2314" max="2314" width="8.625" style="479" customWidth="1"/>
    <col min="2315" max="2315" width="9.625" style="479" customWidth="1"/>
    <col min="2316" max="2316" width="2.125" style="479" customWidth="1"/>
    <col min="2317" max="2317" width="8.625" style="479" customWidth="1"/>
    <col min="2318" max="2318" width="9.625" style="479" customWidth="1"/>
    <col min="2319" max="2319" width="3.625" style="479" customWidth="1"/>
    <col min="2320" max="2560" width="9" style="479"/>
    <col min="2561" max="2561" width="3.625" style="479" customWidth="1"/>
    <col min="2562" max="2562" width="5.375" style="479" customWidth="1"/>
    <col min="2563" max="2563" width="2.125" style="479" customWidth="1"/>
    <col min="2564" max="2564" width="8.625" style="479" customWidth="1"/>
    <col min="2565" max="2565" width="9.625" style="479" customWidth="1"/>
    <col min="2566" max="2566" width="2.125" style="479" customWidth="1"/>
    <col min="2567" max="2567" width="8.625" style="479" customWidth="1"/>
    <col min="2568" max="2568" width="10.625" style="479" customWidth="1"/>
    <col min="2569" max="2569" width="2.125" style="479" customWidth="1"/>
    <col min="2570" max="2570" width="8.625" style="479" customWidth="1"/>
    <col min="2571" max="2571" width="9.625" style="479" customWidth="1"/>
    <col min="2572" max="2572" width="2.125" style="479" customWidth="1"/>
    <col min="2573" max="2573" width="8.625" style="479" customWidth="1"/>
    <col min="2574" max="2574" width="9.625" style="479" customWidth="1"/>
    <col min="2575" max="2575" width="3.625" style="479" customWidth="1"/>
    <col min="2576" max="2816" width="9" style="479"/>
    <col min="2817" max="2817" width="3.625" style="479" customWidth="1"/>
    <col min="2818" max="2818" width="5.375" style="479" customWidth="1"/>
    <col min="2819" max="2819" width="2.125" style="479" customWidth="1"/>
    <col min="2820" max="2820" width="8.625" style="479" customWidth="1"/>
    <col min="2821" max="2821" width="9.625" style="479" customWidth="1"/>
    <col min="2822" max="2822" width="2.125" style="479" customWidth="1"/>
    <col min="2823" max="2823" width="8.625" style="479" customWidth="1"/>
    <col min="2824" max="2824" width="10.625" style="479" customWidth="1"/>
    <col min="2825" max="2825" width="2.125" style="479" customWidth="1"/>
    <col min="2826" max="2826" width="8.625" style="479" customWidth="1"/>
    <col min="2827" max="2827" width="9.625" style="479" customWidth="1"/>
    <col min="2828" max="2828" width="2.125" style="479" customWidth="1"/>
    <col min="2829" max="2829" width="8.625" style="479" customWidth="1"/>
    <col min="2830" max="2830" width="9.625" style="479" customWidth="1"/>
    <col min="2831" max="2831" width="3.625" style="479" customWidth="1"/>
    <col min="2832" max="3072" width="9" style="479"/>
    <col min="3073" max="3073" width="3.625" style="479" customWidth="1"/>
    <col min="3074" max="3074" width="5.375" style="479" customWidth="1"/>
    <col min="3075" max="3075" width="2.125" style="479" customWidth="1"/>
    <col min="3076" max="3076" width="8.625" style="479" customWidth="1"/>
    <col min="3077" max="3077" width="9.625" style="479" customWidth="1"/>
    <col min="3078" max="3078" width="2.125" style="479" customWidth="1"/>
    <col min="3079" max="3079" width="8.625" style="479" customWidth="1"/>
    <col min="3080" max="3080" width="10.625" style="479" customWidth="1"/>
    <col min="3081" max="3081" width="2.125" style="479" customWidth="1"/>
    <col min="3082" max="3082" width="8.625" style="479" customWidth="1"/>
    <col min="3083" max="3083" width="9.625" style="479" customWidth="1"/>
    <col min="3084" max="3084" width="2.125" style="479" customWidth="1"/>
    <col min="3085" max="3085" width="8.625" style="479" customWidth="1"/>
    <col min="3086" max="3086" width="9.625" style="479" customWidth="1"/>
    <col min="3087" max="3087" width="3.625" style="479" customWidth="1"/>
    <col min="3088" max="3328" width="9" style="479"/>
    <col min="3329" max="3329" width="3.625" style="479" customWidth="1"/>
    <col min="3330" max="3330" width="5.375" style="479" customWidth="1"/>
    <col min="3331" max="3331" width="2.125" style="479" customWidth="1"/>
    <col min="3332" max="3332" width="8.625" style="479" customWidth="1"/>
    <col min="3333" max="3333" width="9.625" style="479" customWidth="1"/>
    <col min="3334" max="3334" width="2.125" style="479" customWidth="1"/>
    <col min="3335" max="3335" width="8.625" style="479" customWidth="1"/>
    <col min="3336" max="3336" width="10.625" style="479" customWidth="1"/>
    <col min="3337" max="3337" width="2.125" style="479" customWidth="1"/>
    <col min="3338" max="3338" width="8.625" style="479" customWidth="1"/>
    <col min="3339" max="3339" width="9.625" style="479" customWidth="1"/>
    <col min="3340" max="3340" width="2.125" style="479" customWidth="1"/>
    <col min="3341" max="3341" width="8.625" style="479" customWidth="1"/>
    <col min="3342" max="3342" width="9.625" style="479" customWidth="1"/>
    <col min="3343" max="3343" width="3.625" style="479" customWidth="1"/>
    <col min="3344" max="3584" width="9" style="479"/>
    <col min="3585" max="3585" width="3.625" style="479" customWidth="1"/>
    <col min="3586" max="3586" width="5.375" style="479" customWidth="1"/>
    <col min="3587" max="3587" width="2.125" style="479" customWidth="1"/>
    <col min="3588" max="3588" width="8.625" style="479" customWidth="1"/>
    <col min="3589" max="3589" width="9.625" style="479" customWidth="1"/>
    <col min="3590" max="3590" width="2.125" style="479" customWidth="1"/>
    <col min="3591" max="3591" width="8.625" style="479" customWidth="1"/>
    <col min="3592" max="3592" width="10.625" style="479" customWidth="1"/>
    <col min="3593" max="3593" width="2.125" style="479" customWidth="1"/>
    <col min="3594" max="3594" width="8.625" style="479" customWidth="1"/>
    <col min="3595" max="3595" width="9.625" style="479" customWidth="1"/>
    <col min="3596" max="3596" width="2.125" style="479" customWidth="1"/>
    <col min="3597" max="3597" width="8.625" style="479" customWidth="1"/>
    <col min="3598" max="3598" width="9.625" style="479" customWidth="1"/>
    <col min="3599" max="3599" width="3.625" style="479" customWidth="1"/>
    <col min="3600" max="3840" width="9" style="479"/>
    <col min="3841" max="3841" width="3.625" style="479" customWidth="1"/>
    <col min="3842" max="3842" width="5.375" style="479" customWidth="1"/>
    <col min="3843" max="3843" width="2.125" style="479" customWidth="1"/>
    <col min="3844" max="3844" width="8.625" style="479" customWidth="1"/>
    <col min="3845" max="3845" width="9.625" style="479" customWidth="1"/>
    <col min="3846" max="3846" width="2.125" style="479" customWidth="1"/>
    <col min="3847" max="3847" width="8.625" style="479" customWidth="1"/>
    <col min="3848" max="3848" width="10.625" style="479" customWidth="1"/>
    <col min="3849" max="3849" width="2.125" style="479" customWidth="1"/>
    <col min="3850" max="3850" width="8.625" style="479" customWidth="1"/>
    <col min="3851" max="3851" width="9.625" style="479" customWidth="1"/>
    <col min="3852" max="3852" width="2.125" style="479" customWidth="1"/>
    <col min="3853" max="3853" width="8.625" style="479" customWidth="1"/>
    <col min="3854" max="3854" width="9.625" style="479" customWidth="1"/>
    <col min="3855" max="3855" width="3.625" style="479" customWidth="1"/>
    <col min="3856" max="4096" width="9" style="479"/>
    <col min="4097" max="4097" width="3.625" style="479" customWidth="1"/>
    <col min="4098" max="4098" width="5.375" style="479" customWidth="1"/>
    <col min="4099" max="4099" width="2.125" style="479" customWidth="1"/>
    <col min="4100" max="4100" width="8.625" style="479" customWidth="1"/>
    <col min="4101" max="4101" width="9.625" style="479" customWidth="1"/>
    <col min="4102" max="4102" width="2.125" style="479" customWidth="1"/>
    <col min="4103" max="4103" width="8.625" style="479" customWidth="1"/>
    <col min="4104" max="4104" width="10.625" style="479" customWidth="1"/>
    <col min="4105" max="4105" width="2.125" style="479" customWidth="1"/>
    <col min="4106" max="4106" width="8.625" style="479" customWidth="1"/>
    <col min="4107" max="4107" width="9.625" style="479" customWidth="1"/>
    <col min="4108" max="4108" width="2.125" style="479" customWidth="1"/>
    <col min="4109" max="4109" width="8.625" style="479" customWidth="1"/>
    <col min="4110" max="4110" width="9.625" style="479" customWidth="1"/>
    <col min="4111" max="4111" width="3.625" style="479" customWidth="1"/>
    <col min="4112" max="4352" width="9" style="479"/>
    <col min="4353" max="4353" width="3.625" style="479" customWidth="1"/>
    <col min="4354" max="4354" width="5.375" style="479" customWidth="1"/>
    <col min="4355" max="4355" width="2.125" style="479" customWidth="1"/>
    <col min="4356" max="4356" width="8.625" style="479" customWidth="1"/>
    <col min="4357" max="4357" width="9.625" style="479" customWidth="1"/>
    <col min="4358" max="4358" width="2.125" style="479" customWidth="1"/>
    <col min="4359" max="4359" width="8.625" style="479" customWidth="1"/>
    <col min="4360" max="4360" width="10.625" style="479" customWidth="1"/>
    <col min="4361" max="4361" width="2.125" style="479" customWidth="1"/>
    <col min="4362" max="4362" width="8.625" style="479" customWidth="1"/>
    <col min="4363" max="4363" width="9.625" style="479" customWidth="1"/>
    <col min="4364" max="4364" width="2.125" style="479" customWidth="1"/>
    <col min="4365" max="4365" width="8.625" style="479" customWidth="1"/>
    <col min="4366" max="4366" width="9.625" style="479" customWidth="1"/>
    <col min="4367" max="4367" width="3.625" style="479" customWidth="1"/>
    <col min="4368" max="4608" width="9" style="479"/>
    <col min="4609" max="4609" width="3.625" style="479" customWidth="1"/>
    <col min="4610" max="4610" width="5.375" style="479" customWidth="1"/>
    <col min="4611" max="4611" width="2.125" style="479" customWidth="1"/>
    <col min="4612" max="4612" width="8.625" style="479" customWidth="1"/>
    <col min="4613" max="4613" width="9.625" style="479" customWidth="1"/>
    <col min="4614" max="4614" width="2.125" style="479" customWidth="1"/>
    <col min="4615" max="4615" width="8.625" style="479" customWidth="1"/>
    <col min="4616" max="4616" width="10.625" style="479" customWidth="1"/>
    <col min="4617" max="4617" width="2.125" style="479" customWidth="1"/>
    <col min="4618" max="4618" width="8.625" style="479" customWidth="1"/>
    <col min="4619" max="4619" width="9.625" style="479" customWidth="1"/>
    <col min="4620" max="4620" width="2.125" style="479" customWidth="1"/>
    <col min="4621" max="4621" width="8.625" style="479" customWidth="1"/>
    <col min="4622" max="4622" width="9.625" style="479" customWidth="1"/>
    <col min="4623" max="4623" width="3.625" style="479" customWidth="1"/>
    <col min="4624" max="4864" width="9" style="479"/>
    <col min="4865" max="4865" width="3.625" style="479" customWidth="1"/>
    <col min="4866" max="4866" width="5.375" style="479" customWidth="1"/>
    <col min="4867" max="4867" width="2.125" style="479" customWidth="1"/>
    <col min="4868" max="4868" width="8.625" style="479" customWidth="1"/>
    <col min="4869" max="4869" width="9.625" style="479" customWidth="1"/>
    <col min="4870" max="4870" width="2.125" style="479" customWidth="1"/>
    <col min="4871" max="4871" width="8.625" style="479" customWidth="1"/>
    <col min="4872" max="4872" width="10.625" style="479" customWidth="1"/>
    <col min="4873" max="4873" width="2.125" style="479" customWidth="1"/>
    <col min="4874" max="4874" width="8.625" style="479" customWidth="1"/>
    <col min="4875" max="4875" width="9.625" style="479" customWidth="1"/>
    <col min="4876" max="4876" width="2.125" style="479" customWidth="1"/>
    <col min="4877" max="4877" width="8.625" style="479" customWidth="1"/>
    <col min="4878" max="4878" width="9.625" style="479" customWidth="1"/>
    <col min="4879" max="4879" width="3.625" style="479" customWidth="1"/>
    <col min="4880" max="5120" width="9" style="479"/>
    <col min="5121" max="5121" width="3.625" style="479" customWidth="1"/>
    <col min="5122" max="5122" width="5.375" style="479" customWidth="1"/>
    <col min="5123" max="5123" width="2.125" style="479" customWidth="1"/>
    <col min="5124" max="5124" width="8.625" style="479" customWidth="1"/>
    <col min="5125" max="5125" width="9.625" style="479" customWidth="1"/>
    <col min="5126" max="5126" width="2.125" style="479" customWidth="1"/>
    <col min="5127" max="5127" width="8.625" style="479" customWidth="1"/>
    <col min="5128" max="5128" width="10.625" style="479" customWidth="1"/>
    <col min="5129" max="5129" width="2.125" style="479" customWidth="1"/>
    <col min="5130" max="5130" width="8.625" style="479" customWidth="1"/>
    <col min="5131" max="5131" width="9.625" style="479" customWidth="1"/>
    <col min="5132" max="5132" width="2.125" style="479" customWidth="1"/>
    <col min="5133" max="5133" width="8.625" style="479" customWidth="1"/>
    <col min="5134" max="5134" width="9.625" style="479" customWidth="1"/>
    <col min="5135" max="5135" width="3.625" style="479" customWidth="1"/>
    <col min="5136" max="5376" width="9" style="479"/>
    <col min="5377" max="5377" width="3.625" style="479" customWidth="1"/>
    <col min="5378" max="5378" width="5.375" style="479" customWidth="1"/>
    <col min="5379" max="5379" width="2.125" style="479" customWidth="1"/>
    <col min="5380" max="5380" width="8.625" style="479" customWidth="1"/>
    <col min="5381" max="5381" width="9.625" style="479" customWidth="1"/>
    <col min="5382" max="5382" width="2.125" style="479" customWidth="1"/>
    <col min="5383" max="5383" width="8.625" style="479" customWidth="1"/>
    <col min="5384" max="5384" width="10.625" style="479" customWidth="1"/>
    <col min="5385" max="5385" width="2.125" style="479" customWidth="1"/>
    <col min="5386" max="5386" width="8.625" style="479" customWidth="1"/>
    <col min="5387" max="5387" width="9.625" style="479" customWidth="1"/>
    <col min="5388" max="5388" width="2.125" style="479" customWidth="1"/>
    <col min="5389" max="5389" width="8.625" style="479" customWidth="1"/>
    <col min="5390" max="5390" width="9.625" style="479" customWidth="1"/>
    <col min="5391" max="5391" width="3.625" style="479" customWidth="1"/>
    <col min="5392" max="5632" width="9" style="479"/>
    <col min="5633" max="5633" width="3.625" style="479" customWidth="1"/>
    <col min="5634" max="5634" width="5.375" style="479" customWidth="1"/>
    <col min="5635" max="5635" width="2.125" style="479" customWidth="1"/>
    <col min="5636" max="5636" width="8.625" style="479" customWidth="1"/>
    <col min="5637" max="5637" width="9.625" style="479" customWidth="1"/>
    <col min="5638" max="5638" width="2.125" style="479" customWidth="1"/>
    <col min="5639" max="5639" width="8.625" style="479" customWidth="1"/>
    <col min="5640" max="5640" width="10.625" style="479" customWidth="1"/>
    <col min="5641" max="5641" width="2.125" style="479" customWidth="1"/>
    <col min="5642" max="5642" width="8.625" style="479" customWidth="1"/>
    <col min="5643" max="5643" width="9.625" style="479" customWidth="1"/>
    <col min="5644" max="5644" width="2.125" style="479" customWidth="1"/>
    <col min="5645" max="5645" width="8.625" style="479" customWidth="1"/>
    <col min="5646" max="5646" width="9.625" style="479" customWidth="1"/>
    <col min="5647" max="5647" width="3.625" style="479" customWidth="1"/>
    <col min="5648" max="5888" width="9" style="479"/>
    <col min="5889" max="5889" width="3.625" style="479" customWidth="1"/>
    <col min="5890" max="5890" width="5.375" style="479" customWidth="1"/>
    <col min="5891" max="5891" width="2.125" style="479" customWidth="1"/>
    <col min="5892" max="5892" width="8.625" style="479" customWidth="1"/>
    <col min="5893" max="5893" width="9.625" style="479" customWidth="1"/>
    <col min="5894" max="5894" width="2.125" style="479" customWidth="1"/>
    <col min="5895" max="5895" width="8.625" style="479" customWidth="1"/>
    <col min="5896" max="5896" width="10.625" style="479" customWidth="1"/>
    <col min="5897" max="5897" width="2.125" style="479" customWidth="1"/>
    <col min="5898" max="5898" width="8.625" style="479" customWidth="1"/>
    <col min="5899" max="5899" width="9.625" style="479" customWidth="1"/>
    <col min="5900" max="5900" width="2.125" style="479" customWidth="1"/>
    <col min="5901" max="5901" width="8.625" style="479" customWidth="1"/>
    <col min="5902" max="5902" width="9.625" style="479" customWidth="1"/>
    <col min="5903" max="5903" width="3.625" style="479" customWidth="1"/>
    <col min="5904" max="6144" width="9" style="479"/>
    <col min="6145" max="6145" width="3.625" style="479" customWidth="1"/>
    <col min="6146" max="6146" width="5.375" style="479" customWidth="1"/>
    <col min="6147" max="6147" width="2.125" style="479" customWidth="1"/>
    <col min="6148" max="6148" width="8.625" style="479" customWidth="1"/>
    <col min="6149" max="6149" width="9.625" style="479" customWidth="1"/>
    <col min="6150" max="6150" width="2.125" style="479" customWidth="1"/>
    <col min="6151" max="6151" width="8.625" style="479" customWidth="1"/>
    <col min="6152" max="6152" width="10.625" style="479" customWidth="1"/>
    <col min="6153" max="6153" width="2.125" style="479" customWidth="1"/>
    <col min="6154" max="6154" width="8.625" style="479" customWidth="1"/>
    <col min="6155" max="6155" width="9.625" style="479" customWidth="1"/>
    <col min="6156" max="6156" width="2.125" style="479" customWidth="1"/>
    <col min="6157" max="6157" width="8.625" style="479" customWidth="1"/>
    <col min="6158" max="6158" width="9.625" style="479" customWidth="1"/>
    <col min="6159" max="6159" width="3.625" style="479" customWidth="1"/>
    <col min="6160" max="6400" width="9" style="479"/>
    <col min="6401" max="6401" width="3.625" style="479" customWidth="1"/>
    <col min="6402" max="6402" width="5.375" style="479" customWidth="1"/>
    <col min="6403" max="6403" width="2.125" style="479" customWidth="1"/>
    <col min="6404" max="6404" width="8.625" style="479" customWidth="1"/>
    <col min="6405" max="6405" width="9.625" style="479" customWidth="1"/>
    <col min="6406" max="6406" width="2.125" style="479" customWidth="1"/>
    <col min="6407" max="6407" width="8.625" style="479" customWidth="1"/>
    <col min="6408" max="6408" width="10.625" style="479" customWidth="1"/>
    <col min="6409" max="6409" width="2.125" style="479" customWidth="1"/>
    <col min="6410" max="6410" width="8.625" style="479" customWidth="1"/>
    <col min="6411" max="6411" width="9.625" style="479" customWidth="1"/>
    <col min="6412" max="6412" width="2.125" style="479" customWidth="1"/>
    <col min="6413" max="6413" width="8.625" style="479" customWidth="1"/>
    <col min="6414" max="6414" width="9.625" style="479" customWidth="1"/>
    <col min="6415" max="6415" width="3.625" style="479" customWidth="1"/>
    <col min="6416" max="6656" width="9" style="479"/>
    <col min="6657" max="6657" width="3.625" style="479" customWidth="1"/>
    <col min="6658" max="6658" width="5.375" style="479" customWidth="1"/>
    <col min="6659" max="6659" width="2.125" style="479" customWidth="1"/>
    <col min="6660" max="6660" width="8.625" style="479" customWidth="1"/>
    <col min="6661" max="6661" width="9.625" style="479" customWidth="1"/>
    <col min="6662" max="6662" width="2.125" style="479" customWidth="1"/>
    <col min="6663" max="6663" width="8.625" style="479" customWidth="1"/>
    <col min="6664" max="6664" width="10.625" style="479" customWidth="1"/>
    <col min="6665" max="6665" width="2.125" style="479" customWidth="1"/>
    <col min="6666" max="6666" width="8.625" style="479" customWidth="1"/>
    <col min="6667" max="6667" width="9.625" style="479" customWidth="1"/>
    <col min="6668" max="6668" width="2.125" style="479" customWidth="1"/>
    <col min="6669" max="6669" width="8.625" style="479" customWidth="1"/>
    <col min="6670" max="6670" width="9.625" style="479" customWidth="1"/>
    <col min="6671" max="6671" width="3.625" style="479" customWidth="1"/>
    <col min="6672" max="6912" width="9" style="479"/>
    <col min="6913" max="6913" width="3.625" style="479" customWidth="1"/>
    <col min="6914" max="6914" width="5.375" style="479" customWidth="1"/>
    <col min="6915" max="6915" width="2.125" style="479" customWidth="1"/>
    <col min="6916" max="6916" width="8.625" style="479" customWidth="1"/>
    <col min="6917" max="6917" width="9.625" style="479" customWidth="1"/>
    <col min="6918" max="6918" width="2.125" style="479" customWidth="1"/>
    <col min="6919" max="6919" width="8.625" style="479" customWidth="1"/>
    <col min="6920" max="6920" width="10.625" style="479" customWidth="1"/>
    <col min="6921" max="6921" width="2.125" style="479" customWidth="1"/>
    <col min="6922" max="6922" width="8.625" style="479" customWidth="1"/>
    <col min="6923" max="6923" width="9.625" style="479" customWidth="1"/>
    <col min="6924" max="6924" width="2.125" style="479" customWidth="1"/>
    <col min="6925" max="6925" width="8.625" style="479" customWidth="1"/>
    <col min="6926" max="6926" width="9.625" style="479" customWidth="1"/>
    <col min="6927" max="6927" width="3.625" style="479" customWidth="1"/>
    <col min="6928" max="7168" width="9" style="479"/>
    <col min="7169" max="7169" width="3.625" style="479" customWidth="1"/>
    <col min="7170" max="7170" width="5.375" style="479" customWidth="1"/>
    <col min="7171" max="7171" width="2.125" style="479" customWidth="1"/>
    <col min="7172" max="7172" width="8.625" style="479" customWidth="1"/>
    <col min="7173" max="7173" width="9.625" style="479" customWidth="1"/>
    <col min="7174" max="7174" width="2.125" style="479" customWidth="1"/>
    <col min="7175" max="7175" width="8.625" style="479" customWidth="1"/>
    <col min="7176" max="7176" width="10.625" style="479" customWidth="1"/>
    <col min="7177" max="7177" width="2.125" style="479" customWidth="1"/>
    <col min="7178" max="7178" width="8.625" style="479" customWidth="1"/>
    <col min="7179" max="7179" width="9.625" style="479" customWidth="1"/>
    <col min="7180" max="7180" width="2.125" style="479" customWidth="1"/>
    <col min="7181" max="7181" width="8.625" style="479" customWidth="1"/>
    <col min="7182" max="7182" width="9.625" style="479" customWidth="1"/>
    <col min="7183" max="7183" width="3.625" style="479" customWidth="1"/>
    <col min="7184" max="7424" width="9" style="479"/>
    <col min="7425" max="7425" width="3.625" style="479" customWidth="1"/>
    <col min="7426" max="7426" width="5.375" style="479" customWidth="1"/>
    <col min="7427" max="7427" width="2.125" style="479" customWidth="1"/>
    <col min="7428" max="7428" width="8.625" style="479" customWidth="1"/>
    <col min="7429" max="7429" width="9.625" style="479" customWidth="1"/>
    <col min="7430" max="7430" width="2.125" style="479" customWidth="1"/>
    <col min="7431" max="7431" width="8.625" style="479" customWidth="1"/>
    <col min="7432" max="7432" width="10.625" style="479" customWidth="1"/>
    <col min="7433" max="7433" width="2.125" style="479" customWidth="1"/>
    <col min="7434" max="7434" width="8.625" style="479" customWidth="1"/>
    <col min="7435" max="7435" width="9.625" style="479" customWidth="1"/>
    <col min="7436" max="7436" width="2.125" style="479" customWidth="1"/>
    <col min="7437" max="7437" width="8.625" style="479" customWidth="1"/>
    <col min="7438" max="7438" width="9.625" style="479" customWidth="1"/>
    <col min="7439" max="7439" width="3.625" style="479" customWidth="1"/>
    <col min="7440" max="7680" width="9" style="479"/>
    <col min="7681" max="7681" width="3.625" style="479" customWidth="1"/>
    <col min="7682" max="7682" width="5.375" style="479" customWidth="1"/>
    <col min="7683" max="7683" width="2.125" style="479" customWidth="1"/>
    <col min="7684" max="7684" width="8.625" style="479" customWidth="1"/>
    <col min="7685" max="7685" width="9.625" style="479" customWidth="1"/>
    <col min="7686" max="7686" width="2.125" style="479" customWidth="1"/>
    <col min="7687" max="7687" width="8.625" style="479" customWidth="1"/>
    <col min="7688" max="7688" width="10.625" style="479" customWidth="1"/>
    <col min="7689" max="7689" width="2.125" style="479" customWidth="1"/>
    <col min="7690" max="7690" width="8.625" style="479" customWidth="1"/>
    <col min="7691" max="7691" width="9.625" style="479" customWidth="1"/>
    <col min="7692" max="7692" width="2.125" style="479" customWidth="1"/>
    <col min="7693" max="7693" width="8.625" style="479" customWidth="1"/>
    <col min="7694" max="7694" width="9.625" style="479" customWidth="1"/>
    <col min="7695" max="7695" width="3.625" style="479" customWidth="1"/>
    <col min="7696" max="7936" width="9" style="479"/>
    <col min="7937" max="7937" width="3.625" style="479" customWidth="1"/>
    <col min="7938" max="7938" width="5.375" style="479" customWidth="1"/>
    <col min="7939" max="7939" width="2.125" style="479" customWidth="1"/>
    <col min="7940" max="7940" width="8.625" style="479" customWidth="1"/>
    <col min="7941" max="7941" width="9.625" style="479" customWidth="1"/>
    <col min="7942" max="7942" width="2.125" style="479" customWidth="1"/>
    <col min="7943" max="7943" width="8.625" style="479" customWidth="1"/>
    <col min="7944" max="7944" width="10.625" style="479" customWidth="1"/>
    <col min="7945" max="7945" width="2.125" style="479" customWidth="1"/>
    <col min="7946" max="7946" width="8.625" style="479" customWidth="1"/>
    <col min="7947" max="7947" width="9.625" style="479" customWidth="1"/>
    <col min="7948" max="7948" width="2.125" style="479" customWidth="1"/>
    <col min="7949" max="7949" width="8.625" style="479" customWidth="1"/>
    <col min="7950" max="7950" width="9.625" style="479" customWidth="1"/>
    <col min="7951" max="7951" width="3.625" style="479" customWidth="1"/>
    <col min="7952" max="8192" width="9" style="479"/>
    <col min="8193" max="8193" width="3.625" style="479" customWidth="1"/>
    <col min="8194" max="8194" width="5.375" style="479" customWidth="1"/>
    <col min="8195" max="8195" width="2.125" style="479" customWidth="1"/>
    <col min="8196" max="8196" width="8.625" style="479" customWidth="1"/>
    <col min="8197" max="8197" width="9.625" style="479" customWidth="1"/>
    <col min="8198" max="8198" width="2.125" style="479" customWidth="1"/>
    <col min="8199" max="8199" width="8.625" style="479" customWidth="1"/>
    <col min="8200" max="8200" width="10.625" style="479" customWidth="1"/>
    <col min="8201" max="8201" width="2.125" style="479" customWidth="1"/>
    <col min="8202" max="8202" width="8.625" style="479" customWidth="1"/>
    <col min="8203" max="8203" width="9.625" style="479" customWidth="1"/>
    <col min="8204" max="8204" width="2.125" style="479" customWidth="1"/>
    <col min="8205" max="8205" width="8.625" style="479" customWidth="1"/>
    <col min="8206" max="8206" width="9.625" style="479" customWidth="1"/>
    <col min="8207" max="8207" width="3.625" style="479" customWidth="1"/>
    <col min="8208" max="8448" width="9" style="479"/>
    <col min="8449" max="8449" width="3.625" style="479" customWidth="1"/>
    <col min="8450" max="8450" width="5.375" style="479" customWidth="1"/>
    <col min="8451" max="8451" width="2.125" style="479" customWidth="1"/>
    <col min="8452" max="8452" width="8.625" style="479" customWidth="1"/>
    <col min="8453" max="8453" width="9.625" style="479" customWidth="1"/>
    <col min="8454" max="8454" width="2.125" style="479" customWidth="1"/>
    <col min="8455" max="8455" width="8.625" style="479" customWidth="1"/>
    <col min="8456" max="8456" width="10.625" style="479" customWidth="1"/>
    <col min="8457" max="8457" width="2.125" style="479" customWidth="1"/>
    <col min="8458" max="8458" width="8.625" style="479" customWidth="1"/>
    <col min="8459" max="8459" width="9.625" style="479" customWidth="1"/>
    <col min="8460" max="8460" width="2.125" style="479" customWidth="1"/>
    <col min="8461" max="8461" width="8.625" style="479" customWidth="1"/>
    <col min="8462" max="8462" width="9.625" style="479" customWidth="1"/>
    <col min="8463" max="8463" width="3.625" style="479" customWidth="1"/>
    <col min="8464" max="8704" width="9" style="479"/>
    <col min="8705" max="8705" width="3.625" style="479" customWidth="1"/>
    <col min="8706" max="8706" width="5.375" style="479" customWidth="1"/>
    <col min="8707" max="8707" width="2.125" style="479" customWidth="1"/>
    <col min="8708" max="8708" width="8.625" style="479" customWidth="1"/>
    <col min="8709" max="8709" width="9.625" style="479" customWidth="1"/>
    <col min="8710" max="8710" width="2.125" style="479" customWidth="1"/>
    <col min="8711" max="8711" width="8.625" style="479" customWidth="1"/>
    <col min="8712" max="8712" width="10.625" style="479" customWidth="1"/>
    <col min="8713" max="8713" width="2.125" style="479" customWidth="1"/>
    <col min="8714" max="8714" width="8.625" style="479" customWidth="1"/>
    <col min="8715" max="8715" width="9.625" style="479" customWidth="1"/>
    <col min="8716" max="8716" width="2.125" style="479" customWidth="1"/>
    <col min="8717" max="8717" width="8.625" style="479" customWidth="1"/>
    <col min="8718" max="8718" width="9.625" style="479" customWidth="1"/>
    <col min="8719" max="8719" width="3.625" style="479" customWidth="1"/>
    <col min="8720" max="8960" width="9" style="479"/>
    <col min="8961" max="8961" width="3.625" style="479" customWidth="1"/>
    <col min="8962" max="8962" width="5.375" style="479" customWidth="1"/>
    <col min="8963" max="8963" width="2.125" style="479" customWidth="1"/>
    <col min="8964" max="8964" width="8.625" style="479" customWidth="1"/>
    <col min="8965" max="8965" width="9.625" style="479" customWidth="1"/>
    <col min="8966" max="8966" width="2.125" style="479" customWidth="1"/>
    <col min="8967" max="8967" width="8.625" style="479" customWidth="1"/>
    <col min="8968" max="8968" width="10.625" style="479" customWidth="1"/>
    <col min="8969" max="8969" width="2.125" style="479" customWidth="1"/>
    <col min="8970" max="8970" width="8.625" style="479" customWidth="1"/>
    <col min="8971" max="8971" width="9.625" style="479" customWidth="1"/>
    <col min="8972" max="8972" width="2.125" style="479" customWidth="1"/>
    <col min="8973" max="8973" width="8.625" style="479" customWidth="1"/>
    <col min="8974" max="8974" width="9.625" style="479" customWidth="1"/>
    <col min="8975" max="8975" width="3.625" style="479" customWidth="1"/>
    <col min="8976" max="9216" width="9" style="479"/>
    <col min="9217" max="9217" width="3.625" style="479" customWidth="1"/>
    <col min="9218" max="9218" width="5.375" style="479" customWidth="1"/>
    <col min="9219" max="9219" width="2.125" style="479" customWidth="1"/>
    <col min="9220" max="9220" width="8.625" style="479" customWidth="1"/>
    <col min="9221" max="9221" width="9.625" style="479" customWidth="1"/>
    <col min="9222" max="9222" width="2.125" style="479" customWidth="1"/>
    <col min="9223" max="9223" width="8.625" style="479" customWidth="1"/>
    <col min="9224" max="9224" width="10.625" style="479" customWidth="1"/>
    <col min="9225" max="9225" width="2.125" style="479" customWidth="1"/>
    <col min="9226" max="9226" width="8.625" style="479" customWidth="1"/>
    <col min="9227" max="9227" width="9.625" style="479" customWidth="1"/>
    <col min="9228" max="9228" width="2.125" style="479" customWidth="1"/>
    <col min="9229" max="9229" width="8.625" style="479" customWidth="1"/>
    <col min="9230" max="9230" width="9.625" style="479" customWidth="1"/>
    <col min="9231" max="9231" width="3.625" style="479" customWidth="1"/>
    <col min="9232" max="9472" width="9" style="479"/>
    <col min="9473" max="9473" width="3.625" style="479" customWidth="1"/>
    <col min="9474" max="9474" width="5.375" style="479" customWidth="1"/>
    <col min="9475" max="9475" width="2.125" style="479" customWidth="1"/>
    <col min="9476" max="9476" width="8.625" style="479" customWidth="1"/>
    <col min="9477" max="9477" width="9.625" style="479" customWidth="1"/>
    <col min="9478" max="9478" width="2.125" style="479" customWidth="1"/>
    <col min="9479" max="9479" width="8.625" style="479" customWidth="1"/>
    <col min="9480" max="9480" width="10.625" style="479" customWidth="1"/>
    <col min="9481" max="9481" width="2.125" style="479" customWidth="1"/>
    <col min="9482" max="9482" width="8.625" style="479" customWidth="1"/>
    <col min="9483" max="9483" width="9.625" style="479" customWidth="1"/>
    <col min="9484" max="9484" width="2.125" style="479" customWidth="1"/>
    <col min="9485" max="9485" width="8.625" style="479" customWidth="1"/>
    <col min="9486" max="9486" width="9.625" style="479" customWidth="1"/>
    <col min="9487" max="9487" width="3.625" style="479" customWidth="1"/>
    <col min="9488" max="9728" width="9" style="479"/>
    <col min="9729" max="9729" width="3.625" style="479" customWidth="1"/>
    <col min="9730" max="9730" width="5.375" style="479" customWidth="1"/>
    <col min="9731" max="9731" width="2.125" style="479" customWidth="1"/>
    <col min="9732" max="9732" width="8.625" style="479" customWidth="1"/>
    <col min="9733" max="9733" width="9.625" style="479" customWidth="1"/>
    <col min="9734" max="9734" width="2.125" style="479" customWidth="1"/>
    <col min="9735" max="9735" width="8.625" style="479" customWidth="1"/>
    <col min="9736" max="9736" width="10.625" style="479" customWidth="1"/>
    <col min="9737" max="9737" width="2.125" style="479" customWidth="1"/>
    <col min="9738" max="9738" width="8.625" style="479" customWidth="1"/>
    <col min="9739" max="9739" width="9.625" style="479" customWidth="1"/>
    <col min="9740" max="9740" width="2.125" style="479" customWidth="1"/>
    <col min="9741" max="9741" width="8.625" style="479" customWidth="1"/>
    <col min="9742" max="9742" width="9.625" style="479" customWidth="1"/>
    <col min="9743" max="9743" width="3.625" style="479" customWidth="1"/>
    <col min="9744" max="9984" width="9" style="479"/>
    <col min="9985" max="9985" width="3.625" style="479" customWidth="1"/>
    <col min="9986" max="9986" width="5.375" style="479" customWidth="1"/>
    <col min="9987" max="9987" width="2.125" style="479" customWidth="1"/>
    <col min="9988" max="9988" width="8.625" style="479" customWidth="1"/>
    <col min="9989" max="9989" width="9.625" style="479" customWidth="1"/>
    <col min="9990" max="9990" width="2.125" style="479" customWidth="1"/>
    <col min="9991" max="9991" width="8.625" style="479" customWidth="1"/>
    <col min="9992" max="9992" width="10.625" style="479" customWidth="1"/>
    <col min="9993" max="9993" width="2.125" style="479" customWidth="1"/>
    <col min="9994" max="9994" width="8.625" style="479" customWidth="1"/>
    <col min="9995" max="9995" width="9.625" style="479" customWidth="1"/>
    <col min="9996" max="9996" width="2.125" style="479" customWidth="1"/>
    <col min="9997" max="9997" width="8.625" style="479" customWidth="1"/>
    <col min="9998" max="9998" width="9.625" style="479" customWidth="1"/>
    <col min="9999" max="9999" width="3.625" style="479" customWidth="1"/>
    <col min="10000" max="10240" width="9" style="479"/>
    <col min="10241" max="10241" width="3.625" style="479" customWidth="1"/>
    <col min="10242" max="10242" width="5.375" style="479" customWidth="1"/>
    <col min="10243" max="10243" width="2.125" style="479" customWidth="1"/>
    <col min="10244" max="10244" width="8.625" style="479" customWidth="1"/>
    <col min="10245" max="10245" width="9.625" style="479" customWidth="1"/>
    <col min="10246" max="10246" width="2.125" style="479" customWidth="1"/>
    <col min="10247" max="10247" width="8.625" style="479" customWidth="1"/>
    <col min="10248" max="10248" width="10.625" style="479" customWidth="1"/>
    <col min="10249" max="10249" width="2.125" style="479" customWidth="1"/>
    <col min="10250" max="10250" width="8.625" style="479" customWidth="1"/>
    <col min="10251" max="10251" width="9.625" style="479" customWidth="1"/>
    <col min="10252" max="10252" width="2.125" style="479" customWidth="1"/>
    <col min="10253" max="10253" width="8.625" style="479" customWidth="1"/>
    <col min="10254" max="10254" width="9.625" style="479" customWidth="1"/>
    <col min="10255" max="10255" width="3.625" style="479" customWidth="1"/>
    <col min="10256" max="10496" width="9" style="479"/>
    <col min="10497" max="10497" width="3.625" style="479" customWidth="1"/>
    <col min="10498" max="10498" width="5.375" style="479" customWidth="1"/>
    <col min="10499" max="10499" width="2.125" style="479" customWidth="1"/>
    <col min="10500" max="10500" width="8.625" style="479" customWidth="1"/>
    <col min="10501" max="10501" width="9.625" style="479" customWidth="1"/>
    <col min="10502" max="10502" width="2.125" style="479" customWidth="1"/>
    <col min="10503" max="10503" width="8.625" style="479" customWidth="1"/>
    <col min="10504" max="10504" width="10.625" style="479" customWidth="1"/>
    <col min="10505" max="10505" width="2.125" style="479" customWidth="1"/>
    <col min="10506" max="10506" width="8.625" style="479" customWidth="1"/>
    <col min="10507" max="10507" width="9.625" style="479" customWidth="1"/>
    <col min="10508" max="10508" width="2.125" style="479" customWidth="1"/>
    <col min="10509" max="10509" width="8.625" style="479" customWidth="1"/>
    <col min="10510" max="10510" width="9.625" style="479" customWidth="1"/>
    <col min="10511" max="10511" width="3.625" style="479" customWidth="1"/>
    <col min="10512" max="10752" width="9" style="479"/>
    <col min="10753" max="10753" width="3.625" style="479" customWidth="1"/>
    <col min="10754" max="10754" width="5.375" style="479" customWidth="1"/>
    <col min="10755" max="10755" width="2.125" style="479" customWidth="1"/>
    <col min="10756" max="10756" width="8.625" style="479" customWidth="1"/>
    <col min="10757" max="10757" width="9.625" style="479" customWidth="1"/>
    <col min="10758" max="10758" width="2.125" style="479" customWidth="1"/>
    <col min="10759" max="10759" width="8.625" style="479" customWidth="1"/>
    <col min="10760" max="10760" width="10.625" style="479" customWidth="1"/>
    <col min="10761" max="10761" width="2.125" style="479" customWidth="1"/>
    <col min="10762" max="10762" width="8.625" style="479" customWidth="1"/>
    <col min="10763" max="10763" width="9.625" style="479" customWidth="1"/>
    <col min="10764" max="10764" width="2.125" style="479" customWidth="1"/>
    <col min="10765" max="10765" width="8.625" style="479" customWidth="1"/>
    <col min="10766" max="10766" width="9.625" style="479" customWidth="1"/>
    <col min="10767" max="10767" width="3.625" style="479" customWidth="1"/>
    <col min="10768" max="11008" width="9" style="479"/>
    <col min="11009" max="11009" width="3.625" style="479" customWidth="1"/>
    <col min="11010" max="11010" width="5.375" style="479" customWidth="1"/>
    <col min="11011" max="11011" width="2.125" style="479" customWidth="1"/>
    <col min="11012" max="11012" width="8.625" style="479" customWidth="1"/>
    <col min="11013" max="11013" width="9.625" style="479" customWidth="1"/>
    <col min="11014" max="11014" width="2.125" style="479" customWidth="1"/>
    <col min="11015" max="11015" width="8.625" style="479" customWidth="1"/>
    <col min="11016" max="11016" width="10.625" style="479" customWidth="1"/>
    <col min="11017" max="11017" width="2.125" style="479" customWidth="1"/>
    <col min="11018" max="11018" width="8.625" style="479" customWidth="1"/>
    <col min="11019" max="11019" width="9.625" style="479" customWidth="1"/>
    <col min="11020" max="11020" width="2.125" style="479" customWidth="1"/>
    <col min="11021" max="11021" width="8.625" style="479" customWidth="1"/>
    <col min="11022" max="11022" width="9.625" style="479" customWidth="1"/>
    <col min="11023" max="11023" width="3.625" style="479" customWidth="1"/>
    <col min="11024" max="11264" width="9" style="479"/>
    <col min="11265" max="11265" width="3.625" style="479" customWidth="1"/>
    <col min="11266" max="11266" width="5.375" style="479" customWidth="1"/>
    <col min="11267" max="11267" width="2.125" style="479" customWidth="1"/>
    <col min="11268" max="11268" width="8.625" style="479" customWidth="1"/>
    <col min="11269" max="11269" width="9.625" style="479" customWidth="1"/>
    <col min="11270" max="11270" width="2.125" style="479" customWidth="1"/>
    <col min="11271" max="11271" width="8.625" style="479" customWidth="1"/>
    <col min="11272" max="11272" width="10.625" style="479" customWidth="1"/>
    <col min="11273" max="11273" width="2.125" style="479" customWidth="1"/>
    <col min="11274" max="11274" width="8.625" style="479" customWidth="1"/>
    <col min="11275" max="11275" width="9.625" style="479" customWidth="1"/>
    <col min="11276" max="11276" width="2.125" style="479" customWidth="1"/>
    <col min="11277" max="11277" width="8.625" style="479" customWidth="1"/>
    <col min="11278" max="11278" width="9.625" style="479" customWidth="1"/>
    <col min="11279" max="11279" width="3.625" style="479" customWidth="1"/>
    <col min="11280" max="11520" width="9" style="479"/>
    <col min="11521" max="11521" width="3.625" style="479" customWidth="1"/>
    <col min="11522" max="11522" width="5.375" style="479" customWidth="1"/>
    <col min="11523" max="11523" width="2.125" style="479" customWidth="1"/>
    <col min="11524" max="11524" width="8.625" style="479" customWidth="1"/>
    <col min="11525" max="11525" width="9.625" style="479" customWidth="1"/>
    <col min="11526" max="11526" width="2.125" style="479" customWidth="1"/>
    <col min="11527" max="11527" width="8.625" style="479" customWidth="1"/>
    <col min="11528" max="11528" width="10.625" style="479" customWidth="1"/>
    <col min="11529" max="11529" width="2.125" style="479" customWidth="1"/>
    <col min="11530" max="11530" width="8.625" style="479" customWidth="1"/>
    <col min="11531" max="11531" width="9.625" style="479" customWidth="1"/>
    <col min="11532" max="11532" width="2.125" style="479" customWidth="1"/>
    <col min="11533" max="11533" width="8.625" style="479" customWidth="1"/>
    <col min="11534" max="11534" width="9.625" style="479" customWidth="1"/>
    <col min="11535" max="11535" width="3.625" style="479" customWidth="1"/>
    <col min="11536" max="11776" width="9" style="479"/>
    <col min="11777" max="11777" width="3.625" style="479" customWidth="1"/>
    <col min="11778" max="11778" width="5.375" style="479" customWidth="1"/>
    <col min="11779" max="11779" width="2.125" style="479" customWidth="1"/>
    <col min="11780" max="11780" width="8.625" style="479" customWidth="1"/>
    <col min="11781" max="11781" width="9.625" style="479" customWidth="1"/>
    <col min="11782" max="11782" width="2.125" style="479" customWidth="1"/>
    <col min="11783" max="11783" width="8.625" style="479" customWidth="1"/>
    <col min="11784" max="11784" width="10.625" style="479" customWidth="1"/>
    <col min="11785" max="11785" width="2.125" style="479" customWidth="1"/>
    <col min="11786" max="11786" width="8.625" style="479" customWidth="1"/>
    <col min="11787" max="11787" width="9.625" style="479" customWidth="1"/>
    <col min="11788" max="11788" width="2.125" style="479" customWidth="1"/>
    <col min="11789" max="11789" width="8.625" style="479" customWidth="1"/>
    <col min="11790" max="11790" width="9.625" style="479" customWidth="1"/>
    <col min="11791" max="11791" width="3.625" style="479" customWidth="1"/>
    <col min="11792" max="12032" width="9" style="479"/>
    <col min="12033" max="12033" width="3.625" style="479" customWidth="1"/>
    <col min="12034" max="12034" width="5.375" style="479" customWidth="1"/>
    <col min="12035" max="12035" width="2.125" style="479" customWidth="1"/>
    <col min="12036" max="12036" width="8.625" style="479" customWidth="1"/>
    <col min="12037" max="12037" width="9.625" style="479" customWidth="1"/>
    <col min="12038" max="12038" width="2.125" style="479" customWidth="1"/>
    <col min="12039" max="12039" width="8.625" style="479" customWidth="1"/>
    <col min="12040" max="12040" width="10.625" style="479" customWidth="1"/>
    <col min="12041" max="12041" width="2.125" style="479" customWidth="1"/>
    <col min="12042" max="12042" width="8.625" style="479" customWidth="1"/>
    <col min="12043" max="12043" width="9.625" style="479" customWidth="1"/>
    <col min="12044" max="12044" width="2.125" style="479" customWidth="1"/>
    <col min="12045" max="12045" width="8.625" style="479" customWidth="1"/>
    <col min="12046" max="12046" width="9.625" style="479" customWidth="1"/>
    <col min="12047" max="12047" width="3.625" style="479" customWidth="1"/>
    <col min="12048" max="12288" width="9" style="479"/>
    <col min="12289" max="12289" width="3.625" style="479" customWidth="1"/>
    <col min="12290" max="12290" width="5.375" style="479" customWidth="1"/>
    <col min="12291" max="12291" width="2.125" style="479" customWidth="1"/>
    <col min="12292" max="12292" width="8.625" style="479" customWidth="1"/>
    <col min="12293" max="12293" width="9.625" style="479" customWidth="1"/>
    <col min="12294" max="12294" width="2.125" style="479" customWidth="1"/>
    <col min="12295" max="12295" width="8.625" style="479" customWidth="1"/>
    <col min="12296" max="12296" width="10.625" style="479" customWidth="1"/>
    <col min="12297" max="12297" width="2.125" style="479" customWidth="1"/>
    <col min="12298" max="12298" width="8.625" style="479" customWidth="1"/>
    <col min="12299" max="12299" width="9.625" style="479" customWidth="1"/>
    <col min="12300" max="12300" width="2.125" style="479" customWidth="1"/>
    <col min="12301" max="12301" width="8.625" style="479" customWidth="1"/>
    <col min="12302" max="12302" width="9.625" style="479" customWidth="1"/>
    <col min="12303" max="12303" width="3.625" style="479" customWidth="1"/>
    <col min="12304" max="12544" width="9" style="479"/>
    <col min="12545" max="12545" width="3.625" style="479" customWidth="1"/>
    <col min="12546" max="12546" width="5.375" style="479" customWidth="1"/>
    <col min="12547" max="12547" width="2.125" style="479" customWidth="1"/>
    <col min="12548" max="12548" width="8.625" style="479" customWidth="1"/>
    <col min="12549" max="12549" width="9.625" style="479" customWidth="1"/>
    <col min="12550" max="12550" width="2.125" style="479" customWidth="1"/>
    <col min="12551" max="12551" width="8.625" style="479" customWidth="1"/>
    <col min="12552" max="12552" width="10.625" style="479" customWidth="1"/>
    <col min="12553" max="12553" width="2.125" style="479" customWidth="1"/>
    <col min="12554" max="12554" width="8.625" style="479" customWidth="1"/>
    <col min="12555" max="12555" width="9.625" style="479" customWidth="1"/>
    <col min="12556" max="12556" width="2.125" style="479" customWidth="1"/>
    <col min="12557" max="12557" width="8.625" style="479" customWidth="1"/>
    <col min="12558" max="12558" width="9.625" style="479" customWidth="1"/>
    <col min="12559" max="12559" width="3.625" style="479" customWidth="1"/>
    <col min="12560" max="12800" width="9" style="479"/>
    <col min="12801" max="12801" width="3.625" style="479" customWidth="1"/>
    <col min="12802" max="12802" width="5.375" style="479" customWidth="1"/>
    <col min="12803" max="12803" width="2.125" style="479" customWidth="1"/>
    <col min="12804" max="12804" width="8.625" style="479" customWidth="1"/>
    <col min="12805" max="12805" width="9.625" style="479" customWidth="1"/>
    <col min="12806" max="12806" width="2.125" style="479" customWidth="1"/>
    <col min="12807" max="12807" width="8.625" style="479" customWidth="1"/>
    <col min="12808" max="12808" width="10.625" style="479" customWidth="1"/>
    <col min="12809" max="12809" width="2.125" style="479" customWidth="1"/>
    <col min="12810" max="12810" width="8.625" style="479" customWidth="1"/>
    <col min="12811" max="12811" width="9.625" style="479" customWidth="1"/>
    <col min="12812" max="12812" width="2.125" style="479" customWidth="1"/>
    <col min="12813" max="12813" width="8.625" style="479" customWidth="1"/>
    <col min="12814" max="12814" width="9.625" style="479" customWidth="1"/>
    <col min="12815" max="12815" width="3.625" style="479" customWidth="1"/>
    <col min="12816" max="13056" width="9" style="479"/>
    <col min="13057" max="13057" width="3.625" style="479" customWidth="1"/>
    <col min="13058" max="13058" width="5.375" style="479" customWidth="1"/>
    <col min="13059" max="13059" width="2.125" style="479" customWidth="1"/>
    <col min="13060" max="13060" width="8.625" style="479" customWidth="1"/>
    <col min="13061" max="13061" width="9.625" style="479" customWidth="1"/>
    <col min="13062" max="13062" width="2.125" style="479" customWidth="1"/>
    <col min="13063" max="13063" width="8.625" style="479" customWidth="1"/>
    <col min="13064" max="13064" width="10.625" style="479" customWidth="1"/>
    <col min="13065" max="13065" width="2.125" style="479" customWidth="1"/>
    <col min="13066" max="13066" width="8.625" style="479" customWidth="1"/>
    <col min="13067" max="13067" width="9.625" style="479" customWidth="1"/>
    <col min="13068" max="13068" width="2.125" style="479" customWidth="1"/>
    <col min="13069" max="13069" width="8.625" style="479" customWidth="1"/>
    <col min="13070" max="13070" width="9.625" style="479" customWidth="1"/>
    <col min="13071" max="13071" width="3.625" style="479" customWidth="1"/>
    <col min="13072" max="13312" width="9" style="479"/>
    <col min="13313" max="13313" width="3.625" style="479" customWidth="1"/>
    <col min="13314" max="13314" width="5.375" style="479" customWidth="1"/>
    <col min="13315" max="13315" width="2.125" style="479" customWidth="1"/>
    <col min="13316" max="13316" width="8.625" style="479" customWidth="1"/>
    <col min="13317" max="13317" width="9.625" style="479" customWidth="1"/>
    <col min="13318" max="13318" width="2.125" style="479" customWidth="1"/>
    <col min="13319" max="13319" width="8.625" style="479" customWidth="1"/>
    <col min="13320" max="13320" width="10.625" style="479" customWidth="1"/>
    <col min="13321" max="13321" width="2.125" style="479" customWidth="1"/>
    <col min="13322" max="13322" width="8.625" style="479" customWidth="1"/>
    <col min="13323" max="13323" width="9.625" style="479" customWidth="1"/>
    <col min="13324" max="13324" width="2.125" style="479" customWidth="1"/>
    <col min="13325" max="13325" width="8.625" style="479" customWidth="1"/>
    <col min="13326" max="13326" width="9.625" style="479" customWidth="1"/>
    <col min="13327" max="13327" width="3.625" style="479" customWidth="1"/>
    <col min="13328" max="13568" width="9" style="479"/>
    <col min="13569" max="13569" width="3.625" style="479" customWidth="1"/>
    <col min="13570" max="13570" width="5.375" style="479" customWidth="1"/>
    <col min="13571" max="13571" width="2.125" style="479" customWidth="1"/>
    <col min="13572" max="13572" width="8.625" style="479" customWidth="1"/>
    <col min="13573" max="13573" width="9.625" style="479" customWidth="1"/>
    <col min="13574" max="13574" width="2.125" style="479" customWidth="1"/>
    <col min="13575" max="13575" width="8.625" style="479" customWidth="1"/>
    <col min="13576" max="13576" width="10.625" style="479" customWidth="1"/>
    <col min="13577" max="13577" width="2.125" style="479" customWidth="1"/>
    <col min="13578" max="13578" width="8.625" style="479" customWidth="1"/>
    <col min="13579" max="13579" width="9.625" style="479" customWidth="1"/>
    <col min="13580" max="13580" width="2.125" style="479" customWidth="1"/>
    <col min="13581" max="13581" width="8.625" style="479" customWidth="1"/>
    <col min="13582" max="13582" width="9.625" style="479" customWidth="1"/>
    <col min="13583" max="13583" width="3.625" style="479" customWidth="1"/>
    <col min="13584" max="13824" width="9" style="479"/>
    <col min="13825" max="13825" width="3.625" style="479" customWidth="1"/>
    <col min="13826" max="13826" width="5.375" style="479" customWidth="1"/>
    <col min="13827" max="13827" width="2.125" style="479" customWidth="1"/>
    <col min="13828" max="13828" width="8.625" style="479" customWidth="1"/>
    <col min="13829" max="13829" width="9.625" style="479" customWidth="1"/>
    <col min="13830" max="13830" width="2.125" style="479" customWidth="1"/>
    <col min="13831" max="13831" width="8.625" style="479" customWidth="1"/>
    <col min="13832" max="13832" width="10.625" style="479" customWidth="1"/>
    <col min="13833" max="13833" width="2.125" style="479" customWidth="1"/>
    <col min="13834" max="13834" width="8.625" style="479" customWidth="1"/>
    <col min="13835" max="13835" width="9.625" style="479" customWidth="1"/>
    <col min="13836" max="13836" width="2.125" style="479" customWidth="1"/>
    <col min="13837" max="13837" width="8.625" style="479" customWidth="1"/>
    <col min="13838" max="13838" width="9.625" style="479" customWidth="1"/>
    <col min="13839" max="13839" width="3.625" style="479" customWidth="1"/>
    <col min="13840" max="14080" width="9" style="479"/>
    <col min="14081" max="14081" width="3.625" style="479" customWidth="1"/>
    <col min="14082" max="14082" width="5.375" style="479" customWidth="1"/>
    <col min="14083" max="14083" width="2.125" style="479" customWidth="1"/>
    <col min="14084" max="14084" width="8.625" style="479" customWidth="1"/>
    <col min="14085" max="14085" width="9.625" style="479" customWidth="1"/>
    <col min="14086" max="14086" width="2.125" style="479" customWidth="1"/>
    <col min="14087" max="14087" width="8.625" style="479" customWidth="1"/>
    <col min="14088" max="14088" width="10.625" style="479" customWidth="1"/>
    <col min="14089" max="14089" width="2.125" style="479" customWidth="1"/>
    <col min="14090" max="14090" width="8.625" style="479" customWidth="1"/>
    <col min="14091" max="14091" width="9.625" style="479" customWidth="1"/>
    <col min="14092" max="14092" width="2.125" style="479" customWidth="1"/>
    <col min="14093" max="14093" width="8.625" style="479" customWidth="1"/>
    <col min="14094" max="14094" width="9.625" style="479" customWidth="1"/>
    <col min="14095" max="14095" width="3.625" style="479" customWidth="1"/>
    <col min="14096" max="14336" width="9" style="479"/>
    <col min="14337" max="14337" width="3.625" style="479" customWidth="1"/>
    <col min="14338" max="14338" width="5.375" style="479" customWidth="1"/>
    <col min="14339" max="14339" width="2.125" style="479" customWidth="1"/>
    <col min="14340" max="14340" width="8.625" style="479" customWidth="1"/>
    <col min="14341" max="14341" width="9.625" style="479" customWidth="1"/>
    <col min="14342" max="14342" width="2.125" style="479" customWidth="1"/>
    <col min="14343" max="14343" width="8.625" style="479" customWidth="1"/>
    <col min="14344" max="14344" width="10.625" style="479" customWidth="1"/>
    <col min="14345" max="14345" width="2.125" style="479" customWidth="1"/>
    <col min="14346" max="14346" width="8.625" style="479" customWidth="1"/>
    <col min="14347" max="14347" width="9.625" style="479" customWidth="1"/>
    <col min="14348" max="14348" width="2.125" style="479" customWidth="1"/>
    <col min="14349" max="14349" width="8.625" style="479" customWidth="1"/>
    <col min="14350" max="14350" width="9.625" style="479" customWidth="1"/>
    <col min="14351" max="14351" width="3.625" style="479" customWidth="1"/>
    <col min="14352" max="14592" width="9" style="479"/>
    <col min="14593" max="14593" width="3.625" style="479" customWidth="1"/>
    <col min="14594" max="14594" width="5.375" style="479" customWidth="1"/>
    <col min="14595" max="14595" width="2.125" style="479" customWidth="1"/>
    <col min="14596" max="14596" width="8.625" style="479" customWidth="1"/>
    <col min="14597" max="14597" width="9.625" style="479" customWidth="1"/>
    <col min="14598" max="14598" width="2.125" style="479" customWidth="1"/>
    <col min="14599" max="14599" width="8.625" style="479" customWidth="1"/>
    <col min="14600" max="14600" width="10.625" style="479" customWidth="1"/>
    <col min="14601" max="14601" width="2.125" style="479" customWidth="1"/>
    <col min="14602" max="14602" width="8.625" style="479" customWidth="1"/>
    <col min="14603" max="14603" width="9.625" style="479" customWidth="1"/>
    <col min="14604" max="14604" width="2.125" style="479" customWidth="1"/>
    <col min="14605" max="14605" width="8.625" style="479" customWidth="1"/>
    <col min="14606" max="14606" width="9.625" style="479" customWidth="1"/>
    <col min="14607" max="14607" width="3.625" style="479" customWidth="1"/>
    <col min="14608" max="14848" width="9" style="479"/>
    <col min="14849" max="14849" width="3.625" style="479" customWidth="1"/>
    <col min="14850" max="14850" width="5.375" style="479" customWidth="1"/>
    <col min="14851" max="14851" width="2.125" style="479" customWidth="1"/>
    <col min="14852" max="14852" width="8.625" style="479" customWidth="1"/>
    <col min="14853" max="14853" width="9.625" style="479" customWidth="1"/>
    <col min="14854" max="14854" width="2.125" style="479" customWidth="1"/>
    <col min="14855" max="14855" width="8.625" style="479" customWidth="1"/>
    <col min="14856" max="14856" width="10.625" style="479" customWidth="1"/>
    <col min="14857" max="14857" width="2.125" style="479" customWidth="1"/>
    <col min="14858" max="14858" width="8.625" style="479" customWidth="1"/>
    <col min="14859" max="14859" width="9.625" style="479" customWidth="1"/>
    <col min="14860" max="14860" width="2.125" style="479" customWidth="1"/>
    <col min="14861" max="14861" width="8.625" style="479" customWidth="1"/>
    <col min="14862" max="14862" width="9.625" style="479" customWidth="1"/>
    <col min="14863" max="14863" width="3.625" style="479" customWidth="1"/>
    <col min="14864" max="15104" width="9" style="479"/>
    <col min="15105" max="15105" width="3.625" style="479" customWidth="1"/>
    <col min="15106" max="15106" width="5.375" style="479" customWidth="1"/>
    <col min="15107" max="15107" width="2.125" style="479" customWidth="1"/>
    <col min="15108" max="15108" width="8.625" style="479" customWidth="1"/>
    <col min="15109" max="15109" width="9.625" style="479" customWidth="1"/>
    <col min="15110" max="15110" width="2.125" style="479" customWidth="1"/>
    <col min="15111" max="15111" width="8.625" style="479" customWidth="1"/>
    <col min="15112" max="15112" width="10.625" style="479" customWidth="1"/>
    <col min="15113" max="15113" width="2.125" style="479" customWidth="1"/>
    <col min="15114" max="15114" width="8.625" style="479" customWidth="1"/>
    <col min="15115" max="15115" width="9.625" style="479" customWidth="1"/>
    <col min="15116" max="15116" width="2.125" style="479" customWidth="1"/>
    <col min="15117" max="15117" width="8.625" style="479" customWidth="1"/>
    <col min="15118" max="15118" width="9.625" style="479" customWidth="1"/>
    <col min="15119" max="15119" width="3.625" style="479" customWidth="1"/>
    <col min="15120" max="15360" width="9" style="479"/>
    <col min="15361" max="15361" width="3.625" style="479" customWidth="1"/>
    <col min="15362" max="15362" width="5.375" style="479" customWidth="1"/>
    <col min="15363" max="15363" width="2.125" style="479" customWidth="1"/>
    <col min="15364" max="15364" width="8.625" style="479" customWidth="1"/>
    <col min="15365" max="15365" width="9.625" style="479" customWidth="1"/>
    <col min="15366" max="15366" width="2.125" style="479" customWidth="1"/>
    <col min="15367" max="15367" width="8.625" style="479" customWidth="1"/>
    <col min="15368" max="15368" width="10.625" style="479" customWidth="1"/>
    <col min="15369" max="15369" width="2.125" style="479" customWidth="1"/>
    <col min="15370" max="15370" width="8.625" style="479" customWidth="1"/>
    <col min="15371" max="15371" width="9.625" style="479" customWidth="1"/>
    <col min="15372" max="15372" width="2.125" style="479" customWidth="1"/>
    <col min="15373" max="15373" width="8.625" style="479" customWidth="1"/>
    <col min="15374" max="15374" width="9.625" style="479" customWidth="1"/>
    <col min="15375" max="15375" width="3.625" style="479" customWidth="1"/>
    <col min="15376" max="15616" width="9" style="479"/>
    <col min="15617" max="15617" width="3.625" style="479" customWidth="1"/>
    <col min="15618" max="15618" width="5.375" style="479" customWidth="1"/>
    <col min="15619" max="15619" width="2.125" style="479" customWidth="1"/>
    <col min="15620" max="15620" width="8.625" style="479" customWidth="1"/>
    <col min="15621" max="15621" width="9.625" style="479" customWidth="1"/>
    <col min="15622" max="15622" width="2.125" style="479" customWidth="1"/>
    <col min="15623" max="15623" width="8.625" style="479" customWidth="1"/>
    <col min="15624" max="15624" width="10.625" style="479" customWidth="1"/>
    <col min="15625" max="15625" width="2.125" style="479" customWidth="1"/>
    <col min="15626" max="15626" width="8.625" style="479" customWidth="1"/>
    <col min="15627" max="15627" width="9.625" style="479" customWidth="1"/>
    <col min="15628" max="15628" width="2.125" style="479" customWidth="1"/>
    <col min="15629" max="15629" width="8.625" style="479" customWidth="1"/>
    <col min="15630" max="15630" width="9.625" style="479" customWidth="1"/>
    <col min="15631" max="15631" width="3.625" style="479" customWidth="1"/>
    <col min="15632" max="15872" width="9" style="479"/>
    <col min="15873" max="15873" width="3.625" style="479" customWidth="1"/>
    <col min="15874" max="15874" width="5.375" style="479" customWidth="1"/>
    <col min="15875" max="15875" width="2.125" style="479" customWidth="1"/>
    <col min="15876" max="15876" width="8.625" style="479" customWidth="1"/>
    <col min="15877" max="15877" width="9.625" style="479" customWidth="1"/>
    <col min="15878" max="15878" width="2.125" style="479" customWidth="1"/>
    <col min="15879" max="15879" width="8.625" style="479" customWidth="1"/>
    <col min="15880" max="15880" width="10.625" style="479" customWidth="1"/>
    <col min="15881" max="15881" width="2.125" style="479" customWidth="1"/>
    <col min="15882" max="15882" width="8.625" style="479" customWidth="1"/>
    <col min="15883" max="15883" width="9.625" style="479" customWidth="1"/>
    <col min="15884" max="15884" width="2.125" style="479" customWidth="1"/>
    <col min="15885" max="15885" width="8.625" style="479" customWidth="1"/>
    <col min="15886" max="15886" width="9.625" style="479" customWidth="1"/>
    <col min="15887" max="15887" width="3.625" style="479" customWidth="1"/>
    <col min="15888" max="16128" width="9" style="479"/>
    <col min="16129" max="16129" width="3.625" style="479" customWidth="1"/>
    <col min="16130" max="16130" width="5.375" style="479" customWidth="1"/>
    <col min="16131" max="16131" width="2.125" style="479" customWidth="1"/>
    <col min="16132" max="16132" width="8.625" style="479" customWidth="1"/>
    <col min="16133" max="16133" width="9.625" style="479" customWidth="1"/>
    <col min="16134" max="16134" width="2.125" style="479" customWidth="1"/>
    <col min="16135" max="16135" width="8.625" style="479" customWidth="1"/>
    <col min="16136" max="16136" width="10.625" style="479" customWidth="1"/>
    <col min="16137" max="16137" width="2.125" style="479" customWidth="1"/>
    <col min="16138" max="16138" width="8.625" style="479" customWidth="1"/>
    <col min="16139" max="16139" width="9.625" style="479" customWidth="1"/>
    <col min="16140" max="16140" width="2.125" style="479" customWidth="1"/>
    <col min="16141" max="16141" width="8.625" style="479" customWidth="1"/>
    <col min="16142" max="16142" width="9.625" style="479" customWidth="1"/>
    <col min="16143" max="16143" width="3.625" style="479" customWidth="1"/>
    <col min="16144" max="16384" width="9" style="479"/>
  </cols>
  <sheetData>
    <row r="1" spans="1:14" s="477" customFormat="1" ht="30" customHeight="1">
      <c r="A1" s="1" t="s">
        <v>365</v>
      </c>
      <c r="B1" s="473"/>
      <c r="C1" s="473"/>
      <c r="D1" s="474"/>
      <c r="E1" s="475"/>
      <c r="F1" s="475"/>
      <c r="G1" s="2"/>
      <c r="H1" s="476"/>
      <c r="I1" s="476"/>
      <c r="J1" s="2"/>
      <c r="K1" s="476"/>
      <c r="L1" s="476"/>
      <c r="M1" s="2"/>
      <c r="N1" s="476"/>
    </row>
    <row r="2" spans="1:14" s="477" customFormat="1" ht="18" customHeight="1">
      <c r="A2" s="5"/>
      <c r="B2" s="478"/>
      <c r="C2" s="478"/>
      <c r="D2" s="474"/>
      <c r="E2" s="475"/>
      <c r="F2" s="475"/>
      <c r="G2" s="2"/>
      <c r="H2" s="476"/>
      <c r="I2" s="476"/>
      <c r="J2" s="2"/>
      <c r="K2" s="476"/>
      <c r="L2" s="476"/>
      <c r="M2" s="2"/>
      <c r="N2" s="476"/>
    </row>
    <row r="3" spans="1:14" ht="18" customHeight="1">
      <c r="B3" s="794" t="s">
        <v>366</v>
      </c>
      <c r="C3" s="856" t="s">
        <v>323</v>
      </c>
      <c r="D3" s="797" t="s">
        <v>45</v>
      </c>
      <c r="E3" s="796"/>
      <c r="F3" s="856" t="s">
        <v>323</v>
      </c>
      <c r="G3" s="797" t="s">
        <v>367</v>
      </c>
      <c r="H3" s="796"/>
      <c r="I3" s="856" t="s">
        <v>323</v>
      </c>
      <c r="J3" s="797" t="s">
        <v>47</v>
      </c>
      <c r="K3" s="796"/>
      <c r="L3" s="856" t="s">
        <v>323</v>
      </c>
      <c r="M3" s="797" t="s">
        <v>368</v>
      </c>
      <c r="N3" s="796"/>
    </row>
    <row r="4" spans="1:14" ht="18" customHeight="1">
      <c r="B4" s="795"/>
      <c r="C4" s="857"/>
      <c r="D4" s="480" t="s">
        <v>369</v>
      </c>
      <c r="E4" s="481" t="s">
        <v>370</v>
      </c>
      <c r="F4" s="857"/>
      <c r="G4" s="482" t="s">
        <v>369</v>
      </c>
      <c r="H4" s="483" t="s">
        <v>370</v>
      </c>
      <c r="I4" s="857"/>
      <c r="J4" s="482" t="s">
        <v>371</v>
      </c>
      <c r="K4" s="483" t="s">
        <v>370</v>
      </c>
      <c r="L4" s="857"/>
      <c r="M4" s="482" t="s">
        <v>371</v>
      </c>
      <c r="N4" s="483" t="s">
        <v>370</v>
      </c>
    </row>
    <row r="5" spans="1:14" ht="6.75" customHeight="1">
      <c r="B5" s="858" t="s">
        <v>372</v>
      </c>
      <c r="C5" s="859">
        <v>1</v>
      </c>
      <c r="D5" s="817" t="s">
        <v>373</v>
      </c>
      <c r="E5" s="798" t="s">
        <v>374</v>
      </c>
      <c r="F5" s="484"/>
      <c r="G5" s="485"/>
      <c r="H5" s="486"/>
      <c r="I5" s="487"/>
      <c r="J5" s="485"/>
      <c r="K5" s="486"/>
      <c r="L5" s="488"/>
      <c r="M5" s="489"/>
      <c r="N5" s="490"/>
    </row>
    <row r="6" spans="1:14" ht="6.75" customHeight="1">
      <c r="B6" s="775"/>
      <c r="C6" s="860"/>
      <c r="D6" s="818"/>
      <c r="E6" s="799"/>
      <c r="F6" s="491"/>
      <c r="G6" s="492"/>
      <c r="H6" s="493"/>
      <c r="I6" s="494"/>
      <c r="J6" s="492"/>
      <c r="K6" s="493"/>
      <c r="L6" s="801">
        <v>1</v>
      </c>
      <c r="M6" s="810" t="s">
        <v>375</v>
      </c>
      <c r="N6" s="798" t="s">
        <v>376</v>
      </c>
    </row>
    <row r="7" spans="1:14" ht="6.75" customHeight="1">
      <c r="B7" s="775">
        <v>30</v>
      </c>
      <c r="C7" s="861"/>
      <c r="D7" s="495"/>
      <c r="E7" s="799"/>
      <c r="F7" s="801">
        <v>1</v>
      </c>
      <c r="G7" s="810" t="s">
        <v>377</v>
      </c>
      <c r="H7" s="798" t="s">
        <v>378</v>
      </c>
      <c r="I7" s="496"/>
      <c r="J7" s="810" t="s">
        <v>375</v>
      </c>
      <c r="K7" s="497"/>
      <c r="L7" s="803"/>
      <c r="M7" s="806"/>
      <c r="N7" s="800"/>
    </row>
    <row r="8" spans="1:14" ht="6.75" customHeight="1">
      <c r="B8" s="775"/>
      <c r="C8" s="861"/>
      <c r="D8" s="495"/>
      <c r="E8" s="799"/>
      <c r="F8" s="803"/>
      <c r="G8" s="806"/>
      <c r="H8" s="800"/>
      <c r="I8" s="498"/>
      <c r="J8" s="805"/>
      <c r="K8" s="499"/>
      <c r="L8" s="496"/>
      <c r="M8" s="821" t="s">
        <v>379</v>
      </c>
      <c r="N8" s="497"/>
    </row>
    <row r="9" spans="1:14" ht="6.75" customHeight="1">
      <c r="B9" s="775">
        <v>31</v>
      </c>
      <c r="C9" s="861"/>
      <c r="D9" s="495"/>
      <c r="E9" s="799"/>
      <c r="F9" s="801">
        <v>2</v>
      </c>
      <c r="G9" s="810" t="s">
        <v>380</v>
      </c>
      <c r="H9" s="798" t="s">
        <v>381</v>
      </c>
      <c r="I9" s="498"/>
      <c r="J9" s="806"/>
      <c r="K9" s="499"/>
      <c r="L9" s="802">
        <v>2</v>
      </c>
      <c r="M9" s="822"/>
      <c r="N9" s="799" t="s">
        <v>382</v>
      </c>
    </row>
    <row r="10" spans="1:14" ht="6.75" customHeight="1">
      <c r="B10" s="775"/>
      <c r="C10" s="861"/>
      <c r="D10" s="495"/>
      <c r="E10" s="799"/>
      <c r="F10" s="803"/>
      <c r="G10" s="806"/>
      <c r="H10" s="800"/>
      <c r="I10" s="498"/>
      <c r="J10" s="854" t="s">
        <v>383</v>
      </c>
      <c r="K10" s="499"/>
      <c r="L10" s="802"/>
      <c r="M10" s="827" t="s">
        <v>384</v>
      </c>
      <c r="N10" s="799"/>
    </row>
    <row r="11" spans="1:14" ht="6.75" customHeight="1">
      <c r="B11" s="775">
        <v>32</v>
      </c>
      <c r="C11" s="861"/>
      <c r="D11" s="495"/>
      <c r="E11" s="799"/>
      <c r="F11" s="500"/>
      <c r="G11" s="843" t="s">
        <v>385</v>
      </c>
      <c r="H11" s="499"/>
      <c r="I11" s="498"/>
      <c r="J11" s="855"/>
      <c r="K11" s="499"/>
      <c r="L11" s="501"/>
      <c r="M11" s="828"/>
      <c r="N11" s="502"/>
    </row>
    <row r="12" spans="1:14" ht="6.75" customHeight="1">
      <c r="B12" s="775"/>
      <c r="C12" s="861"/>
      <c r="D12" s="495"/>
      <c r="E12" s="799"/>
      <c r="F12" s="500"/>
      <c r="G12" s="822"/>
      <c r="H12" s="499"/>
      <c r="I12" s="498"/>
      <c r="J12" s="823" t="s">
        <v>386</v>
      </c>
      <c r="K12" s="499"/>
      <c r="L12" s="496"/>
      <c r="M12" s="821" t="s">
        <v>387</v>
      </c>
      <c r="N12" s="497"/>
    </row>
    <row r="13" spans="1:14" ht="6.75" customHeight="1">
      <c r="B13" s="775">
        <v>33</v>
      </c>
      <c r="C13" s="861"/>
      <c r="D13" s="495"/>
      <c r="E13" s="799"/>
      <c r="F13" s="500"/>
      <c r="G13" s="503"/>
      <c r="H13" s="499"/>
      <c r="I13" s="498"/>
      <c r="J13" s="824"/>
      <c r="K13" s="499"/>
      <c r="L13" s="802">
        <v>3</v>
      </c>
      <c r="M13" s="822"/>
      <c r="N13" s="799" t="s">
        <v>388</v>
      </c>
    </row>
    <row r="14" spans="1:14" ht="6.75" customHeight="1">
      <c r="B14" s="775"/>
      <c r="C14" s="861"/>
      <c r="D14" s="823" t="s">
        <v>389</v>
      </c>
      <c r="E14" s="799"/>
      <c r="F14" s="802">
        <v>3</v>
      </c>
      <c r="G14" s="827" t="s">
        <v>390</v>
      </c>
      <c r="H14" s="799" t="s">
        <v>391</v>
      </c>
      <c r="I14" s="498"/>
      <c r="J14" s="810" t="s">
        <v>392</v>
      </c>
      <c r="K14" s="499"/>
      <c r="L14" s="802"/>
      <c r="M14" s="853">
        <v>21752</v>
      </c>
      <c r="N14" s="799"/>
    </row>
    <row r="15" spans="1:14" ht="6.75" customHeight="1">
      <c r="B15" s="775">
        <v>34</v>
      </c>
      <c r="C15" s="862"/>
      <c r="D15" s="824"/>
      <c r="E15" s="800"/>
      <c r="F15" s="802"/>
      <c r="G15" s="828"/>
      <c r="H15" s="799"/>
      <c r="I15" s="498"/>
      <c r="J15" s="806"/>
      <c r="K15" s="499"/>
      <c r="L15" s="501"/>
      <c r="M15" s="828"/>
      <c r="N15" s="502"/>
    </row>
    <row r="16" spans="1:14" ht="6.75" customHeight="1">
      <c r="B16" s="775"/>
      <c r="C16" s="811">
        <v>2</v>
      </c>
      <c r="D16" s="817" t="s">
        <v>393</v>
      </c>
      <c r="E16" s="798" t="s">
        <v>394</v>
      </c>
      <c r="F16" s="500"/>
      <c r="G16" s="846" t="s">
        <v>395</v>
      </c>
      <c r="H16" s="499"/>
      <c r="I16" s="498"/>
      <c r="J16" s="810" t="s">
        <v>396</v>
      </c>
      <c r="K16" s="799" t="s">
        <v>397</v>
      </c>
      <c r="L16" s="801">
        <v>4</v>
      </c>
      <c r="M16" s="810" t="s">
        <v>398</v>
      </c>
      <c r="N16" s="798" t="s">
        <v>376</v>
      </c>
    </row>
    <row r="17" spans="1:14" ht="6.75" customHeight="1">
      <c r="B17" s="775">
        <v>35</v>
      </c>
      <c r="C17" s="812"/>
      <c r="D17" s="818"/>
      <c r="E17" s="799"/>
      <c r="F17" s="500"/>
      <c r="G17" s="822"/>
      <c r="H17" s="499"/>
      <c r="I17" s="802">
        <v>1</v>
      </c>
      <c r="J17" s="806"/>
      <c r="K17" s="799"/>
      <c r="L17" s="803"/>
      <c r="M17" s="806"/>
      <c r="N17" s="800"/>
    </row>
    <row r="18" spans="1:14" ht="6.75" customHeight="1">
      <c r="B18" s="775"/>
      <c r="C18" s="812"/>
      <c r="D18" s="495"/>
      <c r="E18" s="799"/>
      <c r="F18" s="500"/>
      <c r="G18" s="827" t="s">
        <v>399</v>
      </c>
      <c r="H18" s="499"/>
      <c r="I18" s="802"/>
      <c r="J18" s="844" t="s">
        <v>400</v>
      </c>
      <c r="K18" s="499"/>
      <c r="L18" s="801">
        <v>5</v>
      </c>
      <c r="M18" s="851" t="s">
        <v>401</v>
      </c>
      <c r="N18" s="798" t="s">
        <v>402</v>
      </c>
    </row>
    <row r="19" spans="1:14" ht="6.75" customHeight="1">
      <c r="B19" s="775">
        <v>36</v>
      </c>
      <c r="C19" s="812"/>
      <c r="D19" s="495"/>
      <c r="E19" s="799"/>
      <c r="F19" s="504"/>
      <c r="G19" s="828"/>
      <c r="H19" s="502"/>
      <c r="I19" s="498"/>
      <c r="J19" s="845"/>
      <c r="K19" s="499"/>
      <c r="L19" s="803"/>
      <c r="M19" s="852"/>
      <c r="N19" s="800"/>
    </row>
    <row r="20" spans="1:14" ht="6.75" customHeight="1">
      <c r="B20" s="775"/>
      <c r="C20" s="812"/>
      <c r="D20" s="495"/>
      <c r="E20" s="799"/>
      <c r="F20" s="801">
        <v>4</v>
      </c>
      <c r="G20" s="810" t="s">
        <v>403</v>
      </c>
      <c r="H20" s="798" t="s">
        <v>404</v>
      </c>
      <c r="I20" s="498"/>
      <c r="J20" s="503"/>
      <c r="K20" s="499"/>
      <c r="L20" s="801">
        <v>6</v>
      </c>
      <c r="M20" s="810" t="s">
        <v>405</v>
      </c>
      <c r="N20" s="798" t="s">
        <v>406</v>
      </c>
    </row>
    <row r="21" spans="1:14" ht="6.75" customHeight="1">
      <c r="B21" s="775">
        <v>37</v>
      </c>
      <c r="C21" s="812"/>
      <c r="D21" s="495"/>
      <c r="E21" s="799"/>
      <c r="F21" s="803"/>
      <c r="G21" s="806"/>
      <c r="H21" s="800"/>
      <c r="I21" s="498"/>
      <c r="J21" s="503"/>
      <c r="K21" s="499"/>
      <c r="L21" s="803"/>
      <c r="M21" s="806"/>
      <c r="N21" s="800"/>
    </row>
    <row r="22" spans="1:14" ht="6.75" customHeight="1">
      <c r="B22" s="775"/>
      <c r="C22" s="812"/>
      <c r="D22" s="823" t="s">
        <v>407</v>
      </c>
      <c r="E22" s="799"/>
      <c r="F22" s="500"/>
      <c r="G22" s="846" t="s">
        <v>408</v>
      </c>
      <c r="H22" s="499"/>
      <c r="I22" s="498"/>
      <c r="J22" s="503"/>
      <c r="K22" s="499"/>
      <c r="L22" s="801">
        <v>7</v>
      </c>
      <c r="M22" s="810" t="s">
        <v>409</v>
      </c>
      <c r="N22" s="798" t="s">
        <v>410</v>
      </c>
    </row>
    <row r="23" spans="1:14" ht="6.75" customHeight="1">
      <c r="B23" s="775">
        <v>38</v>
      </c>
      <c r="C23" s="813"/>
      <c r="D23" s="824"/>
      <c r="E23" s="800"/>
      <c r="F23" s="500"/>
      <c r="G23" s="822"/>
      <c r="H23" s="499"/>
      <c r="I23" s="498"/>
      <c r="J23" s="503"/>
      <c r="K23" s="499"/>
      <c r="L23" s="803"/>
      <c r="M23" s="806"/>
      <c r="N23" s="800"/>
    </row>
    <row r="24" spans="1:14" ht="6.75" customHeight="1">
      <c r="B24" s="775"/>
      <c r="C24" s="811">
        <v>3</v>
      </c>
      <c r="D24" s="817" t="s">
        <v>411</v>
      </c>
      <c r="E24" s="505"/>
      <c r="F24" s="500"/>
      <c r="G24" s="503"/>
      <c r="H24" s="499"/>
      <c r="I24" s="498"/>
      <c r="J24" s="842">
        <v>23466</v>
      </c>
      <c r="K24" s="499"/>
      <c r="L24" s="801">
        <v>8</v>
      </c>
      <c r="M24" s="810" t="s">
        <v>412</v>
      </c>
      <c r="N24" s="798" t="s">
        <v>413</v>
      </c>
    </row>
    <row r="25" spans="1:14" ht="6.75" customHeight="1">
      <c r="B25" s="775">
        <v>39</v>
      </c>
      <c r="C25" s="812"/>
      <c r="D25" s="818"/>
      <c r="E25" s="505"/>
      <c r="F25" s="500"/>
      <c r="G25" s="503"/>
      <c r="H25" s="499"/>
      <c r="I25" s="498"/>
      <c r="J25" s="820"/>
      <c r="K25" s="499"/>
      <c r="L25" s="803"/>
      <c r="M25" s="806"/>
      <c r="N25" s="800"/>
    </row>
    <row r="26" spans="1:14" ht="6.75" customHeight="1">
      <c r="B26" s="775"/>
      <c r="C26" s="812"/>
      <c r="D26" s="506"/>
      <c r="E26" s="799" t="s">
        <v>414</v>
      </c>
      <c r="F26" s="500"/>
      <c r="G26" s="503"/>
      <c r="H26" s="499"/>
      <c r="I26" s="498"/>
      <c r="J26" s="850" t="s">
        <v>415</v>
      </c>
      <c r="K26" s="499"/>
      <c r="L26" s="496"/>
      <c r="M26" s="838" t="s">
        <v>416</v>
      </c>
      <c r="N26" s="497"/>
    </row>
    <row r="27" spans="1:14" s="477" customFormat="1" ht="6.75" customHeight="1">
      <c r="A27" s="2"/>
      <c r="B27" s="775">
        <v>40</v>
      </c>
      <c r="C27" s="812"/>
      <c r="D27" s="495"/>
      <c r="E27" s="799"/>
      <c r="F27" s="802">
        <v>5</v>
      </c>
      <c r="G27" s="503"/>
      <c r="H27" s="799" t="s">
        <v>417</v>
      </c>
      <c r="I27" s="498"/>
      <c r="J27" s="845"/>
      <c r="K27" s="499"/>
      <c r="L27" s="802">
        <v>9</v>
      </c>
      <c r="M27" s="839"/>
      <c r="N27" s="799" t="s">
        <v>418</v>
      </c>
    </row>
    <row r="28" spans="1:14" s="477" customFormat="1" ht="6.75" customHeight="1">
      <c r="A28" s="2"/>
      <c r="B28" s="775"/>
      <c r="C28" s="812"/>
      <c r="D28" s="823" t="s">
        <v>419</v>
      </c>
      <c r="E28" s="505"/>
      <c r="F28" s="802"/>
      <c r="G28" s="503"/>
      <c r="H28" s="799"/>
      <c r="I28" s="498"/>
      <c r="J28" s="842">
        <v>24159</v>
      </c>
      <c r="K28" s="499"/>
      <c r="L28" s="802"/>
      <c r="M28" s="849" t="s">
        <v>420</v>
      </c>
      <c r="N28" s="799"/>
    </row>
    <row r="29" spans="1:14" s="477" customFormat="1" ht="6.75" customHeight="1">
      <c r="A29" s="2"/>
      <c r="B29" s="775">
        <v>41</v>
      </c>
      <c r="C29" s="813"/>
      <c r="D29" s="824"/>
      <c r="E29" s="507"/>
      <c r="F29" s="500"/>
      <c r="G29" s="503"/>
      <c r="H29" s="499"/>
      <c r="I29" s="501"/>
      <c r="J29" s="820"/>
      <c r="K29" s="502"/>
      <c r="L29" s="501"/>
      <c r="M29" s="809"/>
      <c r="N29" s="502"/>
    </row>
    <row r="30" spans="1:14" s="477" customFormat="1" ht="6.75" customHeight="1">
      <c r="A30" s="2"/>
      <c r="B30" s="775"/>
      <c r="C30" s="811">
        <v>4</v>
      </c>
      <c r="D30" s="817" t="s">
        <v>421</v>
      </c>
      <c r="E30" s="798" t="s">
        <v>422</v>
      </c>
      <c r="F30" s="500"/>
      <c r="G30" s="503"/>
      <c r="H30" s="499"/>
      <c r="I30" s="802">
        <v>2</v>
      </c>
      <c r="J30" s="831" t="s">
        <v>423</v>
      </c>
      <c r="K30" s="497"/>
      <c r="L30" s="801">
        <v>10</v>
      </c>
      <c r="M30" s="810" t="s">
        <v>424</v>
      </c>
      <c r="N30" s="798" t="s">
        <v>413</v>
      </c>
    </row>
    <row r="31" spans="1:14" s="477" customFormat="1" ht="6.75" customHeight="1">
      <c r="A31" s="2"/>
      <c r="B31" s="775">
        <v>42</v>
      </c>
      <c r="C31" s="812"/>
      <c r="D31" s="818"/>
      <c r="E31" s="799"/>
      <c r="F31" s="500"/>
      <c r="G31" s="503"/>
      <c r="H31" s="499"/>
      <c r="I31" s="802"/>
      <c r="J31" s="826"/>
      <c r="K31" s="799" t="s">
        <v>425</v>
      </c>
      <c r="L31" s="803"/>
      <c r="M31" s="806"/>
      <c r="N31" s="800"/>
    </row>
    <row r="32" spans="1:14" s="477" customFormat="1" ht="6.75" customHeight="1">
      <c r="A32" s="2"/>
      <c r="B32" s="775"/>
      <c r="C32" s="812"/>
      <c r="D32" s="823" t="s">
        <v>426</v>
      </c>
      <c r="E32" s="799"/>
      <c r="F32" s="500"/>
      <c r="G32" s="503"/>
      <c r="H32" s="499"/>
      <c r="I32" s="802"/>
      <c r="J32" s="842">
        <v>24927</v>
      </c>
      <c r="K32" s="799"/>
      <c r="L32" s="500"/>
      <c r="M32" s="838" t="s">
        <v>427</v>
      </c>
      <c r="N32" s="499"/>
    </row>
    <row r="33" spans="1:18" s="477" customFormat="1" ht="6.75" customHeight="1">
      <c r="A33" s="2"/>
      <c r="B33" s="775">
        <v>43</v>
      </c>
      <c r="C33" s="813"/>
      <c r="D33" s="824"/>
      <c r="E33" s="800"/>
      <c r="F33" s="500"/>
      <c r="G33" s="503"/>
      <c r="H33" s="499"/>
      <c r="I33" s="803"/>
      <c r="J33" s="820"/>
      <c r="K33" s="502"/>
      <c r="L33" s="498"/>
      <c r="M33" s="839"/>
      <c r="N33" s="499"/>
    </row>
    <row r="34" spans="1:18" s="477" customFormat="1" ht="6.75" customHeight="1">
      <c r="A34" s="2"/>
      <c r="B34" s="775"/>
      <c r="C34" s="811">
        <v>5</v>
      </c>
      <c r="D34" s="847" t="s">
        <v>428</v>
      </c>
      <c r="E34" s="798" t="s">
        <v>429</v>
      </c>
      <c r="F34" s="500"/>
      <c r="G34" s="827" t="s">
        <v>430</v>
      </c>
      <c r="H34" s="499"/>
      <c r="I34" s="801">
        <v>3</v>
      </c>
      <c r="J34" s="814" t="s">
        <v>431</v>
      </c>
      <c r="K34" s="798" t="s">
        <v>432</v>
      </c>
      <c r="L34" s="500"/>
      <c r="M34" s="503"/>
      <c r="N34" s="499"/>
    </row>
    <row r="35" spans="1:18" s="477" customFormat="1" ht="6.75" customHeight="1">
      <c r="A35" s="2"/>
      <c r="B35" s="775">
        <v>44</v>
      </c>
      <c r="C35" s="812"/>
      <c r="D35" s="848"/>
      <c r="E35" s="799"/>
      <c r="F35" s="504"/>
      <c r="G35" s="828"/>
      <c r="H35" s="502"/>
      <c r="I35" s="803"/>
      <c r="J35" s="816"/>
      <c r="K35" s="800"/>
      <c r="L35" s="802">
        <v>11</v>
      </c>
      <c r="M35" s="503"/>
      <c r="N35" s="799" t="s">
        <v>433</v>
      </c>
    </row>
    <row r="36" spans="1:18" s="477" customFormat="1" ht="6.75" customHeight="1">
      <c r="A36" s="2"/>
      <c r="B36" s="775"/>
      <c r="C36" s="812"/>
      <c r="D36" s="823" t="s">
        <v>434</v>
      </c>
      <c r="E36" s="799"/>
      <c r="F36" s="500"/>
      <c r="G36" s="846" t="s">
        <v>435</v>
      </c>
      <c r="H36" s="499"/>
      <c r="I36" s="801">
        <v>4</v>
      </c>
      <c r="J36" s="814" t="s">
        <v>436</v>
      </c>
      <c r="K36" s="798" t="s">
        <v>437</v>
      </c>
      <c r="L36" s="802"/>
      <c r="M36" s="503"/>
      <c r="N36" s="799"/>
    </row>
    <row r="37" spans="1:18" s="477" customFormat="1" ht="6.75" customHeight="1">
      <c r="A37" s="2"/>
      <c r="B37" s="775">
        <v>45</v>
      </c>
      <c r="C37" s="813"/>
      <c r="D37" s="824"/>
      <c r="E37" s="800"/>
      <c r="F37" s="802">
        <v>6</v>
      </c>
      <c r="G37" s="822"/>
      <c r="H37" s="799" t="s">
        <v>438</v>
      </c>
      <c r="I37" s="803"/>
      <c r="J37" s="816"/>
      <c r="K37" s="800"/>
      <c r="L37" s="500"/>
      <c r="M37" s="503"/>
      <c r="N37" s="499"/>
    </row>
    <row r="38" spans="1:18" s="477" customFormat="1" ht="6.75" customHeight="1">
      <c r="A38" s="2"/>
      <c r="B38" s="775"/>
      <c r="C38" s="811">
        <v>6</v>
      </c>
      <c r="D38" s="817" t="s">
        <v>439</v>
      </c>
      <c r="E38" s="798" t="s">
        <v>440</v>
      </c>
      <c r="F38" s="802"/>
      <c r="G38" s="827" t="s">
        <v>441</v>
      </c>
      <c r="H38" s="799"/>
      <c r="I38" s="801">
        <v>5</v>
      </c>
      <c r="J38" s="814" t="s">
        <v>442</v>
      </c>
      <c r="K38" s="798" t="s">
        <v>443</v>
      </c>
      <c r="L38" s="500"/>
      <c r="M38" s="827" t="s">
        <v>444</v>
      </c>
      <c r="N38" s="499"/>
      <c r="P38" s="508"/>
      <c r="Q38" s="508"/>
      <c r="R38" s="508"/>
    </row>
    <row r="39" spans="1:18" s="477" customFormat="1" ht="6.75" customHeight="1">
      <c r="A39" s="2"/>
      <c r="B39" s="775">
        <v>46</v>
      </c>
      <c r="C39" s="812"/>
      <c r="D39" s="818"/>
      <c r="E39" s="799"/>
      <c r="F39" s="504"/>
      <c r="G39" s="828"/>
      <c r="H39" s="502"/>
      <c r="I39" s="803"/>
      <c r="J39" s="816"/>
      <c r="K39" s="800"/>
      <c r="L39" s="504"/>
      <c r="M39" s="828"/>
      <c r="N39" s="502"/>
      <c r="P39" s="509"/>
      <c r="Q39" s="509"/>
      <c r="R39" s="509"/>
    </row>
    <row r="40" spans="1:18" s="477" customFormat="1" ht="6.75" customHeight="1">
      <c r="A40" s="2"/>
      <c r="B40" s="775"/>
      <c r="C40" s="812"/>
      <c r="D40" s="495"/>
      <c r="E40" s="799"/>
      <c r="F40" s="500"/>
      <c r="G40" s="846" t="s">
        <v>445</v>
      </c>
      <c r="H40" s="499"/>
      <c r="I40" s="801">
        <v>6</v>
      </c>
      <c r="J40" s="814" t="s">
        <v>446</v>
      </c>
      <c r="K40" s="798" t="s">
        <v>447</v>
      </c>
      <c r="L40" s="510"/>
      <c r="M40" s="843" t="s">
        <v>448</v>
      </c>
      <c r="N40" s="497"/>
    </row>
    <row r="41" spans="1:18" s="477" customFormat="1" ht="6.75" customHeight="1">
      <c r="A41" s="2"/>
      <c r="B41" s="775">
        <v>47</v>
      </c>
      <c r="C41" s="812"/>
      <c r="D41" s="495"/>
      <c r="E41" s="799"/>
      <c r="F41" s="500"/>
      <c r="G41" s="822"/>
      <c r="H41" s="499"/>
      <c r="I41" s="803"/>
      <c r="J41" s="816"/>
      <c r="K41" s="800"/>
      <c r="L41" s="802">
        <v>12</v>
      </c>
      <c r="M41" s="822"/>
      <c r="N41" s="799" t="s">
        <v>410</v>
      </c>
    </row>
    <row r="42" spans="1:18" s="477" customFormat="1" ht="6.75" customHeight="1">
      <c r="A42" s="2"/>
      <c r="B42" s="775"/>
      <c r="C42" s="812"/>
      <c r="E42" s="799"/>
      <c r="F42" s="500"/>
      <c r="G42" s="511"/>
      <c r="H42" s="499"/>
      <c r="I42" s="498"/>
      <c r="J42" s="844" t="s">
        <v>449</v>
      </c>
      <c r="K42" s="499"/>
      <c r="L42" s="802"/>
      <c r="M42" s="827" t="s">
        <v>450</v>
      </c>
      <c r="N42" s="799"/>
    </row>
    <row r="43" spans="1:18" s="477" customFormat="1" ht="6.75" customHeight="1">
      <c r="A43" s="2"/>
      <c r="B43" s="775">
        <v>48</v>
      </c>
      <c r="C43" s="812"/>
      <c r="E43" s="799"/>
      <c r="F43" s="500"/>
      <c r="G43" s="414"/>
      <c r="H43" s="499"/>
      <c r="I43" s="498"/>
      <c r="J43" s="845"/>
      <c r="K43" s="499"/>
      <c r="L43" s="501"/>
      <c r="M43" s="828"/>
      <c r="N43" s="502"/>
    </row>
    <row r="44" spans="1:18" s="477" customFormat="1" ht="6.75" customHeight="1">
      <c r="A44" s="2"/>
      <c r="B44" s="775"/>
      <c r="C44" s="812"/>
      <c r="D44" s="823" t="s">
        <v>451</v>
      </c>
      <c r="E44" s="799"/>
      <c r="F44" s="500"/>
      <c r="G44" s="503"/>
      <c r="H44" s="499"/>
      <c r="I44" s="498"/>
      <c r="J44" s="503"/>
      <c r="K44" s="499"/>
      <c r="L44" s="498"/>
      <c r="M44" s="821" t="s">
        <v>452</v>
      </c>
      <c r="N44" s="499"/>
    </row>
    <row r="45" spans="1:18" s="477" customFormat="1" ht="6.75" customHeight="1">
      <c r="A45" s="2"/>
      <c r="B45" s="775">
        <v>49</v>
      </c>
      <c r="C45" s="813"/>
      <c r="D45" s="824"/>
      <c r="E45" s="800"/>
      <c r="F45" s="500"/>
      <c r="G45" s="503"/>
      <c r="H45" s="499"/>
      <c r="I45" s="512"/>
      <c r="J45" s="503"/>
      <c r="K45" s="799"/>
      <c r="L45" s="498"/>
      <c r="M45" s="822"/>
      <c r="N45" s="499"/>
    </row>
    <row r="46" spans="1:18" s="477" customFormat="1" ht="6.75" customHeight="1">
      <c r="A46" s="2"/>
      <c r="B46" s="775"/>
      <c r="C46" s="812">
        <v>7</v>
      </c>
      <c r="D46" s="814" t="s">
        <v>453</v>
      </c>
      <c r="E46" s="798" t="s">
        <v>454</v>
      </c>
      <c r="F46" s="500"/>
      <c r="G46" s="827" t="s">
        <v>455</v>
      </c>
      <c r="H46" s="499"/>
      <c r="I46" s="512"/>
      <c r="J46" s="503"/>
      <c r="K46" s="799"/>
      <c r="L46" s="498"/>
      <c r="M46" s="827" t="s">
        <v>456</v>
      </c>
      <c r="N46" s="499"/>
    </row>
    <row r="47" spans="1:18" s="477" customFormat="1" ht="6.75" customHeight="1">
      <c r="A47" s="2"/>
      <c r="B47" s="775">
        <v>50</v>
      </c>
      <c r="C47" s="813"/>
      <c r="D47" s="816"/>
      <c r="E47" s="800"/>
      <c r="F47" s="802">
        <v>7</v>
      </c>
      <c r="G47" s="828"/>
      <c r="H47" s="799" t="s">
        <v>457</v>
      </c>
      <c r="I47" s="802">
        <v>7</v>
      </c>
      <c r="J47" s="503"/>
      <c r="K47" s="799" t="s">
        <v>458</v>
      </c>
      <c r="L47" s="802">
        <v>13</v>
      </c>
      <c r="M47" s="828"/>
      <c r="N47" s="499"/>
    </row>
    <row r="48" spans="1:18" s="477" customFormat="1" ht="6.75" customHeight="1">
      <c r="A48" s="2"/>
      <c r="B48" s="775"/>
      <c r="C48" s="811">
        <v>8</v>
      </c>
      <c r="D48" s="817" t="s">
        <v>459</v>
      </c>
      <c r="E48" s="798" t="s">
        <v>460</v>
      </c>
      <c r="F48" s="802"/>
      <c r="G48" s="821" t="s">
        <v>461</v>
      </c>
      <c r="H48" s="799"/>
      <c r="I48" s="802"/>
      <c r="J48" s="842">
        <v>27849</v>
      </c>
      <c r="K48" s="799"/>
      <c r="L48" s="802"/>
      <c r="M48" s="843" t="s">
        <v>462</v>
      </c>
      <c r="N48" s="499"/>
    </row>
    <row r="49" spans="1:18" s="477" customFormat="1" ht="6.75" customHeight="1">
      <c r="A49" s="2"/>
      <c r="B49" s="775">
        <v>51</v>
      </c>
      <c r="C49" s="812"/>
      <c r="D49" s="818"/>
      <c r="E49" s="799"/>
      <c r="F49" s="500"/>
      <c r="G49" s="822"/>
      <c r="H49" s="499"/>
      <c r="I49" s="498"/>
      <c r="J49" s="820"/>
      <c r="K49" s="499"/>
      <c r="L49" s="498"/>
      <c r="M49" s="822"/>
      <c r="N49" s="799" t="s">
        <v>463</v>
      </c>
    </row>
    <row r="50" spans="1:18" s="477" customFormat="1" ht="6.75" customHeight="1">
      <c r="A50" s="2"/>
      <c r="B50" s="775"/>
      <c r="C50" s="812"/>
      <c r="D50" s="495"/>
      <c r="E50" s="799"/>
      <c r="F50" s="500"/>
      <c r="G50" s="503"/>
      <c r="H50" s="499"/>
      <c r="I50" s="498"/>
      <c r="J50" s="831" t="s">
        <v>464</v>
      </c>
      <c r="K50" s="499"/>
      <c r="L50" s="498"/>
      <c r="M50" s="503"/>
      <c r="N50" s="799"/>
    </row>
    <row r="51" spans="1:18" s="477" customFormat="1" ht="6.75" customHeight="1">
      <c r="A51" s="2"/>
      <c r="B51" s="775">
        <v>52</v>
      </c>
      <c r="C51" s="812"/>
      <c r="E51" s="799"/>
      <c r="F51" s="500"/>
      <c r="G51" s="503"/>
      <c r="H51" s="499"/>
      <c r="I51" s="498"/>
      <c r="J51" s="826"/>
      <c r="K51" s="499"/>
      <c r="L51" s="498"/>
      <c r="M51" s="503"/>
      <c r="N51" s="499"/>
    </row>
    <row r="52" spans="1:18" s="477" customFormat="1" ht="6.75" customHeight="1">
      <c r="A52" s="2"/>
      <c r="B52" s="775"/>
      <c r="C52" s="812"/>
      <c r="D52" s="823" t="s">
        <v>465</v>
      </c>
      <c r="E52" s="799"/>
      <c r="F52" s="500"/>
      <c r="G52" s="503"/>
      <c r="H52" s="499"/>
      <c r="I52" s="498"/>
      <c r="J52" s="842">
        <v>28676</v>
      </c>
      <c r="K52" s="499"/>
      <c r="L52" s="498"/>
      <c r="M52" s="503"/>
      <c r="N52" s="499"/>
    </row>
    <row r="53" spans="1:18" s="477" customFormat="1" ht="6.75" customHeight="1">
      <c r="A53" s="2"/>
      <c r="B53" s="775">
        <v>53</v>
      </c>
      <c r="C53" s="813"/>
      <c r="D53" s="823"/>
      <c r="E53" s="800"/>
      <c r="F53" s="500"/>
      <c r="G53" s="503"/>
      <c r="H53" s="499"/>
      <c r="I53" s="501"/>
      <c r="J53" s="820"/>
      <c r="K53" s="502"/>
      <c r="L53" s="498"/>
      <c r="M53" s="503"/>
      <c r="N53" s="499"/>
      <c r="P53" s="513"/>
      <c r="Q53" s="509"/>
      <c r="R53" s="509"/>
    </row>
    <row r="54" spans="1:18" s="477" customFormat="1" ht="6.75" customHeight="1">
      <c r="A54" s="2"/>
      <c r="B54" s="775"/>
      <c r="C54" s="812">
        <v>9</v>
      </c>
      <c r="D54" s="814" t="s">
        <v>466</v>
      </c>
      <c r="E54" s="799" t="s">
        <v>467</v>
      </c>
      <c r="F54" s="500"/>
      <c r="G54" s="827" t="s">
        <v>468</v>
      </c>
      <c r="H54" s="499"/>
      <c r="I54" s="496"/>
      <c r="J54" s="831" t="s">
        <v>469</v>
      </c>
      <c r="K54" s="497"/>
      <c r="L54" s="498"/>
      <c r="M54" s="827" t="s">
        <v>470</v>
      </c>
      <c r="N54" s="499"/>
      <c r="P54" s="513"/>
      <c r="Q54" s="509"/>
      <c r="R54" s="509"/>
    </row>
    <row r="55" spans="1:18" s="477" customFormat="1" ht="6.75" customHeight="1">
      <c r="A55" s="2"/>
      <c r="B55" s="775">
        <v>54</v>
      </c>
      <c r="C55" s="813"/>
      <c r="D55" s="816"/>
      <c r="E55" s="800"/>
      <c r="F55" s="504"/>
      <c r="G55" s="828"/>
      <c r="H55" s="502"/>
      <c r="I55" s="802">
        <v>8</v>
      </c>
      <c r="J55" s="826"/>
      <c r="K55" s="799" t="s">
        <v>471</v>
      </c>
      <c r="L55" s="501"/>
      <c r="M55" s="828"/>
      <c r="N55" s="502"/>
      <c r="P55" s="513"/>
      <c r="Q55" s="509"/>
      <c r="R55" s="509"/>
    </row>
    <row r="56" spans="1:18" s="477" customFormat="1" ht="6.75" customHeight="1">
      <c r="A56" s="2"/>
      <c r="B56" s="775"/>
      <c r="C56" s="811">
        <v>10</v>
      </c>
      <c r="D56" s="817" t="s">
        <v>472</v>
      </c>
      <c r="E56" s="798" t="s">
        <v>473</v>
      </c>
      <c r="F56" s="510"/>
      <c r="G56" s="821" t="s">
        <v>474</v>
      </c>
      <c r="H56" s="497"/>
      <c r="I56" s="802"/>
      <c r="J56" s="842">
        <v>29310</v>
      </c>
      <c r="K56" s="799"/>
      <c r="L56" s="496"/>
      <c r="M56" s="821" t="s">
        <v>475</v>
      </c>
      <c r="N56" s="497"/>
      <c r="P56" s="509"/>
      <c r="Q56" s="509"/>
      <c r="R56" s="514"/>
    </row>
    <row r="57" spans="1:18" s="477" customFormat="1" ht="6.75" customHeight="1">
      <c r="A57" s="2"/>
      <c r="B57" s="775">
        <v>55</v>
      </c>
      <c r="C57" s="812"/>
      <c r="D57" s="818"/>
      <c r="E57" s="799"/>
      <c r="F57" s="802">
        <v>8</v>
      </c>
      <c r="G57" s="822"/>
      <c r="H57" s="799" t="s">
        <v>476</v>
      </c>
      <c r="I57" s="501"/>
      <c r="J57" s="820"/>
      <c r="K57" s="502"/>
      <c r="L57" s="802">
        <v>14</v>
      </c>
      <c r="M57" s="822"/>
      <c r="N57" s="799" t="s">
        <v>477</v>
      </c>
    </row>
    <row r="58" spans="1:18" s="477" customFormat="1" ht="6.75" customHeight="1">
      <c r="A58" s="2"/>
      <c r="B58" s="775"/>
      <c r="C58" s="812"/>
      <c r="D58" s="823" t="s">
        <v>478</v>
      </c>
      <c r="E58" s="799"/>
      <c r="F58" s="802"/>
      <c r="G58" s="827" t="s">
        <v>479</v>
      </c>
      <c r="H58" s="799"/>
      <c r="I58" s="496"/>
      <c r="J58" s="831" t="s">
        <v>480</v>
      </c>
      <c r="K58" s="497"/>
      <c r="L58" s="802"/>
      <c r="M58" s="827" t="s">
        <v>481</v>
      </c>
      <c r="N58" s="799"/>
    </row>
    <row r="59" spans="1:18" s="477" customFormat="1" ht="6.75" customHeight="1">
      <c r="A59" s="2"/>
      <c r="B59" s="775">
        <v>56</v>
      </c>
      <c r="C59" s="813"/>
      <c r="D59" s="824"/>
      <c r="E59" s="800"/>
      <c r="F59" s="504"/>
      <c r="G59" s="828"/>
      <c r="H59" s="502"/>
      <c r="I59" s="802">
        <v>9</v>
      </c>
      <c r="J59" s="826"/>
      <c r="K59" s="799" t="s">
        <v>482</v>
      </c>
      <c r="L59" s="501"/>
      <c r="M59" s="828"/>
      <c r="N59" s="502"/>
    </row>
    <row r="60" spans="1:18" s="477" customFormat="1" ht="6.75" customHeight="1">
      <c r="A60" s="2"/>
      <c r="B60" s="775"/>
      <c r="C60" s="811">
        <v>11</v>
      </c>
      <c r="D60" s="817" t="s">
        <v>483</v>
      </c>
      <c r="E60" s="798" t="s">
        <v>484</v>
      </c>
      <c r="F60" s="500"/>
      <c r="G60" s="821" t="s">
        <v>485</v>
      </c>
      <c r="H60" s="499"/>
      <c r="I60" s="802"/>
      <c r="J60" s="842">
        <v>30228</v>
      </c>
      <c r="K60" s="799"/>
      <c r="L60" s="801">
        <v>15</v>
      </c>
      <c r="M60" s="832" t="s">
        <v>486</v>
      </c>
      <c r="N60" s="798" t="s">
        <v>487</v>
      </c>
    </row>
    <row r="61" spans="1:18" s="477" customFormat="1" ht="6.75" customHeight="1">
      <c r="A61" s="2"/>
      <c r="B61" s="775">
        <v>57</v>
      </c>
      <c r="C61" s="812"/>
      <c r="D61" s="818"/>
      <c r="E61" s="799"/>
      <c r="F61" s="500"/>
      <c r="G61" s="822"/>
      <c r="H61" s="499"/>
      <c r="I61" s="501"/>
      <c r="J61" s="820"/>
      <c r="K61" s="502"/>
      <c r="L61" s="803"/>
      <c r="M61" s="833"/>
      <c r="N61" s="800"/>
    </row>
    <row r="62" spans="1:18" s="477" customFormat="1" ht="6.75" customHeight="1">
      <c r="A62" s="2"/>
      <c r="B62" s="775"/>
      <c r="C62" s="812"/>
      <c r="D62" s="823" t="s">
        <v>488</v>
      </c>
      <c r="E62" s="799"/>
      <c r="F62" s="500"/>
      <c r="G62" s="503"/>
      <c r="H62" s="499"/>
      <c r="I62" s="496"/>
      <c r="J62" s="831" t="s">
        <v>489</v>
      </c>
      <c r="K62" s="497"/>
      <c r="L62" s="801">
        <v>16</v>
      </c>
      <c r="M62" s="832" t="s">
        <v>490</v>
      </c>
      <c r="N62" s="798" t="s">
        <v>491</v>
      </c>
    </row>
    <row r="63" spans="1:18" s="477" customFormat="1" ht="6.75" customHeight="1">
      <c r="A63" s="2"/>
      <c r="B63" s="775">
        <v>58</v>
      </c>
      <c r="C63" s="813"/>
      <c r="D63" s="824"/>
      <c r="E63" s="800"/>
      <c r="F63" s="500"/>
      <c r="G63" s="503"/>
      <c r="H63" s="499"/>
      <c r="I63" s="802">
        <v>10</v>
      </c>
      <c r="J63" s="826"/>
      <c r="K63" s="799" t="s">
        <v>492</v>
      </c>
      <c r="L63" s="803"/>
      <c r="M63" s="833"/>
      <c r="N63" s="800"/>
    </row>
    <row r="64" spans="1:18" s="477" customFormat="1" ht="6.75" customHeight="1">
      <c r="A64" s="2"/>
      <c r="B64" s="775"/>
      <c r="C64" s="515"/>
      <c r="D64" s="817" t="s">
        <v>493</v>
      </c>
      <c r="E64" s="497"/>
      <c r="F64" s="802">
        <v>9</v>
      </c>
      <c r="G64" s="503"/>
      <c r="H64" s="799" t="s">
        <v>494</v>
      </c>
      <c r="I64" s="802"/>
      <c r="J64" s="842">
        <v>30771</v>
      </c>
      <c r="K64" s="799"/>
      <c r="L64" s="496"/>
      <c r="M64" s="838" t="s">
        <v>495</v>
      </c>
      <c r="N64" s="497"/>
    </row>
    <row r="65" spans="1:14" s="477" customFormat="1" ht="6.75" customHeight="1">
      <c r="A65" s="2"/>
      <c r="B65" s="775">
        <v>59</v>
      </c>
      <c r="C65" s="812">
        <v>12</v>
      </c>
      <c r="D65" s="818"/>
      <c r="E65" s="799" t="s">
        <v>496</v>
      </c>
      <c r="F65" s="802"/>
      <c r="G65" s="503"/>
      <c r="H65" s="799"/>
      <c r="I65" s="501"/>
      <c r="J65" s="820"/>
      <c r="K65" s="502"/>
      <c r="L65" s="802">
        <v>17</v>
      </c>
      <c r="M65" s="839"/>
      <c r="N65" s="799" t="s">
        <v>497</v>
      </c>
    </row>
    <row r="66" spans="1:14" s="477" customFormat="1" ht="6.75" customHeight="1">
      <c r="A66" s="2"/>
      <c r="B66" s="775"/>
      <c r="C66" s="812"/>
      <c r="D66" s="823" t="s">
        <v>498</v>
      </c>
      <c r="E66" s="799"/>
      <c r="F66" s="500"/>
      <c r="G66" s="503"/>
      <c r="H66" s="499"/>
      <c r="I66" s="496"/>
      <c r="J66" s="831" t="s">
        <v>499</v>
      </c>
      <c r="K66" s="497"/>
      <c r="L66" s="802"/>
      <c r="M66" s="827" t="s">
        <v>500</v>
      </c>
      <c r="N66" s="799"/>
    </row>
    <row r="67" spans="1:14" s="477" customFormat="1" ht="6.75" customHeight="1">
      <c r="A67" s="2"/>
      <c r="B67" s="775">
        <v>60</v>
      </c>
      <c r="C67" s="516"/>
      <c r="D67" s="824"/>
      <c r="E67" s="502"/>
      <c r="F67" s="500"/>
      <c r="G67" s="503"/>
      <c r="H67" s="499"/>
      <c r="I67" s="802">
        <v>11</v>
      </c>
      <c r="J67" s="826"/>
      <c r="K67" s="799" t="s">
        <v>501</v>
      </c>
      <c r="L67" s="501"/>
      <c r="M67" s="828"/>
      <c r="N67" s="502"/>
    </row>
    <row r="68" spans="1:14" s="477" customFormat="1" ht="6.75" customHeight="1">
      <c r="A68" s="2"/>
      <c r="B68" s="775"/>
      <c r="C68" s="811">
        <v>13</v>
      </c>
      <c r="D68" s="817" t="s">
        <v>502</v>
      </c>
      <c r="E68" s="798" t="s">
        <v>503</v>
      </c>
      <c r="F68" s="500"/>
      <c r="G68" s="827" t="s">
        <v>504</v>
      </c>
      <c r="H68" s="499"/>
      <c r="I68" s="802"/>
      <c r="J68" s="842">
        <v>31747</v>
      </c>
      <c r="K68" s="799"/>
      <c r="L68" s="801">
        <v>18</v>
      </c>
      <c r="M68" s="832" t="s">
        <v>505</v>
      </c>
      <c r="N68" s="798" t="s">
        <v>506</v>
      </c>
    </row>
    <row r="69" spans="1:14" s="477" customFormat="1" ht="6.75" customHeight="1">
      <c r="A69" s="2"/>
      <c r="B69" s="775">
        <v>61</v>
      </c>
      <c r="C69" s="812"/>
      <c r="D69" s="818"/>
      <c r="E69" s="799"/>
      <c r="F69" s="504"/>
      <c r="G69" s="828"/>
      <c r="H69" s="502"/>
      <c r="I69" s="501"/>
      <c r="J69" s="820"/>
      <c r="K69" s="502"/>
      <c r="L69" s="803"/>
      <c r="M69" s="833"/>
      <c r="N69" s="800"/>
    </row>
    <row r="70" spans="1:14" s="477" customFormat="1" ht="6.75" customHeight="1">
      <c r="A70" s="2"/>
      <c r="B70" s="775"/>
      <c r="C70" s="812"/>
      <c r="D70" s="823" t="s">
        <v>507</v>
      </c>
      <c r="E70" s="799"/>
      <c r="F70" s="801">
        <v>10</v>
      </c>
      <c r="G70" s="814" t="s">
        <v>508</v>
      </c>
      <c r="H70" s="798" t="s">
        <v>509</v>
      </c>
      <c r="I70" s="801">
        <v>12</v>
      </c>
      <c r="J70" s="814" t="s">
        <v>510</v>
      </c>
      <c r="K70" s="798" t="s">
        <v>492</v>
      </c>
      <c r="L70" s="801">
        <v>19</v>
      </c>
      <c r="M70" s="832" t="s">
        <v>511</v>
      </c>
      <c r="N70" s="798" t="s">
        <v>512</v>
      </c>
    </row>
    <row r="71" spans="1:14" s="477" customFormat="1" ht="6.75" customHeight="1">
      <c r="A71" s="2"/>
      <c r="B71" s="775">
        <v>62</v>
      </c>
      <c r="C71" s="813"/>
      <c r="D71" s="824"/>
      <c r="E71" s="800"/>
      <c r="F71" s="803"/>
      <c r="G71" s="816"/>
      <c r="H71" s="800"/>
      <c r="I71" s="803"/>
      <c r="J71" s="816"/>
      <c r="K71" s="800"/>
      <c r="L71" s="803"/>
      <c r="M71" s="833"/>
      <c r="N71" s="800"/>
    </row>
    <row r="72" spans="1:14" s="477" customFormat="1" ht="6.75" customHeight="1">
      <c r="A72" s="2"/>
      <c r="B72" s="775"/>
      <c r="C72" s="515"/>
      <c r="D72" s="840" t="s">
        <v>513</v>
      </c>
      <c r="E72" s="497"/>
      <c r="F72" s="801">
        <v>11</v>
      </c>
      <c r="G72" s="814" t="s">
        <v>514</v>
      </c>
      <c r="H72" s="798" t="s">
        <v>515</v>
      </c>
      <c r="I72" s="801">
        <v>13</v>
      </c>
      <c r="J72" s="814" t="s">
        <v>516</v>
      </c>
      <c r="K72" s="798" t="s">
        <v>517</v>
      </c>
      <c r="L72" s="496"/>
      <c r="M72" s="838" t="s">
        <v>518</v>
      </c>
      <c r="N72" s="497"/>
    </row>
    <row r="73" spans="1:14" s="477" customFormat="1" ht="6.75" customHeight="1">
      <c r="A73" s="2"/>
      <c r="B73" s="775">
        <v>63</v>
      </c>
      <c r="C73" s="812">
        <v>14</v>
      </c>
      <c r="D73" s="841"/>
      <c r="E73" s="799" t="s">
        <v>519</v>
      </c>
      <c r="F73" s="803"/>
      <c r="G73" s="816"/>
      <c r="H73" s="800"/>
      <c r="I73" s="803"/>
      <c r="J73" s="816"/>
      <c r="K73" s="800"/>
      <c r="L73" s="802">
        <v>20</v>
      </c>
      <c r="M73" s="839"/>
      <c r="N73" s="799" t="s">
        <v>491</v>
      </c>
    </row>
    <row r="74" spans="1:14" s="477" customFormat="1" ht="6.75" customHeight="1">
      <c r="A74" s="2"/>
      <c r="B74" s="775"/>
      <c r="C74" s="812"/>
      <c r="D74" s="823" t="s">
        <v>520</v>
      </c>
      <c r="E74" s="799"/>
      <c r="F74" s="801">
        <v>12</v>
      </c>
      <c r="G74" s="814" t="s">
        <v>521</v>
      </c>
      <c r="H74" s="798" t="s">
        <v>522</v>
      </c>
      <c r="I74" s="496"/>
      <c r="J74" s="831" t="s">
        <v>523</v>
      </c>
      <c r="K74" s="499"/>
      <c r="L74" s="802"/>
      <c r="M74" s="503"/>
      <c r="N74" s="799"/>
    </row>
    <row r="75" spans="1:14" s="477" customFormat="1" ht="6.75" customHeight="1">
      <c r="A75" s="2"/>
      <c r="B75" s="775" t="s">
        <v>524</v>
      </c>
      <c r="C75" s="516"/>
      <c r="D75" s="824"/>
      <c r="E75" s="502"/>
      <c r="F75" s="803"/>
      <c r="G75" s="816"/>
      <c r="H75" s="800"/>
      <c r="I75" s="498"/>
      <c r="J75" s="826"/>
      <c r="K75" s="499"/>
      <c r="L75" s="498"/>
      <c r="M75" s="503"/>
      <c r="N75" s="499"/>
    </row>
    <row r="76" spans="1:14" s="477" customFormat="1" ht="6.75" customHeight="1">
      <c r="A76" s="2"/>
      <c r="B76" s="775"/>
      <c r="C76" s="811">
        <v>15</v>
      </c>
      <c r="D76" s="817" t="s">
        <v>525</v>
      </c>
      <c r="E76" s="798" t="s">
        <v>526</v>
      </c>
      <c r="F76" s="510"/>
      <c r="G76" s="821" t="s">
        <v>527</v>
      </c>
      <c r="H76" s="497"/>
      <c r="I76" s="802">
        <v>14</v>
      </c>
      <c r="J76" s="503"/>
      <c r="K76" s="799" t="s">
        <v>528</v>
      </c>
      <c r="L76" s="498"/>
      <c r="M76" s="827" t="s">
        <v>529</v>
      </c>
      <c r="N76" s="499"/>
    </row>
    <row r="77" spans="1:14" s="477" customFormat="1" ht="6.75" customHeight="1">
      <c r="A77" s="2"/>
      <c r="B77" s="775">
        <v>2</v>
      </c>
      <c r="C77" s="812"/>
      <c r="D77" s="818"/>
      <c r="E77" s="799"/>
      <c r="F77" s="802">
        <v>13</v>
      </c>
      <c r="G77" s="822"/>
      <c r="H77" s="799" t="s">
        <v>530</v>
      </c>
      <c r="I77" s="802"/>
      <c r="J77" s="503"/>
      <c r="K77" s="799"/>
      <c r="L77" s="501"/>
      <c r="M77" s="828"/>
      <c r="N77" s="502"/>
    </row>
    <row r="78" spans="1:14" s="477" customFormat="1" ht="6.75" customHeight="1">
      <c r="A78" s="2"/>
      <c r="B78" s="775"/>
      <c r="C78" s="812"/>
      <c r="D78" s="823" t="s">
        <v>531</v>
      </c>
      <c r="E78" s="799"/>
      <c r="F78" s="802"/>
      <c r="G78" s="827" t="s">
        <v>532</v>
      </c>
      <c r="H78" s="799"/>
      <c r="I78" s="498"/>
      <c r="J78" s="836">
        <v>33325</v>
      </c>
      <c r="K78" s="499"/>
      <c r="L78" s="498"/>
      <c r="M78" s="838" t="s">
        <v>533</v>
      </c>
      <c r="N78" s="499"/>
    </row>
    <row r="79" spans="1:14" s="477" customFormat="1" ht="6.75" customHeight="1">
      <c r="A79" s="2"/>
      <c r="B79" s="775">
        <v>3</v>
      </c>
      <c r="C79" s="813"/>
      <c r="D79" s="824"/>
      <c r="E79" s="800"/>
      <c r="F79" s="504"/>
      <c r="G79" s="828"/>
      <c r="H79" s="502"/>
      <c r="I79" s="501"/>
      <c r="J79" s="837"/>
      <c r="K79" s="502"/>
      <c r="L79" s="498"/>
      <c r="M79" s="839"/>
      <c r="N79" s="499"/>
    </row>
    <row r="80" spans="1:14" s="477" customFormat="1" ht="6.75" customHeight="1">
      <c r="A80" s="2"/>
      <c r="B80" s="775"/>
      <c r="C80" s="811">
        <v>16</v>
      </c>
      <c r="D80" s="817" t="s">
        <v>534</v>
      </c>
      <c r="E80" s="798" t="s">
        <v>328</v>
      </c>
      <c r="F80" s="500"/>
      <c r="G80" s="821" t="s">
        <v>535</v>
      </c>
      <c r="H80" s="499"/>
      <c r="I80" s="801">
        <v>15</v>
      </c>
      <c r="J80" s="814" t="s">
        <v>536</v>
      </c>
      <c r="K80" s="798" t="s">
        <v>537</v>
      </c>
      <c r="L80" s="802">
        <v>21</v>
      </c>
      <c r="M80" s="503"/>
      <c r="N80" s="799" t="s">
        <v>538</v>
      </c>
    </row>
    <row r="81" spans="1:14" s="477" customFormat="1" ht="6.75" customHeight="1">
      <c r="A81" s="2"/>
      <c r="B81" s="775">
        <v>4</v>
      </c>
      <c r="C81" s="812"/>
      <c r="D81" s="818"/>
      <c r="E81" s="799"/>
      <c r="F81" s="802">
        <v>14</v>
      </c>
      <c r="G81" s="822"/>
      <c r="H81" s="799" t="s">
        <v>539</v>
      </c>
      <c r="I81" s="803"/>
      <c r="J81" s="816"/>
      <c r="K81" s="800"/>
      <c r="L81" s="802"/>
      <c r="M81" s="503"/>
      <c r="N81" s="799"/>
    </row>
    <row r="82" spans="1:14" s="477" customFormat="1" ht="6.75" customHeight="1">
      <c r="A82" s="2"/>
      <c r="B82" s="775"/>
      <c r="C82" s="812"/>
      <c r="D82" s="823" t="s">
        <v>540</v>
      </c>
      <c r="E82" s="799"/>
      <c r="F82" s="802"/>
      <c r="G82" s="834" t="s">
        <v>541</v>
      </c>
      <c r="H82" s="799"/>
      <c r="I82" s="498"/>
      <c r="J82" s="831" t="s">
        <v>542</v>
      </c>
      <c r="K82" s="499"/>
      <c r="L82" s="498"/>
      <c r="M82" s="827" t="s">
        <v>543</v>
      </c>
      <c r="N82" s="499"/>
    </row>
    <row r="83" spans="1:14" s="477" customFormat="1" ht="6.75" customHeight="1">
      <c r="A83" s="2"/>
      <c r="B83" s="775">
        <v>5</v>
      </c>
      <c r="C83" s="813"/>
      <c r="D83" s="824"/>
      <c r="E83" s="800"/>
      <c r="F83" s="504"/>
      <c r="G83" s="835"/>
      <c r="H83" s="502"/>
      <c r="I83" s="498"/>
      <c r="J83" s="826"/>
      <c r="K83" s="499"/>
      <c r="L83" s="501"/>
      <c r="M83" s="828"/>
      <c r="N83" s="502"/>
    </row>
    <row r="84" spans="1:14" s="477" customFormat="1" ht="6.75" customHeight="1">
      <c r="A84" s="2"/>
      <c r="B84" s="775"/>
      <c r="C84" s="811">
        <v>17</v>
      </c>
      <c r="D84" s="817" t="s">
        <v>544</v>
      </c>
      <c r="E84" s="798" t="s">
        <v>545</v>
      </c>
      <c r="F84" s="801">
        <v>15</v>
      </c>
      <c r="G84" s="832" t="s">
        <v>546</v>
      </c>
      <c r="H84" s="798" t="s">
        <v>547</v>
      </c>
      <c r="I84" s="802">
        <v>16</v>
      </c>
      <c r="J84" s="517"/>
      <c r="K84" s="799" t="s">
        <v>548</v>
      </c>
      <c r="L84" s="496"/>
      <c r="M84" s="821" t="s">
        <v>549</v>
      </c>
      <c r="N84" s="497"/>
    </row>
    <row r="85" spans="1:14" s="477" customFormat="1" ht="6.75" customHeight="1">
      <c r="A85" s="2"/>
      <c r="B85" s="775">
        <v>6</v>
      </c>
      <c r="C85" s="812"/>
      <c r="D85" s="818"/>
      <c r="E85" s="799"/>
      <c r="F85" s="803"/>
      <c r="G85" s="833"/>
      <c r="H85" s="800"/>
      <c r="I85" s="802"/>
      <c r="J85" s="503"/>
      <c r="K85" s="799"/>
      <c r="L85" s="802">
        <v>22</v>
      </c>
      <c r="M85" s="822"/>
      <c r="N85" s="799" t="s">
        <v>550</v>
      </c>
    </row>
    <row r="86" spans="1:14" s="477" customFormat="1" ht="6.75" customHeight="1">
      <c r="A86" s="2"/>
      <c r="B86" s="775"/>
      <c r="C86" s="812"/>
      <c r="D86" s="823" t="s">
        <v>551</v>
      </c>
      <c r="E86" s="799"/>
      <c r="F86" s="801">
        <v>16</v>
      </c>
      <c r="G86" s="832" t="s">
        <v>552</v>
      </c>
      <c r="H86" s="798" t="s">
        <v>553</v>
      </c>
      <c r="I86" s="498"/>
      <c r="J86" s="819" t="s">
        <v>554</v>
      </c>
      <c r="K86" s="499"/>
      <c r="L86" s="802"/>
      <c r="M86" s="827" t="s">
        <v>555</v>
      </c>
      <c r="N86" s="799"/>
    </row>
    <row r="87" spans="1:14" s="477" customFormat="1" ht="6.75" customHeight="1">
      <c r="A87" s="2"/>
      <c r="B87" s="775">
        <v>7</v>
      </c>
      <c r="C87" s="813"/>
      <c r="D87" s="824"/>
      <c r="E87" s="800"/>
      <c r="F87" s="803"/>
      <c r="G87" s="833"/>
      <c r="H87" s="800"/>
      <c r="I87" s="501"/>
      <c r="J87" s="820"/>
      <c r="K87" s="502"/>
      <c r="L87" s="501"/>
      <c r="M87" s="828"/>
      <c r="N87" s="502"/>
    </row>
    <row r="88" spans="1:14" s="477" customFormat="1" ht="6.75" customHeight="1">
      <c r="A88" s="2"/>
      <c r="B88" s="775"/>
      <c r="C88" s="811">
        <v>18</v>
      </c>
      <c r="D88" s="817" t="s">
        <v>556</v>
      </c>
      <c r="E88" s="798" t="s">
        <v>557</v>
      </c>
      <c r="F88" s="510"/>
      <c r="G88" s="821" t="s">
        <v>558</v>
      </c>
      <c r="H88" s="497"/>
      <c r="I88" s="801">
        <v>17</v>
      </c>
      <c r="J88" s="810" t="s">
        <v>559</v>
      </c>
      <c r="K88" s="798" t="s">
        <v>560</v>
      </c>
      <c r="L88" s="496"/>
      <c r="M88" s="821" t="s">
        <v>561</v>
      </c>
      <c r="N88" s="497"/>
    </row>
    <row r="89" spans="1:14" s="477" customFormat="1" ht="6.75" customHeight="1">
      <c r="A89" s="2"/>
      <c r="B89" s="775">
        <v>8</v>
      </c>
      <c r="C89" s="812"/>
      <c r="D89" s="818"/>
      <c r="E89" s="799"/>
      <c r="F89" s="802">
        <v>17</v>
      </c>
      <c r="G89" s="822"/>
      <c r="H89" s="799" t="s">
        <v>562</v>
      </c>
      <c r="I89" s="803"/>
      <c r="J89" s="806"/>
      <c r="K89" s="800"/>
      <c r="L89" s="802">
        <v>23</v>
      </c>
      <c r="M89" s="822"/>
      <c r="N89" s="799" t="s">
        <v>563</v>
      </c>
    </row>
    <row r="90" spans="1:14" s="477" customFormat="1" ht="6.75" customHeight="1">
      <c r="A90" s="2"/>
      <c r="B90" s="775"/>
      <c r="C90" s="812"/>
      <c r="D90" s="823" t="s">
        <v>564</v>
      </c>
      <c r="E90" s="799"/>
      <c r="F90" s="802"/>
      <c r="G90" s="823" t="s">
        <v>565</v>
      </c>
      <c r="H90" s="799"/>
      <c r="I90" s="496"/>
      <c r="J90" s="831" t="s">
        <v>566</v>
      </c>
      <c r="K90" s="497"/>
      <c r="L90" s="802"/>
      <c r="M90" s="827" t="s">
        <v>567</v>
      </c>
      <c r="N90" s="799"/>
    </row>
    <row r="91" spans="1:14" s="477" customFormat="1" ht="6.75" customHeight="1">
      <c r="A91" s="2"/>
      <c r="B91" s="775">
        <v>9</v>
      </c>
      <c r="C91" s="813"/>
      <c r="D91" s="824"/>
      <c r="E91" s="800"/>
      <c r="F91" s="504"/>
      <c r="G91" s="824"/>
      <c r="H91" s="502"/>
      <c r="I91" s="802">
        <v>18</v>
      </c>
      <c r="J91" s="826"/>
      <c r="K91" s="799" t="s">
        <v>568</v>
      </c>
      <c r="L91" s="501"/>
      <c r="M91" s="828"/>
      <c r="N91" s="502"/>
    </row>
    <row r="92" spans="1:14" s="477" customFormat="1" ht="6.75" customHeight="1">
      <c r="A92" s="2"/>
      <c r="B92" s="775"/>
      <c r="C92" s="515"/>
      <c r="D92" s="817" t="s">
        <v>569</v>
      </c>
      <c r="E92" s="497"/>
      <c r="F92" s="510"/>
      <c r="G92" s="817" t="s">
        <v>570</v>
      </c>
      <c r="H92" s="499"/>
      <c r="I92" s="802"/>
      <c r="J92" s="830" t="s">
        <v>571</v>
      </c>
      <c r="K92" s="799"/>
      <c r="L92" s="496"/>
      <c r="M92" s="821" t="s">
        <v>572</v>
      </c>
      <c r="N92" s="497"/>
    </row>
    <row r="93" spans="1:14" s="477" customFormat="1" ht="6.75" customHeight="1">
      <c r="A93" s="2"/>
      <c r="B93" s="775">
        <v>10</v>
      </c>
      <c r="C93" s="812">
        <v>19</v>
      </c>
      <c r="D93" s="818"/>
      <c r="E93" s="799" t="s">
        <v>573</v>
      </c>
      <c r="F93" s="802">
        <v>18</v>
      </c>
      <c r="G93" s="818"/>
      <c r="H93" s="799" t="s">
        <v>574</v>
      </c>
      <c r="I93" s="501"/>
      <c r="J93" s="820"/>
      <c r="K93" s="502"/>
      <c r="L93" s="802">
        <v>24</v>
      </c>
      <c r="M93" s="822"/>
      <c r="N93" s="799" t="s">
        <v>575</v>
      </c>
    </row>
    <row r="94" spans="1:14" s="477" customFormat="1" ht="6.75" customHeight="1">
      <c r="A94" s="2"/>
      <c r="B94" s="775"/>
      <c r="C94" s="812"/>
      <c r="D94" s="823" t="s">
        <v>576</v>
      </c>
      <c r="E94" s="799"/>
      <c r="F94" s="802"/>
      <c r="G94" s="823" t="s">
        <v>577</v>
      </c>
      <c r="H94" s="799"/>
      <c r="I94" s="496"/>
      <c r="J94" s="829" t="s">
        <v>578</v>
      </c>
      <c r="K94" s="497"/>
      <c r="L94" s="802"/>
      <c r="M94" s="827" t="s">
        <v>579</v>
      </c>
      <c r="N94" s="799"/>
    </row>
    <row r="95" spans="1:14" s="477" customFormat="1" ht="6.75" customHeight="1">
      <c r="A95" s="2"/>
      <c r="B95" s="775">
        <v>11</v>
      </c>
      <c r="C95" s="516"/>
      <c r="D95" s="824"/>
      <c r="E95" s="502"/>
      <c r="F95" s="504"/>
      <c r="G95" s="824"/>
      <c r="H95" s="502"/>
      <c r="I95" s="802">
        <v>19</v>
      </c>
      <c r="J95" s="826"/>
      <c r="K95" s="799" t="s">
        <v>580</v>
      </c>
      <c r="L95" s="501"/>
      <c r="M95" s="828"/>
      <c r="N95" s="502"/>
    </row>
    <row r="96" spans="1:14" s="477" customFormat="1" ht="6.75" customHeight="1">
      <c r="A96" s="2"/>
      <c r="B96" s="775"/>
      <c r="C96" s="811">
        <v>20</v>
      </c>
      <c r="D96" s="817" t="s">
        <v>581</v>
      </c>
      <c r="E96" s="798" t="s">
        <v>582</v>
      </c>
      <c r="F96" s="500"/>
      <c r="G96" s="817" t="s">
        <v>583</v>
      </c>
      <c r="H96" s="499"/>
      <c r="I96" s="802"/>
      <c r="J96" s="819" t="s">
        <v>584</v>
      </c>
      <c r="K96" s="799"/>
      <c r="L96" s="496"/>
      <c r="M96" s="821" t="s">
        <v>585</v>
      </c>
      <c r="N96" s="497"/>
    </row>
    <row r="97" spans="1:14" s="477" customFormat="1" ht="6.75" customHeight="1">
      <c r="A97" s="2"/>
      <c r="B97" s="775">
        <v>12</v>
      </c>
      <c r="C97" s="812"/>
      <c r="D97" s="818"/>
      <c r="E97" s="799"/>
      <c r="F97" s="802">
        <v>19</v>
      </c>
      <c r="G97" s="818"/>
      <c r="H97" s="799" t="s">
        <v>586</v>
      </c>
      <c r="I97" s="501"/>
      <c r="J97" s="820"/>
      <c r="K97" s="502"/>
      <c r="L97" s="802">
        <v>25</v>
      </c>
      <c r="M97" s="822"/>
      <c r="N97" s="799" t="s">
        <v>587</v>
      </c>
    </row>
    <row r="98" spans="1:14" s="477" customFormat="1" ht="6.75" customHeight="1">
      <c r="A98" s="2"/>
      <c r="B98" s="775"/>
      <c r="C98" s="812"/>
      <c r="D98" s="823" t="s">
        <v>588</v>
      </c>
      <c r="E98" s="799"/>
      <c r="F98" s="802"/>
      <c r="G98" s="823" t="s">
        <v>589</v>
      </c>
      <c r="H98" s="799"/>
      <c r="I98" s="496"/>
      <c r="J98" s="825" t="s">
        <v>590</v>
      </c>
      <c r="K98" s="497"/>
      <c r="L98" s="802"/>
      <c r="M98" s="827" t="s">
        <v>591</v>
      </c>
      <c r="N98" s="799"/>
    </row>
    <row r="99" spans="1:14" s="477" customFormat="1" ht="6.75" customHeight="1">
      <c r="A99" s="2"/>
      <c r="B99" s="775">
        <v>13</v>
      </c>
      <c r="C99" s="813"/>
      <c r="D99" s="824"/>
      <c r="E99" s="800"/>
      <c r="F99" s="504"/>
      <c r="G99" s="824"/>
      <c r="H99" s="502"/>
      <c r="I99" s="802">
        <v>20</v>
      </c>
      <c r="J99" s="826"/>
      <c r="K99" s="799" t="s">
        <v>592</v>
      </c>
      <c r="L99" s="501"/>
      <c r="M99" s="828"/>
      <c r="N99" s="502"/>
    </row>
    <row r="100" spans="1:14" s="477" customFormat="1" ht="6.75" customHeight="1">
      <c r="A100" s="2"/>
      <c r="B100" s="775"/>
      <c r="C100" s="811">
        <v>21</v>
      </c>
      <c r="D100" s="817" t="s">
        <v>593</v>
      </c>
      <c r="E100" s="798" t="s">
        <v>594</v>
      </c>
      <c r="F100" s="515"/>
      <c r="G100" s="817" t="s">
        <v>595</v>
      </c>
      <c r="H100" s="497"/>
      <c r="I100" s="802"/>
      <c r="J100" s="819" t="s">
        <v>596</v>
      </c>
      <c r="K100" s="799"/>
      <c r="L100" s="496"/>
      <c r="M100" s="821" t="s">
        <v>597</v>
      </c>
      <c r="N100" s="497"/>
    </row>
    <row r="101" spans="1:14" s="477" customFormat="1" ht="6.75" customHeight="1">
      <c r="A101" s="2"/>
      <c r="B101" s="775">
        <v>14</v>
      </c>
      <c r="C101" s="812"/>
      <c r="D101" s="818"/>
      <c r="E101" s="799"/>
      <c r="F101" s="812">
        <v>20</v>
      </c>
      <c r="G101" s="818"/>
      <c r="H101" s="799" t="s">
        <v>598</v>
      </c>
      <c r="I101" s="501"/>
      <c r="J101" s="820"/>
      <c r="K101" s="502"/>
      <c r="L101" s="802">
        <v>26</v>
      </c>
      <c r="M101" s="822"/>
      <c r="N101" s="799" t="s">
        <v>599</v>
      </c>
    </row>
    <row r="102" spans="1:14" s="477" customFormat="1" ht="6.75" customHeight="1">
      <c r="A102" s="2"/>
      <c r="B102" s="775"/>
      <c r="C102" s="812"/>
      <c r="D102" s="823" t="s">
        <v>600</v>
      </c>
      <c r="E102" s="799"/>
      <c r="F102" s="812"/>
      <c r="G102" s="823" t="s">
        <v>601</v>
      </c>
      <c r="H102" s="799"/>
      <c r="I102" s="496"/>
      <c r="J102" s="825" t="s">
        <v>602</v>
      </c>
      <c r="K102" s="497"/>
      <c r="L102" s="802"/>
      <c r="M102" s="827" t="s">
        <v>603</v>
      </c>
      <c r="N102" s="799"/>
    </row>
    <row r="103" spans="1:14" s="477" customFormat="1" ht="6.75" customHeight="1">
      <c r="A103" s="2"/>
      <c r="B103" s="775">
        <v>15</v>
      </c>
      <c r="C103" s="813"/>
      <c r="D103" s="824"/>
      <c r="E103" s="800"/>
      <c r="F103" s="516"/>
      <c r="G103" s="824"/>
      <c r="H103" s="502"/>
      <c r="I103" s="802">
        <v>21</v>
      </c>
      <c r="J103" s="826"/>
      <c r="K103" s="799" t="s">
        <v>604</v>
      </c>
      <c r="L103" s="501"/>
      <c r="M103" s="828"/>
      <c r="N103" s="502"/>
    </row>
    <row r="104" spans="1:14" s="477" customFormat="1" ht="6.75" customHeight="1">
      <c r="A104" s="2"/>
      <c r="B104" s="775"/>
      <c r="C104" s="811">
        <v>22</v>
      </c>
      <c r="D104" s="817" t="s">
        <v>605</v>
      </c>
      <c r="E104" s="798" t="s">
        <v>606</v>
      </c>
      <c r="F104" s="500"/>
      <c r="G104" s="817" t="s">
        <v>607</v>
      </c>
      <c r="H104" s="499"/>
      <c r="I104" s="802"/>
      <c r="J104" s="819" t="s">
        <v>608</v>
      </c>
      <c r="K104" s="799"/>
      <c r="L104" s="498"/>
      <c r="M104" s="821" t="s">
        <v>609</v>
      </c>
      <c r="N104" s="499"/>
    </row>
    <row r="105" spans="1:14" s="477" customFormat="1" ht="6.75" customHeight="1">
      <c r="A105" s="2"/>
      <c r="B105" s="775">
        <v>16</v>
      </c>
      <c r="C105" s="812"/>
      <c r="D105" s="818"/>
      <c r="E105" s="799"/>
      <c r="F105" s="802">
        <v>21</v>
      </c>
      <c r="G105" s="818"/>
      <c r="H105" s="799" t="s">
        <v>610</v>
      </c>
      <c r="I105" s="501"/>
      <c r="J105" s="820"/>
      <c r="K105" s="502"/>
      <c r="L105" s="498"/>
      <c r="M105" s="822"/>
      <c r="N105" s="499"/>
    </row>
    <row r="106" spans="1:14" s="477" customFormat="1" ht="6.75" customHeight="1">
      <c r="A106" s="2"/>
      <c r="B106" s="775"/>
      <c r="C106" s="812"/>
      <c r="D106" s="823" t="s">
        <v>611</v>
      </c>
      <c r="E106" s="799"/>
      <c r="F106" s="802"/>
      <c r="G106" s="823" t="s">
        <v>612</v>
      </c>
      <c r="H106" s="799"/>
      <c r="I106" s="801">
        <v>22</v>
      </c>
      <c r="J106" s="810" t="s">
        <v>613</v>
      </c>
      <c r="K106" s="798" t="s">
        <v>614</v>
      </c>
      <c r="L106" s="802">
        <v>27</v>
      </c>
      <c r="M106" s="503"/>
      <c r="N106" s="799" t="s">
        <v>615</v>
      </c>
    </row>
    <row r="107" spans="1:14" s="477" customFormat="1" ht="6.75" customHeight="1">
      <c r="A107" s="2"/>
      <c r="B107" s="775">
        <v>17</v>
      </c>
      <c r="C107" s="813"/>
      <c r="D107" s="824"/>
      <c r="E107" s="800"/>
      <c r="F107" s="504"/>
      <c r="G107" s="824"/>
      <c r="H107" s="502"/>
      <c r="I107" s="803"/>
      <c r="J107" s="806"/>
      <c r="K107" s="800"/>
      <c r="L107" s="802"/>
      <c r="M107" s="518"/>
      <c r="N107" s="799"/>
    </row>
    <row r="108" spans="1:14" s="477" customFormat="1" ht="6.75" customHeight="1">
      <c r="A108" s="2"/>
      <c r="B108" s="775"/>
      <c r="C108" s="811">
        <v>23</v>
      </c>
      <c r="D108" s="814" t="s">
        <v>616</v>
      </c>
      <c r="E108" s="798" t="s">
        <v>617</v>
      </c>
      <c r="F108" s="801">
        <v>22</v>
      </c>
      <c r="G108" s="804" t="s">
        <v>618</v>
      </c>
      <c r="H108" s="798" t="s">
        <v>619</v>
      </c>
      <c r="I108" s="801">
        <v>23</v>
      </c>
      <c r="J108" s="804" t="s">
        <v>620</v>
      </c>
      <c r="K108" s="798" t="s">
        <v>621</v>
      </c>
      <c r="L108" s="498"/>
      <c r="M108" s="518"/>
      <c r="N108" s="499"/>
    </row>
    <row r="109" spans="1:14" s="477" customFormat="1" ht="6.75" customHeight="1">
      <c r="A109" s="2"/>
      <c r="B109" s="775">
        <v>18</v>
      </c>
      <c r="C109" s="812"/>
      <c r="D109" s="815"/>
      <c r="E109" s="799"/>
      <c r="F109" s="802"/>
      <c r="G109" s="805"/>
      <c r="H109" s="799"/>
      <c r="I109" s="802"/>
      <c r="J109" s="805"/>
      <c r="K109" s="799"/>
      <c r="L109" s="498"/>
      <c r="M109" s="808">
        <v>38795</v>
      </c>
      <c r="N109" s="499"/>
    </row>
    <row r="110" spans="1:14" s="477" customFormat="1" ht="6.75" customHeight="1">
      <c r="A110" s="2"/>
      <c r="B110" s="807"/>
      <c r="C110" s="813"/>
      <c r="D110" s="816"/>
      <c r="E110" s="800"/>
      <c r="F110" s="803"/>
      <c r="G110" s="806"/>
      <c r="H110" s="800"/>
      <c r="I110" s="803"/>
      <c r="J110" s="806"/>
      <c r="K110" s="800"/>
      <c r="L110" s="501"/>
      <c r="M110" s="809"/>
      <c r="N110" s="502"/>
    </row>
  </sheetData>
  <mergeCells count="425">
    <mergeCell ref="J3:K3"/>
    <mergeCell ref="L3:L4"/>
    <mergeCell ref="M3:N3"/>
    <mergeCell ref="B5:B6"/>
    <mergeCell ref="C5:C15"/>
    <mergeCell ref="D5:D6"/>
    <mergeCell ref="E5:E15"/>
    <mergeCell ref="L6:L7"/>
    <mergeCell ref="M6:M7"/>
    <mergeCell ref="N6:N7"/>
    <mergeCell ref="B3:B4"/>
    <mergeCell ref="C3:C4"/>
    <mergeCell ref="D3:E3"/>
    <mergeCell ref="F3:F4"/>
    <mergeCell ref="G3:H3"/>
    <mergeCell ref="I3:I4"/>
    <mergeCell ref="B11:B12"/>
    <mergeCell ref="G11:G12"/>
    <mergeCell ref="J12:J13"/>
    <mergeCell ref="M12:M13"/>
    <mergeCell ref="B13:B14"/>
    <mergeCell ref="L13:L14"/>
    <mergeCell ref="B7:B8"/>
    <mergeCell ref="F7:F8"/>
    <mergeCell ref="G7:G8"/>
    <mergeCell ref="H7:H8"/>
    <mergeCell ref="J7:J9"/>
    <mergeCell ref="M8:M9"/>
    <mergeCell ref="B9:B10"/>
    <mergeCell ref="F9:F10"/>
    <mergeCell ref="G9:G10"/>
    <mergeCell ref="H9:H10"/>
    <mergeCell ref="N13:N14"/>
    <mergeCell ref="D14:D15"/>
    <mergeCell ref="F14:F15"/>
    <mergeCell ref="G14:G15"/>
    <mergeCell ref="H14:H15"/>
    <mergeCell ref="J14:J15"/>
    <mergeCell ref="M14:M15"/>
    <mergeCell ref="L9:L10"/>
    <mergeCell ref="N9:N10"/>
    <mergeCell ref="J10:J11"/>
    <mergeCell ref="M10:M11"/>
    <mergeCell ref="K16:K17"/>
    <mergeCell ref="L16:L17"/>
    <mergeCell ref="M16:M17"/>
    <mergeCell ref="N16:N17"/>
    <mergeCell ref="B17:B18"/>
    <mergeCell ref="I17:I18"/>
    <mergeCell ref="G18:G19"/>
    <mergeCell ref="J18:J19"/>
    <mergeCell ref="L18:L19"/>
    <mergeCell ref="M18:M19"/>
    <mergeCell ref="B15:B16"/>
    <mergeCell ref="C16:C23"/>
    <mergeCell ref="D16:D17"/>
    <mergeCell ref="E16:E23"/>
    <mergeCell ref="G16:G17"/>
    <mergeCell ref="J16:J17"/>
    <mergeCell ref="G22:G23"/>
    <mergeCell ref="N22:N23"/>
    <mergeCell ref="B23:B24"/>
    <mergeCell ref="C24:C29"/>
    <mergeCell ref="D24:D25"/>
    <mergeCell ref="J24:J25"/>
    <mergeCell ref="L24:L25"/>
    <mergeCell ref="M24:M25"/>
    <mergeCell ref="N24:N25"/>
    <mergeCell ref="N18:N19"/>
    <mergeCell ref="B19:B20"/>
    <mergeCell ref="F20:F21"/>
    <mergeCell ref="G20:G21"/>
    <mergeCell ref="H20:H21"/>
    <mergeCell ref="L20:L21"/>
    <mergeCell ref="M20:M21"/>
    <mergeCell ref="N20:N21"/>
    <mergeCell ref="B21:B22"/>
    <mergeCell ref="D22:D23"/>
    <mergeCell ref="B25:B26"/>
    <mergeCell ref="E26:E27"/>
    <mergeCell ref="J26:J27"/>
    <mergeCell ref="M26:M27"/>
    <mergeCell ref="B27:B28"/>
    <mergeCell ref="F27:F28"/>
    <mergeCell ref="H27:H28"/>
    <mergeCell ref="L27:L28"/>
    <mergeCell ref="L22:L23"/>
    <mergeCell ref="M22:M23"/>
    <mergeCell ref="N27:N28"/>
    <mergeCell ref="D28:D29"/>
    <mergeCell ref="J28:J29"/>
    <mergeCell ref="M28:M29"/>
    <mergeCell ref="B29:B30"/>
    <mergeCell ref="C30:C33"/>
    <mergeCell ref="D30:D31"/>
    <mergeCell ref="E30:E33"/>
    <mergeCell ref="I30:I33"/>
    <mergeCell ref="J30:J31"/>
    <mergeCell ref="L30:L31"/>
    <mergeCell ref="M30:M31"/>
    <mergeCell ref="N30:N31"/>
    <mergeCell ref="B31:B32"/>
    <mergeCell ref="K31:K32"/>
    <mergeCell ref="D32:D33"/>
    <mergeCell ref="J32:J33"/>
    <mergeCell ref="M32:M33"/>
    <mergeCell ref="B33:B34"/>
    <mergeCell ref="C34:C37"/>
    <mergeCell ref="B35:B36"/>
    <mergeCell ref="L35:L36"/>
    <mergeCell ref="N35:N36"/>
    <mergeCell ref="D36:D37"/>
    <mergeCell ref="G36:G37"/>
    <mergeCell ref="I36:I37"/>
    <mergeCell ref="J36:J37"/>
    <mergeCell ref="K36:K37"/>
    <mergeCell ref="B37:B38"/>
    <mergeCell ref="F37:F38"/>
    <mergeCell ref="D34:D35"/>
    <mergeCell ref="E34:E37"/>
    <mergeCell ref="G34:G35"/>
    <mergeCell ref="I34:I35"/>
    <mergeCell ref="J34:J35"/>
    <mergeCell ref="K34:K35"/>
    <mergeCell ref="H37:H38"/>
    <mergeCell ref="K38:K39"/>
    <mergeCell ref="M38:M39"/>
    <mergeCell ref="B39:B40"/>
    <mergeCell ref="G40:G41"/>
    <mergeCell ref="I40:I41"/>
    <mergeCell ref="J40:J41"/>
    <mergeCell ref="K40:K41"/>
    <mergeCell ref="M40:M41"/>
    <mergeCell ref="B41:B42"/>
    <mergeCell ref="L41:L42"/>
    <mergeCell ref="C38:C45"/>
    <mergeCell ref="D38:D39"/>
    <mergeCell ref="E38:E45"/>
    <mergeCell ref="G38:G39"/>
    <mergeCell ref="I38:I39"/>
    <mergeCell ref="J38:J39"/>
    <mergeCell ref="N41:N42"/>
    <mergeCell ref="J42:J43"/>
    <mergeCell ref="M42:M43"/>
    <mergeCell ref="B43:B44"/>
    <mergeCell ref="D44:D45"/>
    <mergeCell ref="M44:M45"/>
    <mergeCell ref="B45:B46"/>
    <mergeCell ref="K45:K46"/>
    <mergeCell ref="C46:C47"/>
    <mergeCell ref="D46:D47"/>
    <mergeCell ref="E46:E47"/>
    <mergeCell ref="G46:G47"/>
    <mergeCell ref="M46:M47"/>
    <mergeCell ref="B47:B48"/>
    <mergeCell ref="F47:F48"/>
    <mergeCell ref="H47:H48"/>
    <mergeCell ref="I47:I48"/>
    <mergeCell ref="K47:K48"/>
    <mergeCell ref="L47:L48"/>
    <mergeCell ref="C48:C53"/>
    <mergeCell ref="N49:N50"/>
    <mergeCell ref="J50:J51"/>
    <mergeCell ref="B51:B52"/>
    <mergeCell ref="D52:D53"/>
    <mergeCell ref="J52:J53"/>
    <mergeCell ref="B53:B54"/>
    <mergeCell ref="C54:C55"/>
    <mergeCell ref="D54:D55"/>
    <mergeCell ref="E54:E55"/>
    <mergeCell ref="G54:G55"/>
    <mergeCell ref="D48:D49"/>
    <mergeCell ref="E48:E53"/>
    <mergeCell ref="G48:G49"/>
    <mergeCell ref="J48:J49"/>
    <mergeCell ref="M48:M49"/>
    <mergeCell ref="B49:B50"/>
    <mergeCell ref="J54:J55"/>
    <mergeCell ref="M54:M55"/>
    <mergeCell ref="B55:B56"/>
    <mergeCell ref="I55:I56"/>
    <mergeCell ref="K55:K56"/>
    <mergeCell ref="C56:C59"/>
    <mergeCell ref="D56:D57"/>
    <mergeCell ref="E56:E59"/>
    <mergeCell ref="G56:G57"/>
    <mergeCell ref="J56:J57"/>
    <mergeCell ref="M56:M57"/>
    <mergeCell ref="B57:B58"/>
    <mergeCell ref="F57:F58"/>
    <mergeCell ref="H57:H58"/>
    <mergeCell ref="L57:L58"/>
    <mergeCell ref="N57:N58"/>
    <mergeCell ref="D58:D59"/>
    <mergeCell ref="G58:G59"/>
    <mergeCell ref="J58:J59"/>
    <mergeCell ref="M58:M59"/>
    <mergeCell ref="L60:L61"/>
    <mergeCell ref="M60:M61"/>
    <mergeCell ref="N60:N61"/>
    <mergeCell ref="B61:B62"/>
    <mergeCell ref="D62:D63"/>
    <mergeCell ref="J62:J63"/>
    <mergeCell ref="L62:L63"/>
    <mergeCell ref="M62:M63"/>
    <mergeCell ref="N62:N63"/>
    <mergeCell ref="B63:B64"/>
    <mergeCell ref="B59:B60"/>
    <mergeCell ref="I59:I60"/>
    <mergeCell ref="K59:K60"/>
    <mergeCell ref="C60:C63"/>
    <mergeCell ref="D60:D61"/>
    <mergeCell ref="E60:E63"/>
    <mergeCell ref="G60:G61"/>
    <mergeCell ref="J60:J61"/>
    <mergeCell ref="I63:I64"/>
    <mergeCell ref="K63:K64"/>
    <mergeCell ref="N65:N66"/>
    <mergeCell ref="D66:D67"/>
    <mergeCell ref="J66:J67"/>
    <mergeCell ref="M66:M67"/>
    <mergeCell ref="B67:B68"/>
    <mergeCell ref="I67:I68"/>
    <mergeCell ref="K67:K68"/>
    <mergeCell ref="C68:C71"/>
    <mergeCell ref="D68:D69"/>
    <mergeCell ref="E68:E71"/>
    <mergeCell ref="D64:D65"/>
    <mergeCell ref="F64:F65"/>
    <mergeCell ref="H64:H65"/>
    <mergeCell ref="J64:J65"/>
    <mergeCell ref="M64:M65"/>
    <mergeCell ref="B65:B66"/>
    <mergeCell ref="C65:C66"/>
    <mergeCell ref="E65:E66"/>
    <mergeCell ref="L65:L66"/>
    <mergeCell ref="M70:M71"/>
    <mergeCell ref="N70:N71"/>
    <mergeCell ref="G68:G69"/>
    <mergeCell ref="J68:J69"/>
    <mergeCell ref="L68:L69"/>
    <mergeCell ref="M68:M69"/>
    <mergeCell ref="N68:N69"/>
    <mergeCell ref="B69:B70"/>
    <mergeCell ref="D70:D71"/>
    <mergeCell ref="F70:F71"/>
    <mergeCell ref="G70:G71"/>
    <mergeCell ref="H70:H71"/>
    <mergeCell ref="B73:B74"/>
    <mergeCell ref="C73:C74"/>
    <mergeCell ref="E73:E74"/>
    <mergeCell ref="L73:L74"/>
    <mergeCell ref="B71:B72"/>
    <mergeCell ref="D72:D73"/>
    <mergeCell ref="F72:F73"/>
    <mergeCell ref="G72:G73"/>
    <mergeCell ref="H72:H73"/>
    <mergeCell ref="I72:I73"/>
    <mergeCell ref="I70:I71"/>
    <mergeCell ref="J70:J71"/>
    <mergeCell ref="K70:K71"/>
    <mergeCell ref="L70:L71"/>
    <mergeCell ref="N73:N74"/>
    <mergeCell ref="D74:D75"/>
    <mergeCell ref="F74:F75"/>
    <mergeCell ref="G74:G75"/>
    <mergeCell ref="H74:H75"/>
    <mergeCell ref="J74:J75"/>
    <mergeCell ref="J72:J73"/>
    <mergeCell ref="K72:K73"/>
    <mergeCell ref="M72:M73"/>
    <mergeCell ref="K76:K77"/>
    <mergeCell ref="M76:M77"/>
    <mergeCell ref="B77:B78"/>
    <mergeCell ref="F77:F78"/>
    <mergeCell ref="H77:H78"/>
    <mergeCell ref="D78:D79"/>
    <mergeCell ref="G78:G79"/>
    <mergeCell ref="J78:J79"/>
    <mergeCell ref="M78:M79"/>
    <mergeCell ref="B79:B80"/>
    <mergeCell ref="B75:B76"/>
    <mergeCell ref="C76:C79"/>
    <mergeCell ref="D76:D77"/>
    <mergeCell ref="E76:E79"/>
    <mergeCell ref="G76:G77"/>
    <mergeCell ref="I76:I77"/>
    <mergeCell ref="K80:K81"/>
    <mergeCell ref="L80:L81"/>
    <mergeCell ref="N80:N81"/>
    <mergeCell ref="B81:B82"/>
    <mergeCell ref="F81:F82"/>
    <mergeCell ref="H81:H82"/>
    <mergeCell ref="D82:D83"/>
    <mergeCell ref="G82:G83"/>
    <mergeCell ref="J82:J83"/>
    <mergeCell ref="M82:M83"/>
    <mergeCell ref="C80:C83"/>
    <mergeCell ref="D80:D81"/>
    <mergeCell ref="E80:E83"/>
    <mergeCell ref="G80:G81"/>
    <mergeCell ref="I80:I81"/>
    <mergeCell ref="J80:J81"/>
    <mergeCell ref="B85:B86"/>
    <mergeCell ref="L85:L86"/>
    <mergeCell ref="B83:B84"/>
    <mergeCell ref="C84:C87"/>
    <mergeCell ref="D84:D85"/>
    <mergeCell ref="E84:E87"/>
    <mergeCell ref="F84:F85"/>
    <mergeCell ref="G84:G85"/>
    <mergeCell ref="B87:B88"/>
    <mergeCell ref="C88:C91"/>
    <mergeCell ref="D88:D89"/>
    <mergeCell ref="E88:E91"/>
    <mergeCell ref="N85:N86"/>
    <mergeCell ref="D86:D87"/>
    <mergeCell ref="F86:F87"/>
    <mergeCell ref="G86:G87"/>
    <mergeCell ref="H86:H87"/>
    <mergeCell ref="J86:J87"/>
    <mergeCell ref="M86:M87"/>
    <mergeCell ref="H84:H85"/>
    <mergeCell ref="I84:I85"/>
    <mergeCell ref="K84:K85"/>
    <mergeCell ref="M84:M85"/>
    <mergeCell ref="N89:N90"/>
    <mergeCell ref="D90:D91"/>
    <mergeCell ref="G90:G91"/>
    <mergeCell ref="J90:J91"/>
    <mergeCell ref="M90:M91"/>
    <mergeCell ref="B91:B92"/>
    <mergeCell ref="I91:I92"/>
    <mergeCell ref="K91:K92"/>
    <mergeCell ref="D92:D93"/>
    <mergeCell ref="G92:G93"/>
    <mergeCell ref="G88:G89"/>
    <mergeCell ref="I88:I89"/>
    <mergeCell ref="J88:J89"/>
    <mergeCell ref="K88:K89"/>
    <mergeCell ref="M88:M89"/>
    <mergeCell ref="B89:B90"/>
    <mergeCell ref="F89:F90"/>
    <mergeCell ref="H89:H90"/>
    <mergeCell ref="L89:L90"/>
    <mergeCell ref="N93:N94"/>
    <mergeCell ref="D94:D95"/>
    <mergeCell ref="G94:G95"/>
    <mergeCell ref="J94:J95"/>
    <mergeCell ref="M94:M95"/>
    <mergeCell ref="B95:B96"/>
    <mergeCell ref="I95:I96"/>
    <mergeCell ref="K95:K96"/>
    <mergeCell ref="C96:C99"/>
    <mergeCell ref="D96:D97"/>
    <mergeCell ref="J92:J93"/>
    <mergeCell ref="M92:M93"/>
    <mergeCell ref="B93:B94"/>
    <mergeCell ref="C93:C94"/>
    <mergeCell ref="E93:E94"/>
    <mergeCell ref="F93:F94"/>
    <mergeCell ref="H93:H94"/>
    <mergeCell ref="L93:L94"/>
    <mergeCell ref="N97:N98"/>
    <mergeCell ref="D98:D99"/>
    <mergeCell ref="G98:G99"/>
    <mergeCell ref="J98:J99"/>
    <mergeCell ref="M98:M99"/>
    <mergeCell ref="B99:B100"/>
    <mergeCell ref="I99:I100"/>
    <mergeCell ref="K99:K100"/>
    <mergeCell ref="C100:C103"/>
    <mergeCell ref="D100:D101"/>
    <mergeCell ref="E96:E99"/>
    <mergeCell ref="G96:G97"/>
    <mergeCell ref="J96:J97"/>
    <mergeCell ref="M96:M97"/>
    <mergeCell ref="B97:B98"/>
    <mergeCell ref="F97:F98"/>
    <mergeCell ref="H97:H98"/>
    <mergeCell ref="L97:L98"/>
    <mergeCell ref="N101:N102"/>
    <mergeCell ref="D102:D103"/>
    <mergeCell ref="G102:G103"/>
    <mergeCell ref="J102:J103"/>
    <mergeCell ref="M102:M103"/>
    <mergeCell ref="B103:B104"/>
    <mergeCell ref="I103:I104"/>
    <mergeCell ref="K103:K104"/>
    <mergeCell ref="C104:C107"/>
    <mergeCell ref="D104:D105"/>
    <mergeCell ref="E100:E103"/>
    <mergeCell ref="G100:G101"/>
    <mergeCell ref="J100:J101"/>
    <mergeCell ref="M100:M101"/>
    <mergeCell ref="B101:B102"/>
    <mergeCell ref="F101:F102"/>
    <mergeCell ref="H101:H102"/>
    <mergeCell ref="L101:L102"/>
    <mergeCell ref="N106:N107"/>
    <mergeCell ref="B107:B108"/>
    <mergeCell ref="C108:C110"/>
    <mergeCell ref="D108:D110"/>
    <mergeCell ref="E108:E110"/>
    <mergeCell ref="F108:F110"/>
    <mergeCell ref="G108:G110"/>
    <mergeCell ref="E104:E107"/>
    <mergeCell ref="G104:G105"/>
    <mergeCell ref="J104:J105"/>
    <mergeCell ref="M104:M105"/>
    <mergeCell ref="B105:B106"/>
    <mergeCell ref="F105:F106"/>
    <mergeCell ref="H105:H106"/>
    <mergeCell ref="D106:D107"/>
    <mergeCell ref="G106:G107"/>
    <mergeCell ref="I106:I107"/>
    <mergeCell ref="H108:H110"/>
    <mergeCell ref="I108:I110"/>
    <mergeCell ref="J108:J110"/>
    <mergeCell ref="K108:K110"/>
    <mergeCell ref="B109:B110"/>
    <mergeCell ref="M109:M110"/>
    <mergeCell ref="J106:J107"/>
    <mergeCell ref="K106:K107"/>
    <mergeCell ref="L106:L107"/>
  </mergeCells>
  <phoneticPr fontId="1"/>
  <pageMargins left="0.59055118110236227" right="0.59055118110236227" top="0.78740157480314965" bottom="0.78740157480314965" header="0.39370078740157483" footer="0.39370078740157483"/>
  <pageSetup paperSize="9" scale="98" orientation="portrait" verticalDpi="0" r:id="rId1"/>
  <headerFooter alignWithMargins="0">
    <oddHeader>&amp;R20.行  財  政</oddHeader>
    <oddFooter>&amp;C-144-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showGridLines="0" workbookViewId="0">
      <selection activeCell="H38" sqref="H38"/>
    </sheetView>
  </sheetViews>
  <sheetFormatPr defaultRowHeight="13.5"/>
  <cols>
    <col min="1" max="2" width="3.625" style="12" customWidth="1"/>
    <col min="3" max="3" width="6" style="473" customWidth="1"/>
    <col min="4" max="4" width="8.625" style="12" customWidth="1"/>
    <col min="5" max="5" width="10.625" style="12" customWidth="1"/>
    <col min="6" max="6" width="8.625" style="12" customWidth="1"/>
    <col min="7" max="7" width="14.125" style="12" bestFit="1" customWidth="1"/>
    <col min="8" max="9" width="15.125" style="12" bestFit="1" customWidth="1"/>
    <col min="10" max="10" width="8.625" style="12" customWidth="1"/>
    <col min="11" max="11" width="10.625" style="12" customWidth="1"/>
    <col min="12" max="256" width="9" style="469"/>
    <col min="257" max="258" width="3.625" style="469" customWidth="1"/>
    <col min="259" max="259" width="6" style="469" customWidth="1"/>
    <col min="260" max="260" width="8.625" style="469" customWidth="1"/>
    <col min="261" max="261" width="10.625" style="469" customWidth="1"/>
    <col min="262" max="262" width="8.625" style="469" customWidth="1"/>
    <col min="263" max="263" width="14.125" style="469" bestFit="1" customWidth="1"/>
    <col min="264" max="265" width="15.125" style="469" bestFit="1" customWidth="1"/>
    <col min="266" max="266" width="8.625" style="469" customWidth="1"/>
    <col min="267" max="267" width="10.625" style="469" customWidth="1"/>
    <col min="268" max="512" width="9" style="469"/>
    <col min="513" max="514" width="3.625" style="469" customWidth="1"/>
    <col min="515" max="515" width="6" style="469" customWidth="1"/>
    <col min="516" max="516" width="8.625" style="469" customWidth="1"/>
    <col min="517" max="517" width="10.625" style="469" customWidth="1"/>
    <col min="518" max="518" width="8.625" style="469" customWidth="1"/>
    <col min="519" max="519" width="14.125" style="469" bestFit="1" customWidth="1"/>
    <col min="520" max="521" width="15.125" style="469" bestFit="1" customWidth="1"/>
    <col min="522" max="522" width="8.625" style="469" customWidth="1"/>
    <col min="523" max="523" width="10.625" style="469" customWidth="1"/>
    <col min="524" max="768" width="9" style="469"/>
    <col min="769" max="770" width="3.625" style="469" customWidth="1"/>
    <col min="771" max="771" width="6" style="469" customWidth="1"/>
    <col min="772" max="772" width="8.625" style="469" customWidth="1"/>
    <col min="773" max="773" width="10.625" style="469" customWidth="1"/>
    <col min="774" max="774" width="8.625" style="469" customWidth="1"/>
    <col min="775" max="775" width="14.125" style="469" bestFit="1" customWidth="1"/>
    <col min="776" max="777" width="15.125" style="469" bestFit="1" customWidth="1"/>
    <col min="778" max="778" width="8.625" style="469" customWidth="1"/>
    <col min="779" max="779" width="10.625" style="469" customWidth="1"/>
    <col min="780" max="1024" width="9" style="469"/>
    <col min="1025" max="1026" width="3.625" style="469" customWidth="1"/>
    <col min="1027" max="1027" width="6" style="469" customWidth="1"/>
    <col min="1028" max="1028" width="8.625" style="469" customWidth="1"/>
    <col min="1029" max="1029" width="10.625" style="469" customWidth="1"/>
    <col min="1030" max="1030" width="8.625" style="469" customWidth="1"/>
    <col min="1031" max="1031" width="14.125" style="469" bestFit="1" customWidth="1"/>
    <col min="1032" max="1033" width="15.125" style="469" bestFit="1" customWidth="1"/>
    <col min="1034" max="1034" width="8.625" style="469" customWidth="1"/>
    <col min="1035" max="1035" width="10.625" style="469" customWidth="1"/>
    <col min="1036" max="1280" width="9" style="469"/>
    <col min="1281" max="1282" width="3.625" style="469" customWidth="1"/>
    <col min="1283" max="1283" width="6" style="469" customWidth="1"/>
    <col min="1284" max="1284" width="8.625" style="469" customWidth="1"/>
    <col min="1285" max="1285" width="10.625" style="469" customWidth="1"/>
    <col min="1286" max="1286" width="8.625" style="469" customWidth="1"/>
    <col min="1287" max="1287" width="14.125" style="469" bestFit="1" customWidth="1"/>
    <col min="1288" max="1289" width="15.125" style="469" bestFit="1" customWidth="1"/>
    <col min="1290" max="1290" width="8.625" style="469" customWidth="1"/>
    <col min="1291" max="1291" width="10.625" style="469" customWidth="1"/>
    <col min="1292" max="1536" width="9" style="469"/>
    <col min="1537" max="1538" width="3.625" style="469" customWidth="1"/>
    <col min="1539" max="1539" width="6" style="469" customWidth="1"/>
    <col min="1540" max="1540" width="8.625" style="469" customWidth="1"/>
    <col min="1541" max="1541" width="10.625" style="469" customWidth="1"/>
    <col min="1542" max="1542" width="8.625" style="469" customWidth="1"/>
    <col min="1543" max="1543" width="14.125" style="469" bestFit="1" customWidth="1"/>
    <col min="1544" max="1545" width="15.125" style="469" bestFit="1" customWidth="1"/>
    <col min="1546" max="1546" width="8.625" style="469" customWidth="1"/>
    <col min="1547" max="1547" width="10.625" style="469" customWidth="1"/>
    <col min="1548" max="1792" width="9" style="469"/>
    <col min="1793" max="1794" width="3.625" style="469" customWidth="1"/>
    <col min="1795" max="1795" width="6" style="469" customWidth="1"/>
    <col min="1796" max="1796" width="8.625" style="469" customWidth="1"/>
    <col min="1797" max="1797" width="10.625" style="469" customWidth="1"/>
    <col min="1798" max="1798" width="8.625" style="469" customWidth="1"/>
    <col min="1799" max="1799" width="14.125" style="469" bestFit="1" customWidth="1"/>
    <col min="1800" max="1801" width="15.125" style="469" bestFit="1" customWidth="1"/>
    <col min="1802" max="1802" width="8.625" style="469" customWidth="1"/>
    <col min="1803" max="1803" width="10.625" style="469" customWidth="1"/>
    <col min="1804" max="2048" width="9" style="469"/>
    <col min="2049" max="2050" width="3.625" style="469" customWidth="1"/>
    <col min="2051" max="2051" width="6" style="469" customWidth="1"/>
    <col min="2052" max="2052" width="8.625" style="469" customWidth="1"/>
    <col min="2053" max="2053" width="10.625" style="469" customWidth="1"/>
    <col min="2054" max="2054" width="8.625" style="469" customWidth="1"/>
    <col min="2055" max="2055" width="14.125" style="469" bestFit="1" customWidth="1"/>
    <col min="2056" max="2057" width="15.125" style="469" bestFit="1" customWidth="1"/>
    <col min="2058" max="2058" width="8.625" style="469" customWidth="1"/>
    <col min="2059" max="2059" width="10.625" style="469" customWidth="1"/>
    <col min="2060" max="2304" width="9" style="469"/>
    <col min="2305" max="2306" width="3.625" style="469" customWidth="1"/>
    <col min="2307" max="2307" width="6" style="469" customWidth="1"/>
    <col min="2308" max="2308" width="8.625" style="469" customWidth="1"/>
    <col min="2309" max="2309" width="10.625" style="469" customWidth="1"/>
    <col min="2310" max="2310" width="8.625" style="469" customWidth="1"/>
    <col min="2311" max="2311" width="14.125" style="469" bestFit="1" customWidth="1"/>
    <col min="2312" max="2313" width="15.125" style="469" bestFit="1" customWidth="1"/>
    <col min="2314" max="2314" width="8.625" style="469" customWidth="1"/>
    <col min="2315" max="2315" width="10.625" style="469" customWidth="1"/>
    <col min="2316" max="2560" width="9" style="469"/>
    <col min="2561" max="2562" width="3.625" style="469" customWidth="1"/>
    <col min="2563" max="2563" width="6" style="469" customWidth="1"/>
    <col min="2564" max="2564" width="8.625" style="469" customWidth="1"/>
    <col min="2565" max="2565" width="10.625" style="469" customWidth="1"/>
    <col min="2566" max="2566" width="8.625" style="469" customWidth="1"/>
    <col min="2567" max="2567" width="14.125" style="469" bestFit="1" customWidth="1"/>
    <col min="2568" max="2569" width="15.125" style="469" bestFit="1" customWidth="1"/>
    <col min="2570" max="2570" width="8.625" style="469" customWidth="1"/>
    <col min="2571" max="2571" width="10.625" style="469" customWidth="1"/>
    <col min="2572" max="2816" width="9" style="469"/>
    <col min="2817" max="2818" width="3.625" style="469" customWidth="1"/>
    <col min="2819" max="2819" width="6" style="469" customWidth="1"/>
    <col min="2820" max="2820" width="8.625" style="469" customWidth="1"/>
    <col min="2821" max="2821" width="10.625" style="469" customWidth="1"/>
    <col min="2822" max="2822" width="8.625" style="469" customWidth="1"/>
    <col min="2823" max="2823" width="14.125" style="469" bestFit="1" customWidth="1"/>
    <col min="2824" max="2825" width="15.125" style="469" bestFit="1" customWidth="1"/>
    <col min="2826" max="2826" width="8.625" style="469" customWidth="1"/>
    <col min="2827" max="2827" width="10.625" style="469" customWidth="1"/>
    <col min="2828" max="3072" width="9" style="469"/>
    <col min="3073" max="3074" width="3.625" style="469" customWidth="1"/>
    <col min="3075" max="3075" width="6" style="469" customWidth="1"/>
    <col min="3076" max="3076" width="8.625" style="469" customWidth="1"/>
    <col min="3077" max="3077" width="10.625" style="469" customWidth="1"/>
    <col min="3078" max="3078" width="8.625" style="469" customWidth="1"/>
    <col min="3079" max="3079" width="14.125" style="469" bestFit="1" customWidth="1"/>
    <col min="3080" max="3081" width="15.125" style="469" bestFit="1" customWidth="1"/>
    <col min="3082" max="3082" width="8.625" style="469" customWidth="1"/>
    <col min="3083" max="3083" width="10.625" style="469" customWidth="1"/>
    <col min="3084" max="3328" width="9" style="469"/>
    <col min="3329" max="3330" width="3.625" style="469" customWidth="1"/>
    <col min="3331" max="3331" width="6" style="469" customWidth="1"/>
    <col min="3332" max="3332" width="8.625" style="469" customWidth="1"/>
    <col min="3333" max="3333" width="10.625" style="469" customWidth="1"/>
    <col min="3334" max="3334" width="8.625" style="469" customWidth="1"/>
    <col min="3335" max="3335" width="14.125" style="469" bestFit="1" customWidth="1"/>
    <col min="3336" max="3337" width="15.125" style="469" bestFit="1" customWidth="1"/>
    <col min="3338" max="3338" width="8.625" style="469" customWidth="1"/>
    <col min="3339" max="3339" width="10.625" style="469" customWidth="1"/>
    <col min="3340" max="3584" width="9" style="469"/>
    <col min="3585" max="3586" width="3.625" style="469" customWidth="1"/>
    <col min="3587" max="3587" width="6" style="469" customWidth="1"/>
    <col min="3588" max="3588" width="8.625" style="469" customWidth="1"/>
    <col min="3589" max="3589" width="10.625" style="469" customWidth="1"/>
    <col min="3590" max="3590" width="8.625" style="469" customWidth="1"/>
    <col min="3591" max="3591" width="14.125" style="469" bestFit="1" customWidth="1"/>
    <col min="3592" max="3593" width="15.125" style="469" bestFit="1" customWidth="1"/>
    <col min="3594" max="3594" width="8.625" style="469" customWidth="1"/>
    <col min="3595" max="3595" width="10.625" style="469" customWidth="1"/>
    <col min="3596" max="3840" width="9" style="469"/>
    <col min="3841" max="3842" width="3.625" style="469" customWidth="1"/>
    <col min="3843" max="3843" width="6" style="469" customWidth="1"/>
    <col min="3844" max="3844" width="8.625" style="469" customWidth="1"/>
    <col min="3845" max="3845" width="10.625" style="469" customWidth="1"/>
    <col min="3846" max="3846" width="8.625" style="469" customWidth="1"/>
    <col min="3847" max="3847" width="14.125" style="469" bestFit="1" customWidth="1"/>
    <col min="3848" max="3849" width="15.125" style="469" bestFit="1" customWidth="1"/>
    <col min="3850" max="3850" width="8.625" style="469" customWidth="1"/>
    <col min="3851" max="3851" width="10.625" style="469" customWidth="1"/>
    <col min="3852" max="4096" width="9" style="469"/>
    <col min="4097" max="4098" width="3.625" style="469" customWidth="1"/>
    <col min="4099" max="4099" width="6" style="469" customWidth="1"/>
    <col min="4100" max="4100" width="8.625" style="469" customWidth="1"/>
    <col min="4101" max="4101" width="10.625" style="469" customWidth="1"/>
    <col min="4102" max="4102" width="8.625" style="469" customWidth="1"/>
    <col min="4103" max="4103" width="14.125" style="469" bestFit="1" customWidth="1"/>
    <col min="4104" max="4105" width="15.125" style="469" bestFit="1" customWidth="1"/>
    <col min="4106" max="4106" width="8.625" style="469" customWidth="1"/>
    <col min="4107" max="4107" width="10.625" style="469" customWidth="1"/>
    <col min="4108" max="4352" width="9" style="469"/>
    <col min="4353" max="4354" width="3.625" style="469" customWidth="1"/>
    <col min="4355" max="4355" width="6" style="469" customWidth="1"/>
    <col min="4356" max="4356" width="8.625" style="469" customWidth="1"/>
    <col min="4357" max="4357" width="10.625" style="469" customWidth="1"/>
    <col min="4358" max="4358" width="8.625" style="469" customWidth="1"/>
    <col min="4359" max="4359" width="14.125" style="469" bestFit="1" customWidth="1"/>
    <col min="4360" max="4361" width="15.125" style="469" bestFit="1" customWidth="1"/>
    <col min="4362" max="4362" width="8.625" style="469" customWidth="1"/>
    <col min="4363" max="4363" width="10.625" style="469" customWidth="1"/>
    <col min="4364" max="4608" width="9" style="469"/>
    <col min="4609" max="4610" width="3.625" style="469" customWidth="1"/>
    <col min="4611" max="4611" width="6" style="469" customWidth="1"/>
    <col min="4612" max="4612" width="8.625" style="469" customWidth="1"/>
    <col min="4613" max="4613" width="10.625" style="469" customWidth="1"/>
    <col min="4614" max="4614" width="8.625" style="469" customWidth="1"/>
    <col min="4615" max="4615" width="14.125" style="469" bestFit="1" customWidth="1"/>
    <col min="4616" max="4617" width="15.125" style="469" bestFit="1" customWidth="1"/>
    <col min="4618" max="4618" width="8.625" style="469" customWidth="1"/>
    <col min="4619" max="4619" width="10.625" style="469" customWidth="1"/>
    <col min="4620" max="4864" width="9" style="469"/>
    <col min="4865" max="4866" width="3.625" style="469" customWidth="1"/>
    <col min="4867" max="4867" width="6" style="469" customWidth="1"/>
    <col min="4868" max="4868" width="8.625" style="469" customWidth="1"/>
    <col min="4869" max="4869" width="10.625" style="469" customWidth="1"/>
    <col min="4870" max="4870" width="8.625" style="469" customWidth="1"/>
    <col min="4871" max="4871" width="14.125" style="469" bestFit="1" customWidth="1"/>
    <col min="4872" max="4873" width="15.125" style="469" bestFit="1" customWidth="1"/>
    <col min="4874" max="4874" width="8.625" style="469" customWidth="1"/>
    <col min="4875" max="4875" width="10.625" style="469" customWidth="1"/>
    <col min="4876" max="5120" width="9" style="469"/>
    <col min="5121" max="5122" width="3.625" style="469" customWidth="1"/>
    <col min="5123" max="5123" width="6" style="469" customWidth="1"/>
    <col min="5124" max="5124" width="8.625" style="469" customWidth="1"/>
    <col min="5125" max="5125" width="10.625" style="469" customWidth="1"/>
    <col min="5126" max="5126" width="8.625" style="469" customWidth="1"/>
    <col min="5127" max="5127" width="14.125" style="469" bestFit="1" customWidth="1"/>
    <col min="5128" max="5129" width="15.125" style="469" bestFit="1" customWidth="1"/>
    <col min="5130" max="5130" width="8.625" style="469" customWidth="1"/>
    <col min="5131" max="5131" width="10.625" style="469" customWidth="1"/>
    <col min="5132" max="5376" width="9" style="469"/>
    <col min="5377" max="5378" width="3.625" style="469" customWidth="1"/>
    <col min="5379" max="5379" width="6" style="469" customWidth="1"/>
    <col min="5380" max="5380" width="8.625" style="469" customWidth="1"/>
    <col min="5381" max="5381" width="10.625" style="469" customWidth="1"/>
    <col min="5382" max="5382" width="8.625" style="469" customWidth="1"/>
    <col min="5383" max="5383" width="14.125" style="469" bestFit="1" customWidth="1"/>
    <col min="5384" max="5385" width="15.125" style="469" bestFit="1" customWidth="1"/>
    <col min="5386" max="5386" width="8.625" style="469" customWidth="1"/>
    <col min="5387" max="5387" width="10.625" style="469" customWidth="1"/>
    <col min="5388" max="5632" width="9" style="469"/>
    <col min="5633" max="5634" width="3.625" style="469" customWidth="1"/>
    <col min="5635" max="5635" width="6" style="469" customWidth="1"/>
    <col min="5636" max="5636" width="8.625" style="469" customWidth="1"/>
    <col min="5637" max="5637" width="10.625" style="469" customWidth="1"/>
    <col min="5638" max="5638" width="8.625" style="469" customWidth="1"/>
    <col min="5639" max="5639" width="14.125" style="469" bestFit="1" customWidth="1"/>
    <col min="5640" max="5641" width="15.125" style="469" bestFit="1" customWidth="1"/>
    <col min="5642" max="5642" width="8.625" style="469" customWidth="1"/>
    <col min="5643" max="5643" width="10.625" style="469" customWidth="1"/>
    <col min="5644" max="5888" width="9" style="469"/>
    <col min="5889" max="5890" width="3.625" style="469" customWidth="1"/>
    <col min="5891" max="5891" width="6" style="469" customWidth="1"/>
    <col min="5892" max="5892" width="8.625" style="469" customWidth="1"/>
    <col min="5893" max="5893" width="10.625" style="469" customWidth="1"/>
    <col min="5894" max="5894" width="8.625" style="469" customWidth="1"/>
    <col min="5895" max="5895" width="14.125" style="469" bestFit="1" customWidth="1"/>
    <col min="5896" max="5897" width="15.125" style="469" bestFit="1" customWidth="1"/>
    <col min="5898" max="5898" width="8.625" style="469" customWidth="1"/>
    <col min="5899" max="5899" width="10.625" style="469" customWidth="1"/>
    <col min="5900" max="6144" width="9" style="469"/>
    <col min="6145" max="6146" width="3.625" style="469" customWidth="1"/>
    <col min="6147" max="6147" width="6" style="469" customWidth="1"/>
    <col min="6148" max="6148" width="8.625" style="469" customWidth="1"/>
    <col min="6149" max="6149" width="10.625" style="469" customWidth="1"/>
    <col min="6150" max="6150" width="8.625" style="469" customWidth="1"/>
    <col min="6151" max="6151" width="14.125" style="469" bestFit="1" customWidth="1"/>
    <col min="6152" max="6153" width="15.125" style="469" bestFit="1" customWidth="1"/>
    <col min="6154" max="6154" width="8.625" style="469" customWidth="1"/>
    <col min="6155" max="6155" width="10.625" style="469" customWidth="1"/>
    <col min="6156" max="6400" width="9" style="469"/>
    <col min="6401" max="6402" width="3.625" style="469" customWidth="1"/>
    <col min="6403" max="6403" width="6" style="469" customWidth="1"/>
    <col min="6404" max="6404" width="8.625" style="469" customWidth="1"/>
    <col min="6405" max="6405" width="10.625" style="469" customWidth="1"/>
    <col min="6406" max="6406" width="8.625" style="469" customWidth="1"/>
    <col min="6407" max="6407" width="14.125" style="469" bestFit="1" customWidth="1"/>
    <col min="6408" max="6409" width="15.125" style="469" bestFit="1" customWidth="1"/>
    <col min="6410" max="6410" width="8.625" style="469" customWidth="1"/>
    <col min="6411" max="6411" width="10.625" style="469" customWidth="1"/>
    <col min="6412" max="6656" width="9" style="469"/>
    <col min="6657" max="6658" width="3.625" style="469" customWidth="1"/>
    <col min="6659" max="6659" width="6" style="469" customWidth="1"/>
    <col min="6660" max="6660" width="8.625" style="469" customWidth="1"/>
    <col min="6661" max="6661" width="10.625" style="469" customWidth="1"/>
    <col min="6662" max="6662" width="8.625" style="469" customWidth="1"/>
    <col min="6663" max="6663" width="14.125" style="469" bestFit="1" customWidth="1"/>
    <col min="6664" max="6665" width="15.125" style="469" bestFit="1" customWidth="1"/>
    <col min="6666" max="6666" width="8.625" style="469" customWidth="1"/>
    <col min="6667" max="6667" width="10.625" style="469" customWidth="1"/>
    <col min="6668" max="6912" width="9" style="469"/>
    <col min="6913" max="6914" width="3.625" style="469" customWidth="1"/>
    <col min="6915" max="6915" width="6" style="469" customWidth="1"/>
    <col min="6916" max="6916" width="8.625" style="469" customWidth="1"/>
    <col min="6917" max="6917" width="10.625" style="469" customWidth="1"/>
    <col min="6918" max="6918" width="8.625" style="469" customWidth="1"/>
    <col min="6919" max="6919" width="14.125" style="469" bestFit="1" customWidth="1"/>
    <col min="6920" max="6921" width="15.125" style="469" bestFit="1" customWidth="1"/>
    <col min="6922" max="6922" width="8.625" style="469" customWidth="1"/>
    <col min="6923" max="6923" width="10.625" style="469" customWidth="1"/>
    <col min="6924" max="7168" width="9" style="469"/>
    <col min="7169" max="7170" width="3.625" style="469" customWidth="1"/>
    <col min="7171" max="7171" width="6" style="469" customWidth="1"/>
    <col min="7172" max="7172" width="8.625" style="469" customWidth="1"/>
    <col min="7173" max="7173" width="10.625" style="469" customWidth="1"/>
    <col min="7174" max="7174" width="8.625" style="469" customWidth="1"/>
    <col min="7175" max="7175" width="14.125" style="469" bestFit="1" customWidth="1"/>
    <col min="7176" max="7177" width="15.125" style="469" bestFit="1" customWidth="1"/>
    <col min="7178" max="7178" width="8.625" style="469" customWidth="1"/>
    <col min="7179" max="7179" width="10.625" style="469" customWidth="1"/>
    <col min="7180" max="7424" width="9" style="469"/>
    <col min="7425" max="7426" width="3.625" style="469" customWidth="1"/>
    <col min="7427" max="7427" width="6" style="469" customWidth="1"/>
    <col min="7428" max="7428" width="8.625" style="469" customWidth="1"/>
    <col min="7429" max="7429" width="10.625" style="469" customWidth="1"/>
    <col min="7430" max="7430" width="8.625" style="469" customWidth="1"/>
    <col min="7431" max="7431" width="14.125" style="469" bestFit="1" customWidth="1"/>
    <col min="7432" max="7433" width="15.125" style="469" bestFit="1" customWidth="1"/>
    <col min="7434" max="7434" width="8.625" style="469" customWidth="1"/>
    <col min="7435" max="7435" width="10.625" style="469" customWidth="1"/>
    <col min="7436" max="7680" width="9" style="469"/>
    <col min="7681" max="7682" width="3.625" style="469" customWidth="1"/>
    <col min="7683" max="7683" width="6" style="469" customWidth="1"/>
    <col min="7684" max="7684" width="8.625" style="469" customWidth="1"/>
    <col min="7685" max="7685" width="10.625" style="469" customWidth="1"/>
    <col min="7686" max="7686" width="8.625" style="469" customWidth="1"/>
    <col min="7687" max="7687" width="14.125" style="469" bestFit="1" customWidth="1"/>
    <col min="7688" max="7689" width="15.125" style="469" bestFit="1" customWidth="1"/>
    <col min="7690" max="7690" width="8.625" style="469" customWidth="1"/>
    <col min="7691" max="7691" width="10.625" style="469" customWidth="1"/>
    <col min="7692" max="7936" width="9" style="469"/>
    <col min="7937" max="7938" width="3.625" style="469" customWidth="1"/>
    <col min="7939" max="7939" width="6" style="469" customWidth="1"/>
    <col min="7940" max="7940" width="8.625" style="469" customWidth="1"/>
    <col min="7941" max="7941" width="10.625" style="469" customWidth="1"/>
    <col min="7942" max="7942" width="8.625" style="469" customWidth="1"/>
    <col min="7943" max="7943" width="14.125" style="469" bestFit="1" customWidth="1"/>
    <col min="7944" max="7945" width="15.125" style="469" bestFit="1" customWidth="1"/>
    <col min="7946" max="7946" width="8.625" style="469" customWidth="1"/>
    <col min="7947" max="7947" width="10.625" style="469" customWidth="1"/>
    <col min="7948" max="8192" width="9" style="469"/>
    <col min="8193" max="8194" width="3.625" style="469" customWidth="1"/>
    <col min="8195" max="8195" width="6" style="469" customWidth="1"/>
    <col min="8196" max="8196" width="8.625" style="469" customWidth="1"/>
    <col min="8197" max="8197" width="10.625" style="469" customWidth="1"/>
    <col min="8198" max="8198" width="8.625" style="469" customWidth="1"/>
    <col min="8199" max="8199" width="14.125" style="469" bestFit="1" customWidth="1"/>
    <col min="8200" max="8201" width="15.125" style="469" bestFit="1" customWidth="1"/>
    <col min="8202" max="8202" width="8.625" style="469" customWidth="1"/>
    <col min="8203" max="8203" width="10.625" style="469" customWidth="1"/>
    <col min="8204" max="8448" width="9" style="469"/>
    <col min="8449" max="8450" width="3.625" style="469" customWidth="1"/>
    <col min="8451" max="8451" width="6" style="469" customWidth="1"/>
    <col min="8452" max="8452" width="8.625" style="469" customWidth="1"/>
    <col min="8453" max="8453" width="10.625" style="469" customWidth="1"/>
    <col min="8454" max="8454" width="8.625" style="469" customWidth="1"/>
    <col min="8455" max="8455" width="14.125" style="469" bestFit="1" customWidth="1"/>
    <col min="8456" max="8457" width="15.125" style="469" bestFit="1" customWidth="1"/>
    <col min="8458" max="8458" width="8.625" style="469" customWidth="1"/>
    <col min="8459" max="8459" width="10.625" style="469" customWidth="1"/>
    <col min="8460" max="8704" width="9" style="469"/>
    <col min="8705" max="8706" width="3.625" style="469" customWidth="1"/>
    <col min="8707" max="8707" width="6" style="469" customWidth="1"/>
    <col min="8708" max="8708" width="8.625" style="469" customWidth="1"/>
    <col min="8709" max="8709" width="10.625" style="469" customWidth="1"/>
    <col min="8710" max="8710" width="8.625" style="469" customWidth="1"/>
    <col min="8711" max="8711" width="14.125" style="469" bestFit="1" customWidth="1"/>
    <col min="8712" max="8713" width="15.125" style="469" bestFit="1" customWidth="1"/>
    <col min="8714" max="8714" width="8.625" style="469" customWidth="1"/>
    <col min="8715" max="8715" width="10.625" style="469" customWidth="1"/>
    <col min="8716" max="8960" width="9" style="469"/>
    <col min="8961" max="8962" width="3.625" style="469" customWidth="1"/>
    <col min="8963" max="8963" width="6" style="469" customWidth="1"/>
    <col min="8964" max="8964" width="8.625" style="469" customWidth="1"/>
    <col min="8965" max="8965" width="10.625" style="469" customWidth="1"/>
    <col min="8966" max="8966" width="8.625" style="469" customWidth="1"/>
    <col min="8967" max="8967" width="14.125" style="469" bestFit="1" customWidth="1"/>
    <col min="8968" max="8969" width="15.125" style="469" bestFit="1" customWidth="1"/>
    <col min="8970" max="8970" width="8.625" style="469" customWidth="1"/>
    <col min="8971" max="8971" width="10.625" style="469" customWidth="1"/>
    <col min="8972" max="9216" width="9" style="469"/>
    <col min="9217" max="9218" width="3.625" style="469" customWidth="1"/>
    <col min="9219" max="9219" width="6" style="469" customWidth="1"/>
    <col min="9220" max="9220" width="8.625" style="469" customWidth="1"/>
    <col min="9221" max="9221" width="10.625" style="469" customWidth="1"/>
    <col min="9222" max="9222" width="8.625" style="469" customWidth="1"/>
    <col min="9223" max="9223" width="14.125" style="469" bestFit="1" customWidth="1"/>
    <col min="9224" max="9225" width="15.125" style="469" bestFit="1" customWidth="1"/>
    <col min="9226" max="9226" width="8.625" style="469" customWidth="1"/>
    <col min="9227" max="9227" width="10.625" style="469" customWidth="1"/>
    <col min="9228" max="9472" width="9" style="469"/>
    <col min="9473" max="9474" width="3.625" style="469" customWidth="1"/>
    <col min="9475" max="9475" width="6" style="469" customWidth="1"/>
    <col min="9476" max="9476" width="8.625" style="469" customWidth="1"/>
    <col min="9477" max="9477" width="10.625" style="469" customWidth="1"/>
    <col min="9478" max="9478" width="8.625" style="469" customWidth="1"/>
    <col min="9479" max="9479" width="14.125" style="469" bestFit="1" customWidth="1"/>
    <col min="9480" max="9481" width="15.125" style="469" bestFit="1" customWidth="1"/>
    <col min="9482" max="9482" width="8.625" style="469" customWidth="1"/>
    <col min="9483" max="9483" width="10.625" style="469" customWidth="1"/>
    <col min="9484" max="9728" width="9" style="469"/>
    <col min="9729" max="9730" width="3.625" style="469" customWidth="1"/>
    <col min="9731" max="9731" width="6" style="469" customWidth="1"/>
    <col min="9732" max="9732" width="8.625" style="469" customWidth="1"/>
    <col min="9733" max="9733" width="10.625" style="469" customWidth="1"/>
    <col min="9734" max="9734" width="8.625" style="469" customWidth="1"/>
    <col min="9735" max="9735" width="14.125" style="469" bestFit="1" customWidth="1"/>
    <col min="9736" max="9737" width="15.125" style="469" bestFit="1" customWidth="1"/>
    <col min="9738" max="9738" width="8.625" style="469" customWidth="1"/>
    <col min="9739" max="9739" width="10.625" style="469" customWidth="1"/>
    <col min="9740" max="9984" width="9" style="469"/>
    <col min="9985" max="9986" width="3.625" style="469" customWidth="1"/>
    <col min="9987" max="9987" width="6" style="469" customWidth="1"/>
    <col min="9988" max="9988" width="8.625" style="469" customWidth="1"/>
    <col min="9989" max="9989" width="10.625" style="469" customWidth="1"/>
    <col min="9990" max="9990" width="8.625" style="469" customWidth="1"/>
    <col min="9991" max="9991" width="14.125" style="469" bestFit="1" customWidth="1"/>
    <col min="9992" max="9993" width="15.125" style="469" bestFit="1" customWidth="1"/>
    <col min="9994" max="9994" width="8.625" style="469" customWidth="1"/>
    <col min="9995" max="9995" width="10.625" style="469" customWidth="1"/>
    <col min="9996" max="10240" width="9" style="469"/>
    <col min="10241" max="10242" width="3.625" style="469" customWidth="1"/>
    <col min="10243" max="10243" width="6" style="469" customWidth="1"/>
    <col min="10244" max="10244" width="8.625" style="469" customWidth="1"/>
    <col min="10245" max="10245" width="10.625" style="469" customWidth="1"/>
    <col min="10246" max="10246" width="8.625" style="469" customWidth="1"/>
    <col min="10247" max="10247" width="14.125" style="469" bestFit="1" customWidth="1"/>
    <col min="10248" max="10249" width="15.125" style="469" bestFit="1" customWidth="1"/>
    <col min="10250" max="10250" width="8.625" style="469" customWidth="1"/>
    <col min="10251" max="10251" width="10.625" style="469" customWidth="1"/>
    <col min="10252" max="10496" width="9" style="469"/>
    <col min="10497" max="10498" width="3.625" style="469" customWidth="1"/>
    <col min="10499" max="10499" width="6" style="469" customWidth="1"/>
    <col min="10500" max="10500" width="8.625" style="469" customWidth="1"/>
    <col min="10501" max="10501" width="10.625" style="469" customWidth="1"/>
    <col min="10502" max="10502" width="8.625" style="469" customWidth="1"/>
    <col min="10503" max="10503" width="14.125" style="469" bestFit="1" customWidth="1"/>
    <col min="10504" max="10505" width="15.125" style="469" bestFit="1" customWidth="1"/>
    <col min="10506" max="10506" width="8.625" style="469" customWidth="1"/>
    <col min="10507" max="10507" width="10.625" style="469" customWidth="1"/>
    <col min="10508" max="10752" width="9" style="469"/>
    <col min="10753" max="10754" width="3.625" style="469" customWidth="1"/>
    <col min="10755" max="10755" width="6" style="469" customWidth="1"/>
    <col min="10756" max="10756" width="8.625" style="469" customWidth="1"/>
    <col min="10757" max="10757" width="10.625" style="469" customWidth="1"/>
    <col min="10758" max="10758" width="8.625" style="469" customWidth="1"/>
    <col min="10759" max="10759" width="14.125" style="469" bestFit="1" customWidth="1"/>
    <col min="10760" max="10761" width="15.125" style="469" bestFit="1" customWidth="1"/>
    <col min="10762" max="10762" width="8.625" style="469" customWidth="1"/>
    <col min="10763" max="10763" width="10.625" style="469" customWidth="1"/>
    <col min="10764" max="11008" width="9" style="469"/>
    <col min="11009" max="11010" width="3.625" style="469" customWidth="1"/>
    <col min="11011" max="11011" width="6" style="469" customWidth="1"/>
    <col min="11012" max="11012" width="8.625" style="469" customWidth="1"/>
    <col min="11013" max="11013" width="10.625" style="469" customWidth="1"/>
    <col min="11014" max="11014" width="8.625" style="469" customWidth="1"/>
    <col min="11015" max="11015" width="14.125" style="469" bestFit="1" customWidth="1"/>
    <col min="11016" max="11017" width="15.125" style="469" bestFit="1" customWidth="1"/>
    <col min="11018" max="11018" width="8.625" style="469" customWidth="1"/>
    <col min="11019" max="11019" width="10.625" style="469" customWidth="1"/>
    <col min="11020" max="11264" width="9" style="469"/>
    <col min="11265" max="11266" width="3.625" style="469" customWidth="1"/>
    <col min="11267" max="11267" width="6" style="469" customWidth="1"/>
    <col min="11268" max="11268" width="8.625" style="469" customWidth="1"/>
    <col min="11269" max="11269" width="10.625" style="469" customWidth="1"/>
    <col min="11270" max="11270" width="8.625" style="469" customWidth="1"/>
    <col min="11271" max="11271" width="14.125" style="469" bestFit="1" customWidth="1"/>
    <col min="11272" max="11273" width="15.125" style="469" bestFit="1" customWidth="1"/>
    <col min="11274" max="11274" width="8.625" style="469" customWidth="1"/>
    <col min="11275" max="11275" width="10.625" style="469" customWidth="1"/>
    <col min="11276" max="11520" width="9" style="469"/>
    <col min="11521" max="11522" width="3.625" style="469" customWidth="1"/>
    <col min="11523" max="11523" width="6" style="469" customWidth="1"/>
    <col min="11524" max="11524" width="8.625" style="469" customWidth="1"/>
    <col min="11525" max="11525" width="10.625" style="469" customWidth="1"/>
    <col min="11526" max="11526" width="8.625" style="469" customWidth="1"/>
    <col min="11527" max="11527" width="14.125" style="469" bestFit="1" customWidth="1"/>
    <col min="11528" max="11529" width="15.125" style="469" bestFit="1" customWidth="1"/>
    <col min="11530" max="11530" width="8.625" style="469" customWidth="1"/>
    <col min="11531" max="11531" width="10.625" style="469" customWidth="1"/>
    <col min="11532" max="11776" width="9" style="469"/>
    <col min="11777" max="11778" width="3.625" style="469" customWidth="1"/>
    <col min="11779" max="11779" width="6" style="469" customWidth="1"/>
    <col min="11780" max="11780" width="8.625" style="469" customWidth="1"/>
    <col min="11781" max="11781" width="10.625" style="469" customWidth="1"/>
    <col min="11782" max="11782" width="8.625" style="469" customWidth="1"/>
    <col min="11783" max="11783" width="14.125" style="469" bestFit="1" customWidth="1"/>
    <col min="11784" max="11785" width="15.125" style="469" bestFit="1" customWidth="1"/>
    <col min="11786" max="11786" width="8.625" style="469" customWidth="1"/>
    <col min="11787" max="11787" width="10.625" style="469" customWidth="1"/>
    <col min="11788" max="12032" width="9" style="469"/>
    <col min="12033" max="12034" width="3.625" style="469" customWidth="1"/>
    <col min="12035" max="12035" width="6" style="469" customWidth="1"/>
    <col min="12036" max="12036" width="8.625" style="469" customWidth="1"/>
    <col min="12037" max="12037" width="10.625" style="469" customWidth="1"/>
    <col min="12038" max="12038" width="8.625" style="469" customWidth="1"/>
    <col min="12039" max="12039" width="14.125" style="469" bestFit="1" customWidth="1"/>
    <col min="12040" max="12041" width="15.125" style="469" bestFit="1" customWidth="1"/>
    <col min="12042" max="12042" width="8.625" style="469" customWidth="1"/>
    <col min="12043" max="12043" width="10.625" style="469" customWidth="1"/>
    <col min="12044" max="12288" width="9" style="469"/>
    <col min="12289" max="12290" width="3.625" style="469" customWidth="1"/>
    <col min="12291" max="12291" width="6" style="469" customWidth="1"/>
    <col min="12292" max="12292" width="8.625" style="469" customWidth="1"/>
    <col min="12293" max="12293" width="10.625" style="469" customWidth="1"/>
    <col min="12294" max="12294" width="8.625" style="469" customWidth="1"/>
    <col min="12295" max="12295" width="14.125" style="469" bestFit="1" customWidth="1"/>
    <col min="12296" max="12297" width="15.125" style="469" bestFit="1" customWidth="1"/>
    <col min="12298" max="12298" width="8.625" style="469" customWidth="1"/>
    <col min="12299" max="12299" width="10.625" style="469" customWidth="1"/>
    <col min="12300" max="12544" width="9" style="469"/>
    <col min="12545" max="12546" width="3.625" style="469" customWidth="1"/>
    <col min="12547" max="12547" width="6" style="469" customWidth="1"/>
    <col min="12548" max="12548" width="8.625" style="469" customWidth="1"/>
    <col min="12549" max="12549" width="10.625" style="469" customWidth="1"/>
    <col min="12550" max="12550" width="8.625" style="469" customWidth="1"/>
    <col min="12551" max="12551" width="14.125" style="469" bestFit="1" customWidth="1"/>
    <col min="12552" max="12553" width="15.125" style="469" bestFit="1" customWidth="1"/>
    <col min="12554" max="12554" width="8.625" style="469" customWidth="1"/>
    <col min="12555" max="12555" width="10.625" style="469" customWidth="1"/>
    <col min="12556" max="12800" width="9" style="469"/>
    <col min="12801" max="12802" width="3.625" style="469" customWidth="1"/>
    <col min="12803" max="12803" width="6" style="469" customWidth="1"/>
    <col min="12804" max="12804" width="8.625" style="469" customWidth="1"/>
    <col min="12805" max="12805" width="10.625" style="469" customWidth="1"/>
    <col min="12806" max="12806" width="8.625" style="469" customWidth="1"/>
    <col min="12807" max="12807" width="14.125" style="469" bestFit="1" customWidth="1"/>
    <col min="12808" max="12809" width="15.125" style="469" bestFit="1" customWidth="1"/>
    <col min="12810" max="12810" width="8.625" style="469" customWidth="1"/>
    <col min="12811" max="12811" width="10.625" style="469" customWidth="1"/>
    <col min="12812" max="13056" width="9" style="469"/>
    <col min="13057" max="13058" width="3.625" style="469" customWidth="1"/>
    <col min="13059" max="13059" width="6" style="469" customWidth="1"/>
    <col min="13060" max="13060" width="8.625" style="469" customWidth="1"/>
    <col min="13061" max="13061" width="10.625" style="469" customWidth="1"/>
    <col min="13062" max="13062" width="8.625" style="469" customWidth="1"/>
    <col min="13063" max="13063" width="14.125" style="469" bestFit="1" customWidth="1"/>
    <col min="13064" max="13065" width="15.125" style="469" bestFit="1" customWidth="1"/>
    <col min="13066" max="13066" width="8.625" style="469" customWidth="1"/>
    <col min="13067" max="13067" width="10.625" style="469" customWidth="1"/>
    <col min="13068" max="13312" width="9" style="469"/>
    <col min="13313" max="13314" width="3.625" style="469" customWidth="1"/>
    <col min="13315" max="13315" width="6" style="469" customWidth="1"/>
    <col min="13316" max="13316" width="8.625" style="469" customWidth="1"/>
    <col min="13317" max="13317" width="10.625" style="469" customWidth="1"/>
    <col min="13318" max="13318" width="8.625" style="469" customWidth="1"/>
    <col min="13319" max="13319" width="14.125" style="469" bestFit="1" customWidth="1"/>
    <col min="13320" max="13321" width="15.125" style="469" bestFit="1" customWidth="1"/>
    <col min="13322" max="13322" width="8.625" style="469" customWidth="1"/>
    <col min="13323" max="13323" width="10.625" style="469" customWidth="1"/>
    <col min="13324" max="13568" width="9" style="469"/>
    <col min="13569" max="13570" width="3.625" style="469" customWidth="1"/>
    <col min="13571" max="13571" width="6" style="469" customWidth="1"/>
    <col min="13572" max="13572" width="8.625" style="469" customWidth="1"/>
    <col min="13573" max="13573" width="10.625" style="469" customWidth="1"/>
    <col min="13574" max="13574" width="8.625" style="469" customWidth="1"/>
    <col min="13575" max="13575" width="14.125" style="469" bestFit="1" customWidth="1"/>
    <col min="13576" max="13577" width="15.125" style="469" bestFit="1" customWidth="1"/>
    <col min="13578" max="13578" width="8.625" style="469" customWidth="1"/>
    <col min="13579" max="13579" width="10.625" style="469" customWidth="1"/>
    <col min="13580" max="13824" width="9" style="469"/>
    <col min="13825" max="13826" width="3.625" style="469" customWidth="1"/>
    <col min="13827" max="13827" width="6" style="469" customWidth="1"/>
    <col min="13828" max="13828" width="8.625" style="469" customWidth="1"/>
    <col min="13829" max="13829" width="10.625" style="469" customWidth="1"/>
    <col min="13830" max="13830" width="8.625" style="469" customWidth="1"/>
    <col min="13831" max="13831" width="14.125" style="469" bestFit="1" customWidth="1"/>
    <col min="13832" max="13833" width="15.125" style="469" bestFit="1" customWidth="1"/>
    <col min="13834" max="13834" width="8.625" style="469" customWidth="1"/>
    <col min="13835" max="13835" width="10.625" style="469" customWidth="1"/>
    <col min="13836" max="14080" width="9" style="469"/>
    <col min="14081" max="14082" width="3.625" style="469" customWidth="1"/>
    <col min="14083" max="14083" width="6" style="469" customWidth="1"/>
    <col min="14084" max="14084" width="8.625" style="469" customWidth="1"/>
    <col min="14085" max="14085" width="10.625" style="469" customWidth="1"/>
    <col min="14086" max="14086" width="8.625" style="469" customWidth="1"/>
    <col min="14087" max="14087" width="14.125" style="469" bestFit="1" customWidth="1"/>
    <col min="14088" max="14089" width="15.125" style="469" bestFit="1" customWidth="1"/>
    <col min="14090" max="14090" width="8.625" style="469" customWidth="1"/>
    <col min="14091" max="14091" width="10.625" style="469" customWidth="1"/>
    <col min="14092" max="14336" width="9" style="469"/>
    <col min="14337" max="14338" width="3.625" style="469" customWidth="1"/>
    <col min="14339" max="14339" width="6" style="469" customWidth="1"/>
    <col min="14340" max="14340" width="8.625" style="469" customWidth="1"/>
    <col min="14341" max="14341" width="10.625" style="469" customWidth="1"/>
    <col min="14342" max="14342" width="8.625" style="469" customWidth="1"/>
    <col min="14343" max="14343" width="14.125" style="469" bestFit="1" customWidth="1"/>
    <col min="14344" max="14345" width="15.125" style="469" bestFit="1" customWidth="1"/>
    <col min="14346" max="14346" width="8.625" style="469" customWidth="1"/>
    <col min="14347" max="14347" width="10.625" style="469" customWidth="1"/>
    <col min="14348" max="14592" width="9" style="469"/>
    <col min="14593" max="14594" width="3.625" style="469" customWidth="1"/>
    <col min="14595" max="14595" width="6" style="469" customWidth="1"/>
    <col min="14596" max="14596" width="8.625" style="469" customWidth="1"/>
    <col min="14597" max="14597" width="10.625" style="469" customWidth="1"/>
    <col min="14598" max="14598" width="8.625" style="469" customWidth="1"/>
    <col min="14599" max="14599" width="14.125" style="469" bestFit="1" customWidth="1"/>
    <col min="14600" max="14601" width="15.125" style="469" bestFit="1" customWidth="1"/>
    <col min="14602" max="14602" width="8.625" style="469" customWidth="1"/>
    <col min="14603" max="14603" width="10.625" style="469" customWidth="1"/>
    <col min="14604" max="14848" width="9" style="469"/>
    <col min="14849" max="14850" width="3.625" style="469" customWidth="1"/>
    <col min="14851" max="14851" width="6" style="469" customWidth="1"/>
    <col min="14852" max="14852" width="8.625" style="469" customWidth="1"/>
    <col min="14853" max="14853" width="10.625" style="469" customWidth="1"/>
    <col min="14854" max="14854" width="8.625" style="469" customWidth="1"/>
    <col min="14855" max="14855" width="14.125" style="469" bestFit="1" customWidth="1"/>
    <col min="14856" max="14857" width="15.125" style="469" bestFit="1" customWidth="1"/>
    <col min="14858" max="14858" width="8.625" style="469" customWidth="1"/>
    <col min="14859" max="14859" width="10.625" style="469" customWidth="1"/>
    <col min="14860" max="15104" width="9" style="469"/>
    <col min="15105" max="15106" width="3.625" style="469" customWidth="1"/>
    <col min="15107" max="15107" width="6" style="469" customWidth="1"/>
    <col min="15108" max="15108" width="8.625" style="469" customWidth="1"/>
    <col min="15109" max="15109" width="10.625" style="469" customWidth="1"/>
    <col min="15110" max="15110" width="8.625" style="469" customWidth="1"/>
    <col min="15111" max="15111" width="14.125" style="469" bestFit="1" customWidth="1"/>
    <col min="15112" max="15113" width="15.125" style="469" bestFit="1" customWidth="1"/>
    <col min="15114" max="15114" width="8.625" style="469" customWidth="1"/>
    <col min="15115" max="15115" width="10.625" style="469" customWidth="1"/>
    <col min="15116" max="15360" width="9" style="469"/>
    <col min="15361" max="15362" width="3.625" style="469" customWidth="1"/>
    <col min="15363" max="15363" width="6" style="469" customWidth="1"/>
    <col min="15364" max="15364" width="8.625" style="469" customWidth="1"/>
    <col min="15365" max="15365" width="10.625" style="469" customWidth="1"/>
    <col min="15366" max="15366" width="8.625" style="469" customWidth="1"/>
    <col min="15367" max="15367" width="14.125" style="469" bestFit="1" customWidth="1"/>
    <col min="15368" max="15369" width="15.125" style="469" bestFit="1" customWidth="1"/>
    <col min="15370" max="15370" width="8.625" style="469" customWidth="1"/>
    <col min="15371" max="15371" width="10.625" style="469" customWidth="1"/>
    <col min="15372" max="15616" width="9" style="469"/>
    <col min="15617" max="15618" width="3.625" style="469" customWidth="1"/>
    <col min="15619" max="15619" width="6" style="469" customWidth="1"/>
    <col min="15620" max="15620" width="8.625" style="469" customWidth="1"/>
    <col min="15621" max="15621" width="10.625" style="469" customWidth="1"/>
    <col min="15622" max="15622" width="8.625" style="469" customWidth="1"/>
    <col min="15623" max="15623" width="14.125" style="469" bestFit="1" customWidth="1"/>
    <col min="15624" max="15625" width="15.125" style="469" bestFit="1" customWidth="1"/>
    <col min="15626" max="15626" width="8.625" style="469" customWidth="1"/>
    <col min="15627" max="15627" width="10.625" style="469" customWidth="1"/>
    <col min="15628" max="15872" width="9" style="469"/>
    <col min="15873" max="15874" width="3.625" style="469" customWidth="1"/>
    <col min="15875" max="15875" width="6" style="469" customWidth="1"/>
    <col min="15876" max="15876" width="8.625" style="469" customWidth="1"/>
    <col min="15877" max="15877" width="10.625" style="469" customWidth="1"/>
    <col min="15878" max="15878" width="8.625" style="469" customWidth="1"/>
    <col min="15879" max="15879" width="14.125" style="469" bestFit="1" customWidth="1"/>
    <col min="15880" max="15881" width="15.125" style="469" bestFit="1" customWidth="1"/>
    <col min="15882" max="15882" width="8.625" style="469" customWidth="1"/>
    <col min="15883" max="15883" width="10.625" style="469" customWidth="1"/>
    <col min="15884" max="16128" width="9" style="469"/>
    <col min="16129" max="16130" width="3.625" style="469" customWidth="1"/>
    <col min="16131" max="16131" width="6" style="469" customWidth="1"/>
    <col min="16132" max="16132" width="8.625" style="469" customWidth="1"/>
    <col min="16133" max="16133" width="10.625" style="469" customWidth="1"/>
    <col min="16134" max="16134" width="8.625" style="469" customWidth="1"/>
    <col min="16135" max="16135" width="14.125" style="469" bestFit="1" customWidth="1"/>
    <col min="16136" max="16137" width="15.125" style="469" bestFit="1" customWidth="1"/>
    <col min="16138" max="16138" width="8.625" style="469" customWidth="1"/>
    <col min="16139" max="16139" width="10.625" style="469" customWidth="1"/>
    <col min="16140" max="16384" width="9" style="469"/>
  </cols>
  <sheetData>
    <row r="1" spans="1:20" s="5" customFormat="1" ht="30" customHeight="1">
      <c r="A1" s="1" t="s">
        <v>322</v>
      </c>
      <c r="B1" s="1"/>
      <c r="C1" s="39"/>
      <c r="D1" s="2"/>
      <c r="E1" s="2"/>
      <c r="F1" s="2"/>
      <c r="G1" s="2"/>
      <c r="H1" s="2"/>
      <c r="I1" s="2"/>
      <c r="J1" s="2"/>
      <c r="K1" s="2"/>
    </row>
    <row r="2" spans="1:20" s="5" customFormat="1" ht="18" customHeight="1">
      <c r="C2" s="441"/>
      <c r="D2" s="2"/>
      <c r="E2" s="2"/>
      <c r="F2" s="2"/>
      <c r="G2" s="2"/>
      <c r="H2" s="2"/>
      <c r="I2" s="2"/>
      <c r="J2" s="2"/>
      <c r="K2" s="2"/>
    </row>
    <row r="3" spans="1:20" s="448" customFormat="1" ht="18" customHeight="1">
      <c r="A3" s="442"/>
      <c r="B3" s="443" t="s">
        <v>323</v>
      </c>
      <c r="C3" s="868" t="s">
        <v>324</v>
      </c>
      <c r="D3" s="869"/>
      <c r="E3" s="870"/>
      <c r="F3" s="444" t="s">
        <v>325</v>
      </c>
      <c r="G3" s="445"/>
      <c r="H3" s="446" t="s">
        <v>326</v>
      </c>
      <c r="I3" s="447" t="s">
        <v>327</v>
      </c>
      <c r="L3" s="449"/>
      <c r="M3" s="449"/>
      <c r="N3" s="449"/>
      <c r="O3" s="449"/>
      <c r="P3" s="449"/>
      <c r="Q3" s="449"/>
      <c r="R3" s="449"/>
      <c r="S3" s="449"/>
      <c r="T3" s="449"/>
    </row>
    <row r="4" spans="1:20" s="448" customFormat="1" ht="18" customHeight="1">
      <c r="A4" s="450"/>
      <c r="B4" s="863">
        <v>1</v>
      </c>
      <c r="C4" s="865" t="s">
        <v>328</v>
      </c>
      <c r="D4" s="866"/>
      <c r="E4" s="867"/>
      <c r="F4" s="451" t="s">
        <v>45</v>
      </c>
      <c r="G4" s="452" t="s">
        <v>329</v>
      </c>
      <c r="H4" s="453" t="s">
        <v>330</v>
      </c>
      <c r="I4" s="454"/>
      <c r="L4" s="449"/>
      <c r="M4" s="449"/>
      <c r="N4" s="449"/>
      <c r="O4" s="449"/>
      <c r="P4" s="449"/>
      <c r="Q4" s="449"/>
      <c r="R4" s="449"/>
      <c r="S4" s="449"/>
      <c r="T4" s="449"/>
    </row>
    <row r="5" spans="1:20" s="448" customFormat="1" ht="18" customHeight="1">
      <c r="A5" s="450"/>
      <c r="B5" s="864"/>
      <c r="C5" s="455"/>
      <c r="D5" s="456"/>
      <c r="E5" s="456"/>
      <c r="F5" s="457"/>
      <c r="G5" s="458"/>
      <c r="H5" s="459">
        <v>2006</v>
      </c>
      <c r="I5" s="460"/>
      <c r="L5" s="449"/>
      <c r="M5" s="449"/>
      <c r="N5" s="449"/>
      <c r="O5" s="449"/>
      <c r="P5" s="449"/>
      <c r="Q5" s="449"/>
      <c r="R5" s="449"/>
      <c r="S5" s="449"/>
      <c r="T5" s="449"/>
    </row>
    <row r="6" spans="1:20" s="448" customFormat="1" ht="15" customHeight="1">
      <c r="A6" s="461"/>
      <c r="B6" s="462"/>
      <c r="C6" s="463"/>
      <c r="D6" s="464"/>
      <c r="E6" s="464"/>
      <c r="F6" s="464"/>
      <c r="G6" s="465"/>
      <c r="H6" s="466"/>
      <c r="I6" s="467" t="s">
        <v>331</v>
      </c>
      <c r="L6" s="449"/>
      <c r="M6" s="449"/>
      <c r="N6" s="449"/>
      <c r="O6" s="449"/>
      <c r="P6" s="449"/>
      <c r="Q6" s="449"/>
      <c r="R6" s="449"/>
      <c r="S6" s="449"/>
      <c r="T6" s="449"/>
    </row>
    <row r="7" spans="1:20" s="448" customFormat="1" ht="18" customHeight="1">
      <c r="A7" s="461"/>
      <c r="B7" s="462"/>
      <c r="C7" s="463"/>
      <c r="D7" s="464"/>
      <c r="E7" s="464"/>
      <c r="F7" s="464"/>
      <c r="G7" s="465"/>
      <c r="H7" s="466"/>
      <c r="I7" s="466"/>
      <c r="L7" s="449"/>
      <c r="M7" s="449"/>
      <c r="N7" s="449"/>
      <c r="O7" s="449"/>
      <c r="P7" s="449"/>
      <c r="Q7" s="449"/>
      <c r="R7" s="449"/>
      <c r="S7" s="449"/>
      <c r="T7" s="449"/>
    </row>
    <row r="8" spans="1:20" s="448" customFormat="1" ht="18" customHeight="1">
      <c r="A8" s="461"/>
      <c r="B8" s="462"/>
      <c r="C8" s="463"/>
      <c r="D8" s="464"/>
      <c r="E8" s="464"/>
      <c r="F8" s="464"/>
      <c r="G8" s="465"/>
      <c r="H8" s="466"/>
      <c r="I8" s="466"/>
      <c r="L8" s="449"/>
      <c r="M8" s="449"/>
      <c r="N8" s="449"/>
      <c r="O8" s="449"/>
      <c r="P8" s="449"/>
      <c r="Q8" s="449"/>
      <c r="R8" s="449"/>
      <c r="S8" s="449"/>
      <c r="T8" s="449"/>
    </row>
    <row r="9" spans="1:20" s="448" customFormat="1" ht="18" customHeight="1">
      <c r="A9" s="461"/>
      <c r="B9" s="462"/>
      <c r="C9" s="463"/>
      <c r="D9" s="464"/>
      <c r="E9" s="464"/>
      <c r="F9" s="464"/>
      <c r="G9" s="465"/>
      <c r="H9" s="466"/>
      <c r="I9" s="466"/>
      <c r="L9" s="449"/>
      <c r="M9" s="449"/>
      <c r="N9" s="449"/>
      <c r="O9" s="449"/>
      <c r="P9" s="449"/>
      <c r="Q9" s="449"/>
      <c r="R9" s="449"/>
      <c r="S9" s="449"/>
      <c r="T9" s="449"/>
    </row>
    <row r="10" spans="1:20" s="448" customFormat="1" ht="18" customHeight="1">
      <c r="A10" s="461"/>
      <c r="B10" s="462"/>
      <c r="C10" s="463"/>
      <c r="D10" s="464"/>
      <c r="E10" s="464"/>
      <c r="F10" s="464"/>
      <c r="G10" s="465"/>
      <c r="H10" s="466"/>
      <c r="I10" s="466"/>
      <c r="L10" s="449"/>
      <c r="M10" s="449"/>
      <c r="N10" s="449"/>
      <c r="O10" s="449"/>
      <c r="P10" s="449"/>
      <c r="Q10" s="449"/>
      <c r="R10" s="449"/>
      <c r="S10" s="449"/>
      <c r="T10" s="449"/>
    </row>
    <row r="11" spans="1:20" s="448" customFormat="1" ht="18" customHeight="1">
      <c r="A11" s="461"/>
      <c r="B11" s="462"/>
      <c r="C11" s="463"/>
      <c r="D11" s="464"/>
      <c r="E11" s="464"/>
      <c r="F11" s="464"/>
      <c r="G11" s="465"/>
      <c r="H11" s="466"/>
      <c r="I11" s="466"/>
      <c r="L11" s="449"/>
      <c r="M11" s="449"/>
      <c r="N11" s="449"/>
      <c r="O11" s="449"/>
      <c r="P11" s="449"/>
      <c r="Q11" s="449"/>
      <c r="R11" s="449"/>
      <c r="S11" s="449"/>
      <c r="T11" s="449"/>
    </row>
    <row r="15" spans="1:20" s="5" customFormat="1" ht="30" customHeight="1">
      <c r="A15" s="1" t="s">
        <v>332</v>
      </c>
      <c r="B15" s="1"/>
      <c r="C15" s="39"/>
      <c r="D15" s="2"/>
      <c r="E15" s="2"/>
      <c r="F15" s="2"/>
      <c r="G15" s="2"/>
      <c r="H15" s="2"/>
      <c r="I15" s="2"/>
      <c r="J15" s="2"/>
      <c r="K15" s="2"/>
    </row>
    <row r="16" spans="1:20" s="5" customFormat="1" ht="18" customHeight="1">
      <c r="C16" s="441"/>
      <c r="D16" s="2"/>
      <c r="E16" s="2"/>
      <c r="F16" s="2"/>
      <c r="G16" s="2"/>
      <c r="H16" s="2"/>
      <c r="I16" s="2"/>
      <c r="J16" s="2"/>
      <c r="K16" s="2"/>
    </row>
    <row r="17" spans="1:20" s="448" customFormat="1" ht="18" customHeight="1">
      <c r="A17" s="442"/>
      <c r="B17" s="443" t="s">
        <v>323</v>
      </c>
      <c r="C17" s="868" t="s">
        <v>333</v>
      </c>
      <c r="D17" s="869"/>
      <c r="E17" s="870"/>
      <c r="F17" s="444" t="s">
        <v>325</v>
      </c>
      <c r="G17" s="445"/>
      <c r="H17" s="446" t="s">
        <v>326</v>
      </c>
      <c r="I17" s="447" t="s">
        <v>327</v>
      </c>
      <c r="L17" s="449"/>
      <c r="M17" s="449"/>
      <c r="N17" s="449"/>
      <c r="O17" s="449"/>
      <c r="P17" s="449"/>
      <c r="Q17" s="449"/>
      <c r="R17" s="449"/>
      <c r="S17" s="449"/>
      <c r="T17" s="449"/>
    </row>
    <row r="18" spans="1:20" s="448" customFormat="1" ht="18" customHeight="1">
      <c r="A18" s="450"/>
      <c r="B18" s="863">
        <v>1</v>
      </c>
      <c r="C18" s="865" t="s">
        <v>334</v>
      </c>
      <c r="D18" s="866"/>
      <c r="E18" s="867"/>
      <c r="F18" s="9" t="s">
        <v>138</v>
      </c>
      <c r="G18" s="452" t="s">
        <v>335</v>
      </c>
      <c r="H18" s="453" t="s">
        <v>336</v>
      </c>
      <c r="I18" s="468" t="s">
        <v>337</v>
      </c>
      <c r="L18" s="449"/>
      <c r="M18" s="449"/>
      <c r="N18" s="449"/>
      <c r="O18" s="449"/>
      <c r="P18" s="449"/>
      <c r="Q18" s="449"/>
      <c r="R18" s="449"/>
      <c r="S18" s="449"/>
      <c r="T18" s="449"/>
    </row>
    <row r="19" spans="1:20" s="448" customFormat="1" ht="18" customHeight="1">
      <c r="A19" s="450"/>
      <c r="B19" s="864"/>
      <c r="C19" s="455"/>
      <c r="D19" s="456"/>
      <c r="E19" s="456"/>
      <c r="F19" s="457"/>
      <c r="G19" s="458"/>
      <c r="H19" s="459">
        <v>2006</v>
      </c>
      <c r="I19" s="460">
        <v>2007</v>
      </c>
      <c r="L19" s="449"/>
      <c r="M19" s="449"/>
      <c r="N19" s="449"/>
      <c r="O19" s="449"/>
      <c r="P19" s="449"/>
      <c r="Q19" s="449"/>
      <c r="R19" s="449"/>
      <c r="S19" s="449"/>
      <c r="T19" s="449"/>
    </row>
    <row r="20" spans="1:20" s="448" customFormat="1" ht="18" customHeight="1">
      <c r="A20" s="450"/>
      <c r="B20" s="863">
        <v>2</v>
      </c>
      <c r="C20" s="865" t="s">
        <v>338</v>
      </c>
      <c r="D20" s="866"/>
      <c r="E20" s="867"/>
      <c r="F20" s="9" t="s">
        <v>140</v>
      </c>
      <c r="G20" s="452" t="s">
        <v>339</v>
      </c>
      <c r="H20" s="453" t="s">
        <v>337</v>
      </c>
      <c r="I20" s="468" t="s">
        <v>340</v>
      </c>
      <c r="L20" s="449"/>
      <c r="M20" s="449"/>
      <c r="N20" s="449"/>
      <c r="O20" s="449"/>
      <c r="P20" s="449"/>
      <c r="Q20" s="449"/>
      <c r="R20" s="449"/>
      <c r="S20" s="449"/>
      <c r="T20" s="449"/>
    </row>
    <row r="21" spans="1:20" s="448" customFormat="1" ht="18" customHeight="1">
      <c r="A21" s="450"/>
      <c r="B21" s="864"/>
      <c r="C21" s="455"/>
      <c r="D21" s="456"/>
      <c r="E21" s="456"/>
      <c r="F21" s="457"/>
      <c r="G21" s="458"/>
      <c r="H21" s="459">
        <v>2007</v>
      </c>
      <c r="I21" s="460">
        <v>2008</v>
      </c>
      <c r="L21" s="449"/>
      <c r="M21" s="449"/>
      <c r="N21" s="449"/>
      <c r="O21" s="449"/>
      <c r="P21" s="449"/>
      <c r="Q21" s="449"/>
      <c r="R21" s="449"/>
      <c r="S21" s="449"/>
      <c r="T21" s="449"/>
    </row>
    <row r="22" spans="1:20" ht="18" customHeight="1">
      <c r="B22" s="863">
        <v>3</v>
      </c>
      <c r="C22" s="865" t="s">
        <v>341</v>
      </c>
      <c r="D22" s="866"/>
      <c r="E22" s="867"/>
      <c r="F22" s="9" t="s">
        <v>342</v>
      </c>
      <c r="G22" s="452" t="s">
        <v>343</v>
      </c>
      <c r="H22" s="453" t="s">
        <v>340</v>
      </c>
      <c r="I22" s="468" t="s">
        <v>344</v>
      </c>
    </row>
    <row r="23" spans="1:20" ht="18" customHeight="1">
      <c r="B23" s="864"/>
      <c r="C23" s="455"/>
      <c r="D23" s="456"/>
      <c r="E23" s="456"/>
      <c r="F23" s="457"/>
      <c r="G23" s="458"/>
      <c r="H23" s="459">
        <v>2008</v>
      </c>
      <c r="I23" s="460">
        <v>2009</v>
      </c>
    </row>
    <row r="24" spans="1:20" ht="18" customHeight="1">
      <c r="B24" s="863">
        <v>4</v>
      </c>
      <c r="C24" s="865" t="s">
        <v>345</v>
      </c>
      <c r="D24" s="866"/>
      <c r="E24" s="867"/>
      <c r="F24" s="9" t="s">
        <v>346</v>
      </c>
      <c r="G24" s="452" t="s">
        <v>347</v>
      </c>
      <c r="H24" s="453" t="s">
        <v>348</v>
      </c>
      <c r="I24" s="468" t="s">
        <v>349</v>
      </c>
    </row>
    <row r="25" spans="1:20" ht="18" customHeight="1">
      <c r="B25" s="864"/>
      <c r="C25" s="455"/>
      <c r="D25" s="456"/>
      <c r="E25" s="456"/>
      <c r="F25" s="457"/>
      <c r="G25" s="458"/>
      <c r="H25" s="459">
        <v>2009</v>
      </c>
      <c r="I25" s="460">
        <v>2010</v>
      </c>
    </row>
    <row r="26" spans="1:20" ht="18" customHeight="1">
      <c r="B26" s="863">
        <v>5</v>
      </c>
      <c r="C26" s="865" t="s">
        <v>350</v>
      </c>
      <c r="D26" s="866"/>
      <c r="E26" s="867"/>
      <c r="F26" s="9" t="s">
        <v>351</v>
      </c>
      <c r="G26" s="452" t="s">
        <v>352</v>
      </c>
      <c r="H26" s="470">
        <v>40308</v>
      </c>
      <c r="I26" s="471">
        <v>40673</v>
      </c>
    </row>
    <row r="27" spans="1:20" ht="18" customHeight="1">
      <c r="B27" s="864"/>
      <c r="C27" s="455"/>
      <c r="D27" s="456"/>
      <c r="E27" s="456"/>
      <c r="F27" s="457"/>
      <c r="G27" s="458"/>
      <c r="H27" s="459">
        <v>2010</v>
      </c>
      <c r="I27" s="460">
        <v>2011</v>
      </c>
    </row>
    <row r="28" spans="1:20" ht="18" customHeight="1">
      <c r="B28" s="863">
        <v>6</v>
      </c>
      <c r="C28" s="865" t="s">
        <v>353</v>
      </c>
      <c r="D28" s="866"/>
      <c r="E28" s="867"/>
      <c r="F28" s="9" t="s">
        <v>346</v>
      </c>
      <c r="G28" s="452" t="s">
        <v>354</v>
      </c>
      <c r="H28" s="471">
        <v>40673</v>
      </c>
      <c r="I28" s="471">
        <v>41040</v>
      </c>
    </row>
    <row r="29" spans="1:20" ht="18" customHeight="1">
      <c r="B29" s="864"/>
      <c r="C29" s="455"/>
      <c r="D29" s="456"/>
      <c r="E29" s="456"/>
      <c r="F29" s="457"/>
      <c r="G29" s="458"/>
      <c r="H29" s="460">
        <v>2011</v>
      </c>
      <c r="I29" s="460">
        <v>2012</v>
      </c>
    </row>
    <row r="30" spans="1:20" ht="18" customHeight="1">
      <c r="B30" s="863">
        <v>7</v>
      </c>
      <c r="C30" s="865" t="s">
        <v>355</v>
      </c>
      <c r="D30" s="866"/>
      <c r="E30" s="867"/>
      <c r="F30" s="9" t="s">
        <v>356</v>
      </c>
      <c r="G30" s="452" t="s">
        <v>357</v>
      </c>
      <c r="H30" s="471">
        <v>41040</v>
      </c>
      <c r="I30" s="471">
        <v>41409</v>
      </c>
    </row>
    <row r="31" spans="1:20" ht="18" customHeight="1">
      <c r="B31" s="864"/>
      <c r="C31" s="455"/>
      <c r="D31" s="456"/>
      <c r="E31" s="456"/>
      <c r="F31" s="457"/>
      <c r="G31" s="458"/>
      <c r="H31" s="460">
        <v>2012</v>
      </c>
      <c r="I31" s="460">
        <v>2013</v>
      </c>
    </row>
    <row r="32" spans="1:20" ht="18" customHeight="1">
      <c r="B32" s="863">
        <v>8</v>
      </c>
      <c r="C32" s="865" t="s">
        <v>355</v>
      </c>
      <c r="D32" s="866"/>
      <c r="E32" s="867"/>
      <c r="F32" s="9" t="s">
        <v>358</v>
      </c>
      <c r="G32" s="452" t="s">
        <v>357</v>
      </c>
      <c r="H32" s="471">
        <v>41409</v>
      </c>
      <c r="I32" s="471">
        <v>41751</v>
      </c>
    </row>
    <row r="33" spans="2:9" ht="18" customHeight="1">
      <c r="B33" s="864"/>
      <c r="C33" s="455"/>
      <c r="D33" s="456"/>
      <c r="E33" s="456"/>
      <c r="F33" s="457"/>
      <c r="G33" s="458"/>
      <c r="H33" s="460">
        <v>2013</v>
      </c>
      <c r="I33" s="460">
        <v>2014</v>
      </c>
    </row>
    <row r="34" spans="2:9" ht="18" customHeight="1">
      <c r="B34" s="863">
        <v>9</v>
      </c>
      <c r="C34" s="865" t="s">
        <v>359</v>
      </c>
      <c r="D34" s="866"/>
      <c r="E34" s="867"/>
      <c r="F34" s="9" t="s">
        <v>360</v>
      </c>
      <c r="G34" s="452" t="s">
        <v>361</v>
      </c>
      <c r="H34" s="471">
        <v>41759</v>
      </c>
      <c r="I34" s="472">
        <v>42499</v>
      </c>
    </row>
    <row r="35" spans="2:9" ht="18" customHeight="1">
      <c r="B35" s="864"/>
      <c r="C35" s="455"/>
      <c r="D35" s="456"/>
      <c r="E35" s="456"/>
      <c r="F35" s="457"/>
      <c r="G35" s="458"/>
      <c r="H35" s="460">
        <v>2014</v>
      </c>
      <c r="I35" s="460">
        <v>2016</v>
      </c>
    </row>
    <row r="36" spans="2:9" ht="18" customHeight="1">
      <c r="B36" s="863">
        <v>10</v>
      </c>
      <c r="C36" s="865" t="s">
        <v>362</v>
      </c>
      <c r="D36" s="866"/>
      <c r="E36" s="867"/>
      <c r="F36" s="9" t="s">
        <v>363</v>
      </c>
      <c r="G36" s="452" t="s">
        <v>364</v>
      </c>
      <c r="H36" s="471">
        <v>42499</v>
      </c>
      <c r="I36" s="468"/>
    </row>
    <row r="37" spans="2:9" ht="18" customHeight="1">
      <c r="B37" s="864"/>
      <c r="C37" s="455"/>
      <c r="D37" s="456"/>
      <c r="E37" s="456"/>
      <c r="F37" s="457"/>
      <c r="G37" s="458"/>
      <c r="H37" s="460">
        <v>2016</v>
      </c>
      <c r="I37" s="460"/>
    </row>
    <row r="38" spans="2:9" ht="15" customHeight="1">
      <c r="I38" s="39" t="s">
        <v>321</v>
      </c>
    </row>
  </sheetData>
  <mergeCells count="24">
    <mergeCell ref="C3:E3"/>
    <mergeCell ref="B4:B5"/>
    <mergeCell ref="C4:E4"/>
    <mergeCell ref="C17:E17"/>
    <mergeCell ref="B18:B19"/>
    <mergeCell ref="C18:E18"/>
    <mergeCell ref="B20:B21"/>
    <mergeCell ref="C20:E20"/>
    <mergeCell ref="B22:B23"/>
    <mergeCell ref="C22:E22"/>
    <mergeCell ref="B24:B25"/>
    <mergeCell ref="C24:E24"/>
    <mergeCell ref="B26:B27"/>
    <mergeCell ref="C26:E26"/>
    <mergeCell ref="B28:B29"/>
    <mergeCell ref="C28:E28"/>
    <mergeCell ref="B30:B31"/>
    <mergeCell ref="C30:E30"/>
    <mergeCell ref="B32:B33"/>
    <mergeCell ref="C32:E32"/>
    <mergeCell ref="B34:B35"/>
    <mergeCell ref="C34:E34"/>
    <mergeCell ref="B36:B37"/>
    <mergeCell ref="C36:E36"/>
  </mergeCells>
  <phoneticPr fontId="1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&amp;R20.行  財  政</oddHeader>
    <oddFooter>&amp;C-145-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5"/>
  <sheetViews>
    <sheetView showGridLines="0" zoomScaleNormal="100" workbookViewId="0">
      <selection activeCell="P51" sqref="P51"/>
    </sheetView>
  </sheetViews>
  <sheetFormatPr defaultRowHeight="11.25"/>
  <cols>
    <col min="1" max="1" width="3.625" style="12" customWidth="1"/>
    <col min="2" max="2" width="9.625" style="12" customWidth="1"/>
    <col min="3" max="3" width="6.125" style="12" customWidth="1"/>
    <col min="4" max="12" width="6.625" style="12" customWidth="1"/>
    <col min="13" max="14" width="5.625" style="12" customWidth="1"/>
    <col min="15" max="256" width="9" style="12"/>
    <col min="257" max="257" width="3.625" style="12" customWidth="1"/>
    <col min="258" max="258" width="9.625" style="12" customWidth="1"/>
    <col min="259" max="259" width="6.125" style="12" customWidth="1"/>
    <col min="260" max="268" width="6.625" style="12" customWidth="1"/>
    <col min="269" max="270" width="5.625" style="12" customWidth="1"/>
    <col min="271" max="512" width="9" style="12"/>
    <col min="513" max="513" width="3.625" style="12" customWidth="1"/>
    <col min="514" max="514" width="9.625" style="12" customWidth="1"/>
    <col min="515" max="515" width="6.125" style="12" customWidth="1"/>
    <col min="516" max="524" width="6.625" style="12" customWidth="1"/>
    <col min="525" max="526" width="5.625" style="12" customWidth="1"/>
    <col min="527" max="768" width="9" style="12"/>
    <col min="769" max="769" width="3.625" style="12" customWidth="1"/>
    <col min="770" max="770" width="9.625" style="12" customWidth="1"/>
    <col min="771" max="771" width="6.125" style="12" customWidth="1"/>
    <col min="772" max="780" width="6.625" style="12" customWidth="1"/>
    <col min="781" max="782" width="5.625" style="12" customWidth="1"/>
    <col min="783" max="1024" width="9" style="12"/>
    <col min="1025" max="1025" width="3.625" style="12" customWidth="1"/>
    <col min="1026" max="1026" width="9.625" style="12" customWidth="1"/>
    <col min="1027" max="1027" width="6.125" style="12" customWidth="1"/>
    <col min="1028" max="1036" width="6.625" style="12" customWidth="1"/>
    <col min="1037" max="1038" width="5.625" style="12" customWidth="1"/>
    <col min="1039" max="1280" width="9" style="12"/>
    <col min="1281" max="1281" width="3.625" style="12" customWidth="1"/>
    <col min="1282" max="1282" width="9.625" style="12" customWidth="1"/>
    <col min="1283" max="1283" width="6.125" style="12" customWidth="1"/>
    <col min="1284" max="1292" width="6.625" style="12" customWidth="1"/>
    <col min="1293" max="1294" width="5.625" style="12" customWidth="1"/>
    <col min="1295" max="1536" width="9" style="12"/>
    <col min="1537" max="1537" width="3.625" style="12" customWidth="1"/>
    <col min="1538" max="1538" width="9.625" style="12" customWidth="1"/>
    <col min="1539" max="1539" width="6.125" style="12" customWidth="1"/>
    <col min="1540" max="1548" width="6.625" style="12" customWidth="1"/>
    <col min="1549" max="1550" width="5.625" style="12" customWidth="1"/>
    <col min="1551" max="1792" width="9" style="12"/>
    <col min="1793" max="1793" width="3.625" style="12" customWidth="1"/>
    <col min="1794" max="1794" width="9.625" style="12" customWidth="1"/>
    <col min="1795" max="1795" width="6.125" style="12" customWidth="1"/>
    <col min="1796" max="1804" width="6.625" style="12" customWidth="1"/>
    <col min="1805" max="1806" width="5.625" style="12" customWidth="1"/>
    <col min="1807" max="2048" width="9" style="12"/>
    <col min="2049" max="2049" width="3.625" style="12" customWidth="1"/>
    <col min="2050" max="2050" width="9.625" style="12" customWidth="1"/>
    <col min="2051" max="2051" width="6.125" style="12" customWidth="1"/>
    <col min="2052" max="2060" width="6.625" style="12" customWidth="1"/>
    <col min="2061" max="2062" width="5.625" style="12" customWidth="1"/>
    <col min="2063" max="2304" width="9" style="12"/>
    <col min="2305" max="2305" width="3.625" style="12" customWidth="1"/>
    <col min="2306" max="2306" width="9.625" style="12" customWidth="1"/>
    <col min="2307" max="2307" width="6.125" style="12" customWidth="1"/>
    <col min="2308" max="2316" width="6.625" style="12" customWidth="1"/>
    <col min="2317" max="2318" width="5.625" style="12" customWidth="1"/>
    <col min="2319" max="2560" width="9" style="12"/>
    <col min="2561" max="2561" width="3.625" style="12" customWidth="1"/>
    <col min="2562" max="2562" width="9.625" style="12" customWidth="1"/>
    <col min="2563" max="2563" width="6.125" style="12" customWidth="1"/>
    <col min="2564" max="2572" width="6.625" style="12" customWidth="1"/>
    <col min="2573" max="2574" width="5.625" style="12" customWidth="1"/>
    <col min="2575" max="2816" width="9" style="12"/>
    <col min="2817" max="2817" width="3.625" style="12" customWidth="1"/>
    <col min="2818" max="2818" width="9.625" style="12" customWidth="1"/>
    <col min="2819" max="2819" width="6.125" style="12" customWidth="1"/>
    <col min="2820" max="2828" width="6.625" style="12" customWidth="1"/>
    <col min="2829" max="2830" width="5.625" style="12" customWidth="1"/>
    <col min="2831" max="3072" width="9" style="12"/>
    <col min="3073" max="3073" width="3.625" style="12" customWidth="1"/>
    <col min="3074" max="3074" width="9.625" style="12" customWidth="1"/>
    <col min="3075" max="3075" width="6.125" style="12" customWidth="1"/>
    <col min="3076" max="3084" width="6.625" style="12" customWidth="1"/>
    <col min="3085" max="3086" width="5.625" style="12" customWidth="1"/>
    <col min="3087" max="3328" width="9" style="12"/>
    <col min="3329" max="3329" width="3.625" style="12" customWidth="1"/>
    <col min="3330" max="3330" width="9.625" style="12" customWidth="1"/>
    <col min="3331" max="3331" width="6.125" style="12" customWidth="1"/>
    <col min="3332" max="3340" width="6.625" style="12" customWidth="1"/>
    <col min="3341" max="3342" width="5.625" style="12" customWidth="1"/>
    <col min="3343" max="3584" width="9" style="12"/>
    <col min="3585" max="3585" width="3.625" style="12" customWidth="1"/>
    <col min="3586" max="3586" width="9.625" style="12" customWidth="1"/>
    <col min="3587" max="3587" width="6.125" style="12" customWidth="1"/>
    <col min="3588" max="3596" width="6.625" style="12" customWidth="1"/>
    <col min="3597" max="3598" width="5.625" style="12" customWidth="1"/>
    <col min="3599" max="3840" width="9" style="12"/>
    <col min="3841" max="3841" width="3.625" style="12" customWidth="1"/>
    <col min="3842" max="3842" width="9.625" style="12" customWidth="1"/>
    <col min="3843" max="3843" width="6.125" style="12" customWidth="1"/>
    <col min="3844" max="3852" width="6.625" style="12" customWidth="1"/>
    <col min="3853" max="3854" width="5.625" style="12" customWidth="1"/>
    <col min="3855" max="4096" width="9" style="12"/>
    <col min="4097" max="4097" width="3.625" style="12" customWidth="1"/>
    <col min="4098" max="4098" width="9.625" style="12" customWidth="1"/>
    <col min="4099" max="4099" width="6.125" style="12" customWidth="1"/>
    <col min="4100" max="4108" width="6.625" style="12" customWidth="1"/>
    <col min="4109" max="4110" width="5.625" style="12" customWidth="1"/>
    <col min="4111" max="4352" width="9" style="12"/>
    <col min="4353" max="4353" width="3.625" style="12" customWidth="1"/>
    <col min="4354" max="4354" width="9.625" style="12" customWidth="1"/>
    <col min="4355" max="4355" width="6.125" style="12" customWidth="1"/>
    <col min="4356" max="4364" width="6.625" style="12" customWidth="1"/>
    <col min="4365" max="4366" width="5.625" style="12" customWidth="1"/>
    <col min="4367" max="4608" width="9" style="12"/>
    <col min="4609" max="4609" width="3.625" style="12" customWidth="1"/>
    <col min="4610" max="4610" width="9.625" style="12" customWidth="1"/>
    <col min="4611" max="4611" width="6.125" style="12" customWidth="1"/>
    <col min="4612" max="4620" width="6.625" style="12" customWidth="1"/>
    <col min="4621" max="4622" width="5.625" style="12" customWidth="1"/>
    <col min="4623" max="4864" width="9" style="12"/>
    <col min="4865" max="4865" width="3.625" style="12" customWidth="1"/>
    <col min="4866" max="4866" width="9.625" style="12" customWidth="1"/>
    <col min="4867" max="4867" width="6.125" style="12" customWidth="1"/>
    <col min="4868" max="4876" width="6.625" style="12" customWidth="1"/>
    <col min="4877" max="4878" width="5.625" style="12" customWidth="1"/>
    <col min="4879" max="5120" width="9" style="12"/>
    <col min="5121" max="5121" width="3.625" style="12" customWidth="1"/>
    <col min="5122" max="5122" width="9.625" style="12" customWidth="1"/>
    <col min="5123" max="5123" width="6.125" style="12" customWidth="1"/>
    <col min="5124" max="5132" width="6.625" style="12" customWidth="1"/>
    <col min="5133" max="5134" width="5.625" style="12" customWidth="1"/>
    <col min="5135" max="5376" width="9" style="12"/>
    <col min="5377" max="5377" width="3.625" style="12" customWidth="1"/>
    <col min="5378" max="5378" width="9.625" style="12" customWidth="1"/>
    <col min="5379" max="5379" width="6.125" style="12" customWidth="1"/>
    <col min="5380" max="5388" width="6.625" style="12" customWidth="1"/>
    <col min="5389" max="5390" width="5.625" style="12" customWidth="1"/>
    <col min="5391" max="5632" width="9" style="12"/>
    <col min="5633" max="5633" width="3.625" style="12" customWidth="1"/>
    <col min="5634" max="5634" width="9.625" style="12" customWidth="1"/>
    <col min="5635" max="5635" width="6.125" style="12" customWidth="1"/>
    <col min="5636" max="5644" width="6.625" style="12" customWidth="1"/>
    <col min="5645" max="5646" width="5.625" style="12" customWidth="1"/>
    <col min="5647" max="5888" width="9" style="12"/>
    <col min="5889" max="5889" width="3.625" style="12" customWidth="1"/>
    <col min="5890" max="5890" width="9.625" style="12" customWidth="1"/>
    <col min="5891" max="5891" width="6.125" style="12" customWidth="1"/>
    <col min="5892" max="5900" width="6.625" style="12" customWidth="1"/>
    <col min="5901" max="5902" width="5.625" style="12" customWidth="1"/>
    <col min="5903" max="6144" width="9" style="12"/>
    <col min="6145" max="6145" width="3.625" style="12" customWidth="1"/>
    <col min="6146" max="6146" width="9.625" style="12" customWidth="1"/>
    <col min="6147" max="6147" width="6.125" style="12" customWidth="1"/>
    <col min="6148" max="6156" width="6.625" style="12" customWidth="1"/>
    <col min="6157" max="6158" width="5.625" style="12" customWidth="1"/>
    <col min="6159" max="6400" width="9" style="12"/>
    <col min="6401" max="6401" width="3.625" style="12" customWidth="1"/>
    <col min="6402" max="6402" width="9.625" style="12" customWidth="1"/>
    <col min="6403" max="6403" width="6.125" style="12" customWidth="1"/>
    <col min="6404" max="6412" width="6.625" style="12" customWidth="1"/>
    <col min="6413" max="6414" width="5.625" style="12" customWidth="1"/>
    <col min="6415" max="6656" width="9" style="12"/>
    <col min="6657" max="6657" width="3.625" style="12" customWidth="1"/>
    <col min="6658" max="6658" width="9.625" style="12" customWidth="1"/>
    <col min="6659" max="6659" width="6.125" style="12" customWidth="1"/>
    <col min="6660" max="6668" width="6.625" style="12" customWidth="1"/>
    <col min="6669" max="6670" width="5.625" style="12" customWidth="1"/>
    <col min="6671" max="6912" width="9" style="12"/>
    <col min="6913" max="6913" width="3.625" style="12" customWidth="1"/>
    <col min="6914" max="6914" width="9.625" style="12" customWidth="1"/>
    <col min="6915" max="6915" width="6.125" style="12" customWidth="1"/>
    <col min="6916" max="6924" width="6.625" style="12" customWidth="1"/>
    <col min="6925" max="6926" width="5.625" style="12" customWidth="1"/>
    <col min="6927" max="7168" width="9" style="12"/>
    <col min="7169" max="7169" width="3.625" style="12" customWidth="1"/>
    <col min="7170" max="7170" width="9.625" style="12" customWidth="1"/>
    <col min="7171" max="7171" width="6.125" style="12" customWidth="1"/>
    <col min="7172" max="7180" width="6.625" style="12" customWidth="1"/>
    <col min="7181" max="7182" width="5.625" style="12" customWidth="1"/>
    <col min="7183" max="7424" width="9" style="12"/>
    <col min="7425" max="7425" width="3.625" style="12" customWidth="1"/>
    <col min="7426" max="7426" width="9.625" style="12" customWidth="1"/>
    <col min="7427" max="7427" width="6.125" style="12" customWidth="1"/>
    <col min="7428" max="7436" width="6.625" style="12" customWidth="1"/>
    <col min="7437" max="7438" width="5.625" style="12" customWidth="1"/>
    <col min="7439" max="7680" width="9" style="12"/>
    <col min="7681" max="7681" width="3.625" style="12" customWidth="1"/>
    <col min="7682" max="7682" width="9.625" style="12" customWidth="1"/>
    <col min="7683" max="7683" width="6.125" style="12" customWidth="1"/>
    <col min="7684" max="7692" width="6.625" style="12" customWidth="1"/>
    <col min="7693" max="7694" width="5.625" style="12" customWidth="1"/>
    <col min="7695" max="7936" width="9" style="12"/>
    <col min="7937" max="7937" width="3.625" style="12" customWidth="1"/>
    <col min="7938" max="7938" width="9.625" style="12" customWidth="1"/>
    <col min="7939" max="7939" width="6.125" style="12" customWidth="1"/>
    <col min="7940" max="7948" width="6.625" style="12" customWidth="1"/>
    <col min="7949" max="7950" width="5.625" style="12" customWidth="1"/>
    <col min="7951" max="8192" width="9" style="12"/>
    <col min="8193" max="8193" width="3.625" style="12" customWidth="1"/>
    <col min="8194" max="8194" width="9.625" style="12" customWidth="1"/>
    <col min="8195" max="8195" width="6.125" style="12" customWidth="1"/>
    <col min="8196" max="8204" width="6.625" style="12" customWidth="1"/>
    <col min="8205" max="8206" width="5.625" style="12" customWidth="1"/>
    <col min="8207" max="8448" width="9" style="12"/>
    <col min="8449" max="8449" width="3.625" style="12" customWidth="1"/>
    <col min="8450" max="8450" width="9.625" style="12" customWidth="1"/>
    <col min="8451" max="8451" width="6.125" style="12" customWidth="1"/>
    <col min="8452" max="8460" width="6.625" style="12" customWidth="1"/>
    <col min="8461" max="8462" width="5.625" style="12" customWidth="1"/>
    <col min="8463" max="8704" width="9" style="12"/>
    <col min="8705" max="8705" width="3.625" style="12" customWidth="1"/>
    <col min="8706" max="8706" width="9.625" style="12" customWidth="1"/>
    <col min="8707" max="8707" width="6.125" style="12" customWidth="1"/>
    <col min="8708" max="8716" width="6.625" style="12" customWidth="1"/>
    <col min="8717" max="8718" width="5.625" style="12" customWidth="1"/>
    <col min="8719" max="8960" width="9" style="12"/>
    <col min="8961" max="8961" width="3.625" style="12" customWidth="1"/>
    <col min="8962" max="8962" width="9.625" style="12" customWidth="1"/>
    <col min="8963" max="8963" width="6.125" style="12" customWidth="1"/>
    <col min="8964" max="8972" width="6.625" style="12" customWidth="1"/>
    <col min="8973" max="8974" width="5.625" style="12" customWidth="1"/>
    <col min="8975" max="9216" width="9" style="12"/>
    <col min="9217" max="9217" width="3.625" style="12" customWidth="1"/>
    <col min="9218" max="9218" width="9.625" style="12" customWidth="1"/>
    <col min="9219" max="9219" width="6.125" style="12" customWidth="1"/>
    <col min="9220" max="9228" width="6.625" style="12" customWidth="1"/>
    <col min="9229" max="9230" width="5.625" style="12" customWidth="1"/>
    <col min="9231" max="9472" width="9" style="12"/>
    <col min="9473" max="9473" width="3.625" style="12" customWidth="1"/>
    <col min="9474" max="9474" width="9.625" style="12" customWidth="1"/>
    <col min="9475" max="9475" width="6.125" style="12" customWidth="1"/>
    <col min="9476" max="9484" width="6.625" style="12" customWidth="1"/>
    <col min="9485" max="9486" width="5.625" style="12" customWidth="1"/>
    <col min="9487" max="9728" width="9" style="12"/>
    <col min="9729" max="9729" width="3.625" style="12" customWidth="1"/>
    <col min="9730" max="9730" width="9.625" style="12" customWidth="1"/>
    <col min="9731" max="9731" width="6.125" style="12" customWidth="1"/>
    <col min="9732" max="9740" width="6.625" style="12" customWidth="1"/>
    <col min="9741" max="9742" width="5.625" style="12" customWidth="1"/>
    <col min="9743" max="9984" width="9" style="12"/>
    <col min="9985" max="9985" width="3.625" style="12" customWidth="1"/>
    <col min="9986" max="9986" width="9.625" style="12" customWidth="1"/>
    <col min="9987" max="9987" width="6.125" style="12" customWidth="1"/>
    <col min="9988" max="9996" width="6.625" style="12" customWidth="1"/>
    <col min="9997" max="9998" width="5.625" style="12" customWidth="1"/>
    <col min="9999" max="10240" width="9" style="12"/>
    <col min="10241" max="10241" width="3.625" style="12" customWidth="1"/>
    <col min="10242" max="10242" width="9.625" style="12" customWidth="1"/>
    <col min="10243" max="10243" width="6.125" style="12" customWidth="1"/>
    <col min="10244" max="10252" width="6.625" style="12" customWidth="1"/>
    <col min="10253" max="10254" width="5.625" style="12" customWidth="1"/>
    <col min="10255" max="10496" width="9" style="12"/>
    <col min="10497" max="10497" width="3.625" style="12" customWidth="1"/>
    <col min="10498" max="10498" width="9.625" style="12" customWidth="1"/>
    <col min="10499" max="10499" width="6.125" style="12" customWidth="1"/>
    <col min="10500" max="10508" width="6.625" style="12" customWidth="1"/>
    <col min="10509" max="10510" width="5.625" style="12" customWidth="1"/>
    <col min="10511" max="10752" width="9" style="12"/>
    <col min="10753" max="10753" width="3.625" style="12" customWidth="1"/>
    <col min="10754" max="10754" width="9.625" style="12" customWidth="1"/>
    <col min="10755" max="10755" width="6.125" style="12" customWidth="1"/>
    <col min="10756" max="10764" width="6.625" style="12" customWidth="1"/>
    <col min="10765" max="10766" width="5.625" style="12" customWidth="1"/>
    <col min="10767" max="11008" width="9" style="12"/>
    <col min="11009" max="11009" width="3.625" style="12" customWidth="1"/>
    <col min="11010" max="11010" width="9.625" style="12" customWidth="1"/>
    <col min="11011" max="11011" width="6.125" style="12" customWidth="1"/>
    <col min="11012" max="11020" width="6.625" style="12" customWidth="1"/>
    <col min="11021" max="11022" width="5.625" style="12" customWidth="1"/>
    <col min="11023" max="11264" width="9" style="12"/>
    <col min="11265" max="11265" width="3.625" style="12" customWidth="1"/>
    <col min="11266" max="11266" width="9.625" style="12" customWidth="1"/>
    <col min="11267" max="11267" width="6.125" style="12" customWidth="1"/>
    <col min="11268" max="11276" width="6.625" style="12" customWidth="1"/>
    <col min="11277" max="11278" width="5.625" style="12" customWidth="1"/>
    <col min="11279" max="11520" width="9" style="12"/>
    <col min="11521" max="11521" width="3.625" style="12" customWidth="1"/>
    <col min="11522" max="11522" width="9.625" style="12" customWidth="1"/>
    <col min="11523" max="11523" width="6.125" style="12" customWidth="1"/>
    <col min="11524" max="11532" width="6.625" style="12" customWidth="1"/>
    <col min="11533" max="11534" width="5.625" style="12" customWidth="1"/>
    <col min="11535" max="11776" width="9" style="12"/>
    <col min="11777" max="11777" width="3.625" style="12" customWidth="1"/>
    <col min="11778" max="11778" width="9.625" style="12" customWidth="1"/>
    <col min="11779" max="11779" width="6.125" style="12" customWidth="1"/>
    <col min="11780" max="11788" width="6.625" style="12" customWidth="1"/>
    <col min="11789" max="11790" width="5.625" style="12" customWidth="1"/>
    <col min="11791" max="12032" width="9" style="12"/>
    <col min="12033" max="12033" width="3.625" style="12" customWidth="1"/>
    <col min="12034" max="12034" width="9.625" style="12" customWidth="1"/>
    <col min="12035" max="12035" width="6.125" style="12" customWidth="1"/>
    <col min="12036" max="12044" width="6.625" style="12" customWidth="1"/>
    <col min="12045" max="12046" width="5.625" style="12" customWidth="1"/>
    <col min="12047" max="12288" width="9" style="12"/>
    <col min="12289" max="12289" width="3.625" style="12" customWidth="1"/>
    <col min="12290" max="12290" width="9.625" style="12" customWidth="1"/>
    <col min="12291" max="12291" width="6.125" style="12" customWidth="1"/>
    <col min="12292" max="12300" width="6.625" style="12" customWidth="1"/>
    <col min="12301" max="12302" width="5.625" style="12" customWidth="1"/>
    <col min="12303" max="12544" width="9" style="12"/>
    <col min="12545" max="12545" width="3.625" style="12" customWidth="1"/>
    <col min="12546" max="12546" width="9.625" style="12" customWidth="1"/>
    <col min="12547" max="12547" width="6.125" style="12" customWidth="1"/>
    <col min="12548" max="12556" width="6.625" style="12" customWidth="1"/>
    <col min="12557" max="12558" width="5.625" style="12" customWidth="1"/>
    <col min="12559" max="12800" width="9" style="12"/>
    <col min="12801" max="12801" width="3.625" style="12" customWidth="1"/>
    <col min="12802" max="12802" width="9.625" style="12" customWidth="1"/>
    <col min="12803" max="12803" width="6.125" style="12" customWidth="1"/>
    <col min="12804" max="12812" width="6.625" style="12" customWidth="1"/>
    <col min="12813" max="12814" width="5.625" style="12" customWidth="1"/>
    <col min="12815" max="13056" width="9" style="12"/>
    <col min="13057" max="13057" width="3.625" style="12" customWidth="1"/>
    <col min="13058" max="13058" width="9.625" style="12" customWidth="1"/>
    <col min="13059" max="13059" width="6.125" style="12" customWidth="1"/>
    <col min="13060" max="13068" width="6.625" style="12" customWidth="1"/>
    <col min="13069" max="13070" width="5.625" style="12" customWidth="1"/>
    <col min="13071" max="13312" width="9" style="12"/>
    <col min="13313" max="13313" width="3.625" style="12" customWidth="1"/>
    <col min="13314" max="13314" width="9.625" style="12" customWidth="1"/>
    <col min="13315" max="13315" width="6.125" style="12" customWidth="1"/>
    <col min="13316" max="13324" width="6.625" style="12" customWidth="1"/>
    <col min="13325" max="13326" width="5.625" style="12" customWidth="1"/>
    <col min="13327" max="13568" width="9" style="12"/>
    <col min="13569" max="13569" width="3.625" style="12" customWidth="1"/>
    <col min="13570" max="13570" width="9.625" style="12" customWidth="1"/>
    <col min="13571" max="13571" width="6.125" style="12" customWidth="1"/>
    <col min="13572" max="13580" width="6.625" style="12" customWidth="1"/>
    <col min="13581" max="13582" width="5.625" style="12" customWidth="1"/>
    <col min="13583" max="13824" width="9" style="12"/>
    <col min="13825" max="13825" width="3.625" style="12" customWidth="1"/>
    <col min="13826" max="13826" width="9.625" style="12" customWidth="1"/>
    <col min="13827" max="13827" width="6.125" style="12" customWidth="1"/>
    <col min="13828" max="13836" width="6.625" style="12" customWidth="1"/>
    <col min="13837" max="13838" width="5.625" style="12" customWidth="1"/>
    <col min="13839" max="14080" width="9" style="12"/>
    <col min="14081" max="14081" width="3.625" style="12" customWidth="1"/>
    <col min="14082" max="14082" width="9.625" style="12" customWidth="1"/>
    <col min="14083" max="14083" width="6.125" style="12" customWidth="1"/>
    <col min="14084" max="14092" width="6.625" style="12" customWidth="1"/>
    <col min="14093" max="14094" width="5.625" style="12" customWidth="1"/>
    <col min="14095" max="14336" width="9" style="12"/>
    <col min="14337" max="14337" width="3.625" style="12" customWidth="1"/>
    <col min="14338" max="14338" width="9.625" style="12" customWidth="1"/>
    <col min="14339" max="14339" width="6.125" style="12" customWidth="1"/>
    <col min="14340" max="14348" width="6.625" style="12" customWidth="1"/>
    <col min="14349" max="14350" width="5.625" style="12" customWidth="1"/>
    <col min="14351" max="14592" width="9" style="12"/>
    <col min="14593" max="14593" width="3.625" style="12" customWidth="1"/>
    <col min="14594" max="14594" width="9.625" style="12" customWidth="1"/>
    <col min="14595" max="14595" width="6.125" style="12" customWidth="1"/>
    <col min="14596" max="14604" width="6.625" style="12" customWidth="1"/>
    <col min="14605" max="14606" width="5.625" style="12" customWidth="1"/>
    <col min="14607" max="14848" width="9" style="12"/>
    <col min="14849" max="14849" width="3.625" style="12" customWidth="1"/>
    <col min="14850" max="14850" width="9.625" style="12" customWidth="1"/>
    <col min="14851" max="14851" width="6.125" style="12" customWidth="1"/>
    <col min="14852" max="14860" width="6.625" style="12" customWidth="1"/>
    <col min="14861" max="14862" width="5.625" style="12" customWidth="1"/>
    <col min="14863" max="15104" width="9" style="12"/>
    <col min="15105" max="15105" width="3.625" style="12" customWidth="1"/>
    <col min="15106" max="15106" width="9.625" style="12" customWidth="1"/>
    <col min="15107" max="15107" width="6.125" style="12" customWidth="1"/>
    <col min="15108" max="15116" width="6.625" style="12" customWidth="1"/>
    <col min="15117" max="15118" width="5.625" style="12" customWidth="1"/>
    <col min="15119" max="15360" width="9" style="12"/>
    <col min="15361" max="15361" width="3.625" style="12" customWidth="1"/>
    <col min="15362" max="15362" width="9.625" style="12" customWidth="1"/>
    <col min="15363" max="15363" width="6.125" style="12" customWidth="1"/>
    <col min="15364" max="15372" width="6.625" style="12" customWidth="1"/>
    <col min="15373" max="15374" width="5.625" style="12" customWidth="1"/>
    <col min="15375" max="15616" width="9" style="12"/>
    <col min="15617" max="15617" width="3.625" style="12" customWidth="1"/>
    <col min="15618" max="15618" width="9.625" style="12" customWidth="1"/>
    <col min="15619" max="15619" width="6.125" style="12" customWidth="1"/>
    <col min="15620" max="15628" width="6.625" style="12" customWidth="1"/>
    <col min="15629" max="15630" width="5.625" style="12" customWidth="1"/>
    <col min="15631" max="15872" width="9" style="12"/>
    <col min="15873" max="15873" width="3.625" style="12" customWidth="1"/>
    <col min="15874" max="15874" width="9.625" style="12" customWidth="1"/>
    <col min="15875" max="15875" width="6.125" style="12" customWidth="1"/>
    <col min="15876" max="15884" width="6.625" style="12" customWidth="1"/>
    <col min="15885" max="15886" width="5.625" style="12" customWidth="1"/>
    <col min="15887" max="16128" width="9" style="12"/>
    <col min="16129" max="16129" width="3.625" style="12" customWidth="1"/>
    <col min="16130" max="16130" width="9.625" style="12" customWidth="1"/>
    <col min="16131" max="16131" width="6.125" style="12" customWidth="1"/>
    <col min="16132" max="16140" width="6.625" style="12" customWidth="1"/>
    <col min="16141" max="16142" width="5.625" style="12" customWidth="1"/>
    <col min="16143" max="16384" width="9" style="12"/>
  </cols>
  <sheetData>
    <row r="1" spans="1:14" ht="30" customHeight="1">
      <c r="A1" s="400" t="s">
        <v>288</v>
      </c>
    </row>
    <row r="2" spans="1:14" ht="18" customHeight="1"/>
    <row r="3" spans="1:14" ht="15" customHeight="1">
      <c r="B3" s="871" t="s">
        <v>289</v>
      </c>
      <c r="C3" s="874" t="s">
        <v>290</v>
      </c>
      <c r="D3" s="874" t="s">
        <v>291</v>
      </c>
      <c r="E3" s="874" t="s">
        <v>292</v>
      </c>
      <c r="F3" s="875" t="s">
        <v>293</v>
      </c>
      <c r="G3" s="876"/>
      <c r="H3" s="876"/>
      <c r="I3" s="876"/>
      <c r="J3" s="876"/>
      <c r="K3" s="876"/>
      <c r="L3" s="877"/>
      <c r="M3" s="871" t="s">
        <v>294</v>
      </c>
      <c r="N3" s="871" t="s">
        <v>295</v>
      </c>
    </row>
    <row r="4" spans="1:14" ht="25.5" customHeight="1">
      <c r="B4" s="873"/>
      <c r="C4" s="872"/>
      <c r="D4" s="872"/>
      <c r="E4" s="872"/>
      <c r="F4" s="401" t="s">
        <v>296</v>
      </c>
      <c r="G4" s="402" t="s">
        <v>297</v>
      </c>
      <c r="H4" s="403" t="s">
        <v>298</v>
      </c>
      <c r="I4" s="404" t="s">
        <v>299</v>
      </c>
      <c r="J4" s="404" t="s">
        <v>300</v>
      </c>
      <c r="K4" s="404" t="s">
        <v>301</v>
      </c>
      <c r="L4" s="405" t="s">
        <v>302</v>
      </c>
      <c r="M4" s="872"/>
      <c r="N4" s="872"/>
    </row>
    <row r="5" spans="1:14" s="2" customFormat="1" ht="15" customHeight="1">
      <c r="B5" s="406" t="s">
        <v>303</v>
      </c>
      <c r="C5" s="407"/>
      <c r="D5" s="407"/>
      <c r="E5" s="407"/>
      <c r="F5" s="407">
        <f>SUM(F6:F9)</f>
        <v>312</v>
      </c>
      <c r="G5" s="408">
        <f t="shared" ref="G5:N5" si="0">SUM(G6:G9)</f>
        <v>312</v>
      </c>
      <c r="H5" s="409">
        <f t="shared" si="0"/>
        <v>0</v>
      </c>
      <c r="I5" s="409">
        <f t="shared" si="0"/>
        <v>0</v>
      </c>
      <c r="J5" s="409">
        <f t="shared" si="0"/>
        <v>0</v>
      </c>
      <c r="K5" s="409">
        <f t="shared" si="0"/>
        <v>0</v>
      </c>
      <c r="L5" s="410">
        <f t="shared" si="0"/>
        <v>0</v>
      </c>
      <c r="M5" s="407">
        <f t="shared" si="0"/>
        <v>18</v>
      </c>
      <c r="N5" s="407">
        <f t="shared" si="0"/>
        <v>27</v>
      </c>
    </row>
    <row r="6" spans="1:14" s="2" customFormat="1" ht="14.1" customHeight="1">
      <c r="B6" s="384" t="s">
        <v>45</v>
      </c>
      <c r="C6" s="411">
        <v>8</v>
      </c>
      <c r="D6" s="411">
        <v>30</v>
      </c>
      <c r="E6" s="411">
        <v>12</v>
      </c>
      <c r="F6" s="412">
        <f>SUM(G6:L6)</f>
        <v>88</v>
      </c>
      <c r="G6" s="413">
        <v>88</v>
      </c>
      <c r="H6" s="414">
        <v>0</v>
      </c>
      <c r="I6" s="414">
        <v>0</v>
      </c>
      <c r="J6" s="414">
        <v>0</v>
      </c>
      <c r="K6" s="414">
        <v>0</v>
      </c>
      <c r="L6" s="415">
        <v>0</v>
      </c>
      <c r="M6" s="411">
        <v>7</v>
      </c>
      <c r="N6" s="411">
        <v>17</v>
      </c>
    </row>
    <row r="7" spans="1:14" s="2" customFormat="1" ht="14.1" customHeight="1">
      <c r="B7" s="384" t="s">
        <v>46</v>
      </c>
      <c r="C7" s="411">
        <v>7</v>
      </c>
      <c r="D7" s="411">
        <v>40</v>
      </c>
      <c r="E7" s="411">
        <v>13</v>
      </c>
      <c r="F7" s="412">
        <f>SUM(G7:L7)</f>
        <v>76</v>
      </c>
      <c r="G7" s="413">
        <v>76</v>
      </c>
      <c r="H7" s="414">
        <v>0</v>
      </c>
      <c r="I7" s="414">
        <v>0</v>
      </c>
      <c r="J7" s="414">
        <v>0</v>
      </c>
      <c r="K7" s="414">
        <v>0</v>
      </c>
      <c r="L7" s="415">
        <v>0</v>
      </c>
      <c r="M7" s="411">
        <v>4</v>
      </c>
      <c r="N7" s="411">
        <v>1</v>
      </c>
    </row>
    <row r="8" spans="1:14" s="2" customFormat="1" ht="14.1" customHeight="1">
      <c r="B8" s="384" t="s">
        <v>47</v>
      </c>
      <c r="C8" s="411">
        <v>5</v>
      </c>
      <c r="D8" s="411">
        <v>37</v>
      </c>
      <c r="E8" s="411">
        <v>10</v>
      </c>
      <c r="F8" s="412">
        <f>SUM(G8:L8)</f>
        <v>80</v>
      </c>
      <c r="G8" s="413">
        <v>80</v>
      </c>
      <c r="H8" s="414">
        <v>0</v>
      </c>
      <c r="I8" s="414">
        <v>0</v>
      </c>
      <c r="J8" s="414">
        <v>0</v>
      </c>
      <c r="K8" s="414">
        <v>0</v>
      </c>
      <c r="L8" s="415">
        <v>0</v>
      </c>
      <c r="M8" s="411">
        <v>4</v>
      </c>
      <c r="N8" s="411">
        <v>2</v>
      </c>
    </row>
    <row r="9" spans="1:14" s="2" customFormat="1" ht="14.1" customHeight="1">
      <c r="B9" s="389" t="s">
        <v>48</v>
      </c>
      <c r="C9" s="416">
        <v>6</v>
      </c>
      <c r="D9" s="416">
        <v>23</v>
      </c>
      <c r="E9" s="416">
        <v>13</v>
      </c>
      <c r="F9" s="417">
        <f>SUM(G9:L9)</f>
        <v>68</v>
      </c>
      <c r="G9" s="418">
        <v>68</v>
      </c>
      <c r="H9" s="419">
        <v>0</v>
      </c>
      <c r="I9" s="419">
        <v>0</v>
      </c>
      <c r="J9" s="419">
        <v>0</v>
      </c>
      <c r="K9" s="419">
        <v>0</v>
      </c>
      <c r="L9" s="420">
        <v>0</v>
      </c>
      <c r="M9" s="416">
        <v>3</v>
      </c>
      <c r="N9" s="416">
        <v>7</v>
      </c>
    </row>
    <row r="10" spans="1:14" s="2" customFormat="1" ht="15" customHeight="1">
      <c r="B10" s="406" t="s">
        <v>304</v>
      </c>
      <c r="C10" s="407"/>
      <c r="D10" s="407"/>
      <c r="E10" s="407"/>
      <c r="F10" s="407">
        <f>SUM(F11:F14)</f>
        <v>355</v>
      </c>
      <c r="G10" s="408">
        <f t="shared" ref="G10:N10" si="1">SUM(G11:G14)</f>
        <v>355</v>
      </c>
      <c r="H10" s="409">
        <f t="shared" si="1"/>
        <v>0</v>
      </c>
      <c r="I10" s="409">
        <f t="shared" si="1"/>
        <v>0</v>
      </c>
      <c r="J10" s="409">
        <f t="shared" si="1"/>
        <v>0</v>
      </c>
      <c r="K10" s="409">
        <f t="shared" si="1"/>
        <v>0</v>
      </c>
      <c r="L10" s="410">
        <f t="shared" si="1"/>
        <v>0</v>
      </c>
      <c r="M10" s="407">
        <f t="shared" si="1"/>
        <v>5</v>
      </c>
      <c r="N10" s="407">
        <f t="shared" si="1"/>
        <v>19</v>
      </c>
    </row>
    <row r="11" spans="1:14" s="2" customFormat="1" ht="14.1" customHeight="1">
      <c r="B11" s="384" t="s">
        <v>45</v>
      </c>
      <c r="C11" s="412">
        <v>7</v>
      </c>
      <c r="D11" s="412">
        <v>33</v>
      </c>
      <c r="E11" s="412">
        <v>11</v>
      </c>
      <c r="F11" s="412">
        <f>SUM(G11:L11)</f>
        <v>96</v>
      </c>
      <c r="G11" s="421">
        <v>96</v>
      </c>
      <c r="H11" s="422">
        <v>0</v>
      </c>
      <c r="I11" s="422">
        <v>0</v>
      </c>
      <c r="J11" s="422">
        <v>0</v>
      </c>
      <c r="K11" s="422">
        <v>0</v>
      </c>
      <c r="L11" s="423">
        <v>0</v>
      </c>
      <c r="M11" s="412">
        <v>1</v>
      </c>
      <c r="N11" s="412">
        <v>3</v>
      </c>
    </row>
    <row r="12" spans="1:14" s="2" customFormat="1" ht="14.1" customHeight="1">
      <c r="B12" s="384" t="s">
        <v>46</v>
      </c>
      <c r="C12" s="412">
        <v>7</v>
      </c>
      <c r="D12" s="412">
        <v>38</v>
      </c>
      <c r="E12" s="412">
        <v>13</v>
      </c>
      <c r="F12" s="412">
        <f>SUM(G12:L12)</f>
        <v>97</v>
      </c>
      <c r="G12" s="421">
        <v>97</v>
      </c>
      <c r="H12" s="422">
        <v>0</v>
      </c>
      <c r="I12" s="422">
        <v>0</v>
      </c>
      <c r="J12" s="422">
        <v>0</v>
      </c>
      <c r="K12" s="422">
        <v>0</v>
      </c>
      <c r="L12" s="423">
        <v>0</v>
      </c>
      <c r="M12" s="412">
        <v>2</v>
      </c>
      <c r="N12" s="412">
        <v>7</v>
      </c>
    </row>
    <row r="13" spans="1:14" s="2" customFormat="1" ht="14.1" customHeight="1">
      <c r="B13" s="384" t="s">
        <v>47</v>
      </c>
      <c r="C13" s="412">
        <v>6</v>
      </c>
      <c r="D13" s="412">
        <v>39</v>
      </c>
      <c r="E13" s="412">
        <v>12</v>
      </c>
      <c r="F13" s="412">
        <f>SUM(G13:L13)</f>
        <v>75</v>
      </c>
      <c r="G13" s="421">
        <v>75</v>
      </c>
      <c r="H13" s="422">
        <v>0</v>
      </c>
      <c r="I13" s="422">
        <v>0</v>
      </c>
      <c r="J13" s="422">
        <v>0</v>
      </c>
      <c r="K13" s="422">
        <v>0</v>
      </c>
      <c r="L13" s="423">
        <v>0</v>
      </c>
      <c r="M13" s="412">
        <v>1</v>
      </c>
      <c r="N13" s="412">
        <v>3</v>
      </c>
    </row>
    <row r="14" spans="1:14" s="2" customFormat="1" ht="14.1" customHeight="1">
      <c r="B14" s="389" t="s">
        <v>48</v>
      </c>
      <c r="C14" s="417">
        <v>9</v>
      </c>
      <c r="D14" s="417">
        <v>28</v>
      </c>
      <c r="E14" s="417">
        <v>17</v>
      </c>
      <c r="F14" s="417">
        <f>SUM(G14:L14)</f>
        <v>87</v>
      </c>
      <c r="G14" s="424">
        <v>87</v>
      </c>
      <c r="H14" s="425">
        <v>0</v>
      </c>
      <c r="I14" s="425">
        <v>0</v>
      </c>
      <c r="J14" s="425">
        <v>0</v>
      </c>
      <c r="K14" s="425">
        <v>0</v>
      </c>
      <c r="L14" s="426">
        <v>0</v>
      </c>
      <c r="M14" s="417">
        <v>1</v>
      </c>
      <c r="N14" s="417">
        <v>6</v>
      </c>
    </row>
    <row r="15" spans="1:14" s="2" customFormat="1" ht="15" customHeight="1">
      <c r="B15" s="406" t="s">
        <v>305</v>
      </c>
      <c r="C15" s="407"/>
      <c r="D15" s="407"/>
      <c r="E15" s="407"/>
      <c r="F15" s="407">
        <f>SUM(F16:F19)</f>
        <v>366</v>
      </c>
      <c r="G15" s="408">
        <f t="shared" ref="G15:N15" si="2">SUM(G16:G19)</f>
        <v>365</v>
      </c>
      <c r="H15" s="409">
        <f t="shared" si="2"/>
        <v>0</v>
      </c>
      <c r="I15" s="409">
        <f t="shared" si="2"/>
        <v>0</v>
      </c>
      <c r="J15" s="409">
        <f t="shared" si="2"/>
        <v>0</v>
      </c>
      <c r="K15" s="409">
        <f t="shared" si="2"/>
        <v>0</v>
      </c>
      <c r="L15" s="410">
        <f t="shared" si="2"/>
        <v>1</v>
      </c>
      <c r="M15" s="407">
        <f t="shared" si="2"/>
        <v>15</v>
      </c>
      <c r="N15" s="407">
        <f t="shared" si="2"/>
        <v>27</v>
      </c>
    </row>
    <row r="16" spans="1:14" s="2" customFormat="1" ht="14.1" customHeight="1">
      <c r="B16" s="384" t="s">
        <v>45</v>
      </c>
      <c r="C16" s="412">
        <v>6</v>
      </c>
      <c r="D16" s="412">
        <v>27</v>
      </c>
      <c r="E16" s="412">
        <v>10</v>
      </c>
      <c r="F16" s="412">
        <f>SUM(G16:L16)</f>
        <v>83</v>
      </c>
      <c r="G16" s="421">
        <v>83</v>
      </c>
      <c r="H16" s="422">
        <v>0</v>
      </c>
      <c r="I16" s="422">
        <v>0</v>
      </c>
      <c r="J16" s="422">
        <v>0</v>
      </c>
      <c r="K16" s="422">
        <v>0</v>
      </c>
      <c r="L16" s="423">
        <v>0</v>
      </c>
      <c r="M16" s="412">
        <v>4</v>
      </c>
      <c r="N16" s="412">
        <v>1</v>
      </c>
    </row>
    <row r="17" spans="2:14" s="2" customFormat="1" ht="14.1" customHeight="1">
      <c r="B17" s="384" t="s">
        <v>46</v>
      </c>
      <c r="C17" s="412">
        <v>6</v>
      </c>
      <c r="D17" s="412">
        <v>39</v>
      </c>
      <c r="E17" s="412">
        <v>12</v>
      </c>
      <c r="F17" s="412">
        <f>SUM(G17:L17)</f>
        <v>112</v>
      </c>
      <c r="G17" s="421">
        <v>112</v>
      </c>
      <c r="H17" s="422">
        <v>0</v>
      </c>
      <c r="I17" s="422">
        <v>0</v>
      </c>
      <c r="J17" s="422">
        <v>0</v>
      </c>
      <c r="K17" s="422">
        <v>0</v>
      </c>
      <c r="L17" s="423">
        <v>0</v>
      </c>
      <c r="M17" s="412">
        <v>4</v>
      </c>
      <c r="N17" s="412">
        <v>11</v>
      </c>
    </row>
    <row r="18" spans="2:14" s="2" customFormat="1" ht="14.1" customHeight="1">
      <c r="B18" s="384" t="s">
        <v>47</v>
      </c>
      <c r="C18" s="412">
        <v>8</v>
      </c>
      <c r="D18" s="412">
        <v>43</v>
      </c>
      <c r="E18" s="412">
        <v>13</v>
      </c>
      <c r="F18" s="412">
        <f>SUM(G18:L18)</f>
        <v>90</v>
      </c>
      <c r="G18" s="421">
        <v>90</v>
      </c>
      <c r="H18" s="422">
        <v>0</v>
      </c>
      <c r="I18" s="422">
        <v>0</v>
      </c>
      <c r="J18" s="422">
        <v>0</v>
      </c>
      <c r="K18" s="422">
        <v>0</v>
      </c>
      <c r="L18" s="423">
        <v>0</v>
      </c>
      <c r="M18" s="412">
        <v>6</v>
      </c>
      <c r="N18" s="412">
        <v>4</v>
      </c>
    </row>
    <row r="19" spans="2:14" s="2" customFormat="1" ht="14.1" customHeight="1">
      <c r="B19" s="389" t="s">
        <v>48</v>
      </c>
      <c r="C19" s="417">
        <v>6</v>
      </c>
      <c r="D19" s="417">
        <v>22</v>
      </c>
      <c r="E19" s="417">
        <v>14</v>
      </c>
      <c r="F19" s="417">
        <f>SUM(G19:L19)</f>
        <v>81</v>
      </c>
      <c r="G19" s="424">
        <v>80</v>
      </c>
      <c r="H19" s="425">
        <v>0</v>
      </c>
      <c r="I19" s="425">
        <v>0</v>
      </c>
      <c r="J19" s="425">
        <v>0</v>
      </c>
      <c r="K19" s="425">
        <v>0</v>
      </c>
      <c r="L19" s="426">
        <v>1</v>
      </c>
      <c r="M19" s="417">
        <v>1</v>
      </c>
      <c r="N19" s="417">
        <v>11</v>
      </c>
    </row>
    <row r="20" spans="2:14" s="2" customFormat="1" ht="15" customHeight="1">
      <c r="B20" s="406" t="s">
        <v>306</v>
      </c>
      <c r="C20" s="407"/>
      <c r="D20" s="407"/>
      <c r="E20" s="407"/>
      <c r="F20" s="407">
        <f>SUM(F21:F24)</f>
        <v>305</v>
      </c>
      <c r="G20" s="408">
        <f t="shared" ref="G20:N20" si="3">SUM(G21:G24)</f>
        <v>305</v>
      </c>
      <c r="H20" s="409">
        <f t="shared" si="3"/>
        <v>0</v>
      </c>
      <c r="I20" s="409">
        <f t="shared" si="3"/>
        <v>0</v>
      </c>
      <c r="J20" s="409">
        <f t="shared" si="3"/>
        <v>0</v>
      </c>
      <c r="K20" s="409">
        <f t="shared" si="3"/>
        <v>0</v>
      </c>
      <c r="L20" s="410">
        <f t="shared" si="3"/>
        <v>0</v>
      </c>
      <c r="M20" s="407">
        <f t="shared" si="3"/>
        <v>16</v>
      </c>
      <c r="N20" s="407">
        <f t="shared" si="3"/>
        <v>40</v>
      </c>
    </row>
    <row r="21" spans="2:14" s="2" customFormat="1" ht="14.1" customHeight="1">
      <c r="B21" s="384" t="s">
        <v>45</v>
      </c>
      <c r="C21" s="412">
        <v>8</v>
      </c>
      <c r="D21" s="412">
        <v>28</v>
      </c>
      <c r="E21" s="412">
        <v>12</v>
      </c>
      <c r="F21" s="412">
        <f>SUM(G21:L21)</f>
        <v>82</v>
      </c>
      <c r="G21" s="421">
        <v>82</v>
      </c>
      <c r="H21" s="422">
        <v>0</v>
      </c>
      <c r="I21" s="422">
        <v>0</v>
      </c>
      <c r="J21" s="422">
        <v>0</v>
      </c>
      <c r="K21" s="422">
        <v>0</v>
      </c>
      <c r="L21" s="423">
        <v>0</v>
      </c>
      <c r="M21" s="412">
        <v>2</v>
      </c>
      <c r="N21" s="412">
        <v>2</v>
      </c>
    </row>
    <row r="22" spans="2:14" s="2" customFormat="1" ht="14.1" customHeight="1">
      <c r="B22" s="384" t="s">
        <v>46</v>
      </c>
      <c r="C22" s="412">
        <v>6</v>
      </c>
      <c r="D22" s="412">
        <v>39</v>
      </c>
      <c r="E22" s="412">
        <v>12</v>
      </c>
      <c r="F22" s="412">
        <f>SUM(G22:L22)</f>
        <v>72</v>
      </c>
      <c r="G22" s="421">
        <v>72</v>
      </c>
      <c r="H22" s="422">
        <v>0</v>
      </c>
      <c r="I22" s="422">
        <v>0</v>
      </c>
      <c r="J22" s="422">
        <v>0</v>
      </c>
      <c r="K22" s="422">
        <v>0</v>
      </c>
      <c r="L22" s="423">
        <v>0</v>
      </c>
      <c r="M22" s="412">
        <v>5</v>
      </c>
      <c r="N22" s="412">
        <v>8</v>
      </c>
    </row>
    <row r="23" spans="2:14" s="2" customFormat="1" ht="14.1" customHeight="1">
      <c r="B23" s="384" t="s">
        <v>47</v>
      </c>
      <c r="C23" s="412">
        <v>6</v>
      </c>
      <c r="D23" s="412">
        <v>42</v>
      </c>
      <c r="E23" s="412">
        <v>11</v>
      </c>
      <c r="F23" s="412">
        <f>SUM(G23:L23)</f>
        <v>70</v>
      </c>
      <c r="G23" s="421">
        <v>70</v>
      </c>
      <c r="H23" s="422">
        <v>0</v>
      </c>
      <c r="I23" s="422">
        <v>0</v>
      </c>
      <c r="J23" s="422">
        <v>0</v>
      </c>
      <c r="K23" s="422">
        <v>0</v>
      </c>
      <c r="L23" s="423">
        <v>0</v>
      </c>
      <c r="M23" s="412">
        <v>5</v>
      </c>
      <c r="N23" s="412">
        <v>11</v>
      </c>
    </row>
    <row r="24" spans="2:14" s="2" customFormat="1" ht="14.1" customHeight="1">
      <c r="B24" s="389" t="s">
        <v>48</v>
      </c>
      <c r="C24" s="417">
        <v>8</v>
      </c>
      <c r="D24" s="417">
        <v>27</v>
      </c>
      <c r="E24" s="417">
        <v>16</v>
      </c>
      <c r="F24" s="417">
        <f>SUM(G24:L24)</f>
        <v>81</v>
      </c>
      <c r="G24" s="424">
        <v>81</v>
      </c>
      <c r="H24" s="425">
        <v>0</v>
      </c>
      <c r="I24" s="425">
        <v>0</v>
      </c>
      <c r="J24" s="425">
        <v>0</v>
      </c>
      <c r="K24" s="425">
        <v>0</v>
      </c>
      <c r="L24" s="426">
        <v>0</v>
      </c>
      <c r="M24" s="417">
        <v>4</v>
      </c>
      <c r="N24" s="417">
        <v>19</v>
      </c>
    </row>
    <row r="25" spans="2:14" s="2" customFormat="1" ht="15" customHeight="1">
      <c r="B25" s="406" t="s">
        <v>307</v>
      </c>
      <c r="C25" s="407"/>
      <c r="D25" s="407"/>
      <c r="E25" s="407"/>
      <c r="F25" s="407">
        <f>SUM(F26:F29)</f>
        <v>327</v>
      </c>
      <c r="G25" s="408">
        <f t="shared" ref="G25:N25" si="4">SUM(G26:G29)</f>
        <v>327</v>
      </c>
      <c r="H25" s="409">
        <f t="shared" si="4"/>
        <v>0</v>
      </c>
      <c r="I25" s="409">
        <f t="shared" si="4"/>
        <v>0</v>
      </c>
      <c r="J25" s="409">
        <f t="shared" si="4"/>
        <v>0</v>
      </c>
      <c r="K25" s="409">
        <f t="shared" si="4"/>
        <v>0</v>
      </c>
      <c r="L25" s="410">
        <f t="shared" si="4"/>
        <v>0</v>
      </c>
      <c r="M25" s="407">
        <f t="shared" si="4"/>
        <v>15</v>
      </c>
      <c r="N25" s="407">
        <f t="shared" si="4"/>
        <v>37</v>
      </c>
    </row>
    <row r="26" spans="2:14" s="2" customFormat="1" ht="14.1" customHeight="1">
      <c r="B26" s="384" t="s">
        <v>45</v>
      </c>
      <c r="C26" s="412">
        <v>9</v>
      </c>
      <c r="D26" s="412">
        <v>34</v>
      </c>
      <c r="E26" s="412">
        <v>13</v>
      </c>
      <c r="F26" s="412">
        <f>SUM(G26:L26)</f>
        <v>92</v>
      </c>
      <c r="G26" s="421">
        <v>92</v>
      </c>
      <c r="H26" s="422">
        <v>0</v>
      </c>
      <c r="I26" s="422">
        <v>0</v>
      </c>
      <c r="J26" s="422">
        <v>0</v>
      </c>
      <c r="K26" s="422">
        <v>0</v>
      </c>
      <c r="L26" s="423">
        <v>0</v>
      </c>
      <c r="M26" s="412">
        <v>1</v>
      </c>
      <c r="N26" s="412">
        <v>6</v>
      </c>
    </row>
    <row r="27" spans="2:14" s="2" customFormat="1" ht="14.1" customHeight="1">
      <c r="B27" s="384" t="s">
        <v>46</v>
      </c>
      <c r="C27" s="412">
        <v>6</v>
      </c>
      <c r="D27" s="412">
        <v>40</v>
      </c>
      <c r="E27" s="412">
        <v>12</v>
      </c>
      <c r="F27" s="412">
        <f>SUM(G27:L27)</f>
        <v>77</v>
      </c>
      <c r="G27" s="421">
        <v>77</v>
      </c>
      <c r="H27" s="422">
        <v>0</v>
      </c>
      <c r="I27" s="422">
        <v>0</v>
      </c>
      <c r="J27" s="422">
        <v>0</v>
      </c>
      <c r="K27" s="422">
        <v>0</v>
      </c>
      <c r="L27" s="423">
        <v>0</v>
      </c>
      <c r="M27" s="412">
        <v>6</v>
      </c>
      <c r="N27" s="412">
        <v>4</v>
      </c>
    </row>
    <row r="28" spans="2:14" s="2" customFormat="1" ht="14.1" customHeight="1">
      <c r="B28" s="384" t="s">
        <v>47</v>
      </c>
      <c r="C28" s="412">
        <v>8</v>
      </c>
      <c r="D28" s="412">
        <v>48</v>
      </c>
      <c r="E28" s="412">
        <v>13</v>
      </c>
      <c r="F28" s="412">
        <f>SUM(G28:L28)</f>
        <v>81</v>
      </c>
      <c r="G28" s="421">
        <v>81</v>
      </c>
      <c r="H28" s="422">
        <v>0</v>
      </c>
      <c r="I28" s="422">
        <v>0</v>
      </c>
      <c r="J28" s="422">
        <v>0</v>
      </c>
      <c r="K28" s="422">
        <v>0</v>
      </c>
      <c r="L28" s="423">
        <v>0</v>
      </c>
      <c r="M28" s="412">
        <v>6</v>
      </c>
      <c r="N28" s="412">
        <v>8</v>
      </c>
    </row>
    <row r="29" spans="2:14" s="2" customFormat="1" ht="14.1" customHeight="1">
      <c r="B29" s="389" t="s">
        <v>48</v>
      </c>
      <c r="C29" s="417">
        <v>7</v>
      </c>
      <c r="D29" s="417">
        <v>27</v>
      </c>
      <c r="E29" s="417">
        <v>15</v>
      </c>
      <c r="F29" s="417">
        <f>SUM(G29:L29)</f>
        <v>77</v>
      </c>
      <c r="G29" s="424">
        <v>77</v>
      </c>
      <c r="H29" s="425">
        <v>0</v>
      </c>
      <c r="I29" s="425">
        <v>0</v>
      </c>
      <c r="J29" s="425">
        <v>0</v>
      </c>
      <c r="K29" s="425">
        <v>0</v>
      </c>
      <c r="L29" s="426">
        <v>0</v>
      </c>
      <c r="M29" s="417">
        <v>2</v>
      </c>
      <c r="N29" s="417">
        <v>19</v>
      </c>
    </row>
    <row r="30" spans="2:14" s="2" customFormat="1" ht="15" customHeight="1">
      <c r="B30" s="406" t="s">
        <v>308</v>
      </c>
      <c r="C30" s="407"/>
      <c r="D30" s="407"/>
      <c r="E30" s="407"/>
      <c r="F30" s="407">
        <f>SUM(F31:F34)</f>
        <v>357</v>
      </c>
      <c r="G30" s="408">
        <f t="shared" ref="G30:N30" si="5">SUM(G31:G34)</f>
        <v>352</v>
      </c>
      <c r="H30" s="409">
        <f t="shared" si="5"/>
        <v>4</v>
      </c>
      <c r="I30" s="409">
        <f t="shared" si="5"/>
        <v>0</v>
      </c>
      <c r="J30" s="409">
        <f t="shared" si="5"/>
        <v>0</v>
      </c>
      <c r="K30" s="409">
        <f t="shared" si="5"/>
        <v>0</v>
      </c>
      <c r="L30" s="410">
        <f t="shared" si="5"/>
        <v>1</v>
      </c>
      <c r="M30" s="407">
        <f t="shared" si="5"/>
        <v>23</v>
      </c>
      <c r="N30" s="407">
        <f t="shared" si="5"/>
        <v>37</v>
      </c>
    </row>
    <row r="31" spans="2:14" s="2" customFormat="1" ht="14.1" customHeight="1">
      <c r="B31" s="384" t="s">
        <v>45</v>
      </c>
      <c r="C31" s="412">
        <v>8</v>
      </c>
      <c r="D31" s="412">
        <v>34</v>
      </c>
      <c r="E31" s="412">
        <v>12</v>
      </c>
      <c r="F31" s="412">
        <f>SUM(G31:L31)</f>
        <v>89</v>
      </c>
      <c r="G31" s="421">
        <v>89</v>
      </c>
      <c r="H31" s="422">
        <v>0</v>
      </c>
      <c r="I31" s="422">
        <v>0</v>
      </c>
      <c r="J31" s="422">
        <v>0</v>
      </c>
      <c r="K31" s="422">
        <v>0</v>
      </c>
      <c r="L31" s="423">
        <v>0</v>
      </c>
      <c r="M31" s="412">
        <v>6</v>
      </c>
      <c r="N31" s="412">
        <v>3</v>
      </c>
    </row>
    <row r="32" spans="2:14" s="2" customFormat="1" ht="14.1" customHeight="1">
      <c r="B32" s="384" t="s">
        <v>46</v>
      </c>
      <c r="C32" s="412">
        <v>6</v>
      </c>
      <c r="D32" s="412">
        <v>36</v>
      </c>
      <c r="E32" s="412">
        <v>12</v>
      </c>
      <c r="F32" s="412">
        <f>SUM(G32:L32)</f>
        <v>73</v>
      </c>
      <c r="G32" s="421">
        <v>73</v>
      </c>
      <c r="H32" s="422">
        <v>0</v>
      </c>
      <c r="I32" s="422">
        <v>0</v>
      </c>
      <c r="J32" s="422">
        <v>0</v>
      </c>
      <c r="K32" s="422">
        <v>0</v>
      </c>
      <c r="L32" s="423">
        <v>0</v>
      </c>
      <c r="M32" s="412">
        <v>7</v>
      </c>
      <c r="N32" s="412">
        <v>0</v>
      </c>
    </row>
    <row r="33" spans="2:14" s="2" customFormat="1" ht="14.1" customHeight="1">
      <c r="B33" s="384" t="s">
        <v>47</v>
      </c>
      <c r="C33" s="412">
        <v>7</v>
      </c>
      <c r="D33" s="412">
        <v>43</v>
      </c>
      <c r="E33" s="412">
        <v>11</v>
      </c>
      <c r="F33" s="412">
        <f>SUM(G33:L33)</f>
        <v>88</v>
      </c>
      <c r="G33" s="421">
        <v>88</v>
      </c>
      <c r="H33" s="422">
        <v>0</v>
      </c>
      <c r="I33" s="422">
        <v>0</v>
      </c>
      <c r="J33" s="422">
        <v>0</v>
      </c>
      <c r="K33" s="422">
        <v>0</v>
      </c>
      <c r="L33" s="423">
        <v>0</v>
      </c>
      <c r="M33" s="412">
        <v>5</v>
      </c>
      <c r="N33" s="412">
        <v>13</v>
      </c>
    </row>
    <row r="34" spans="2:14" s="2" customFormat="1" ht="14.1" customHeight="1">
      <c r="B34" s="389" t="s">
        <v>48</v>
      </c>
      <c r="C34" s="417">
        <v>8</v>
      </c>
      <c r="D34" s="417">
        <v>38</v>
      </c>
      <c r="E34" s="417">
        <v>16</v>
      </c>
      <c r="F34" s="417">
        <f>SUM(G34:L34)</f>
        <v>107</v>
      </c>
      <c r="G34" s="424">
        <v>102</v>
      </c>
      <c r="H34" s="425">
        <v>4</v>
      </c>
      <c r="I34" s="425">
        <v>0</v>
      </c>
      <c r="J34" s="425">
        <v>0</v>
      </c>
      <c r="K34" s="425">
        <v>0</v>
      </c>
      <c r="L34" s="426">
        <v>1</v>
      </c>
      <c r="M34" s="417">
        <v>5</v>
      </c>
      <c r="N34" s="417">
        <v>21</v>
      </c>
    </row>
    <row r="35" spans="2:14" ht="15" customHeight="1">
      <c r="B35" s="406" t="s">
        <v>309</v>
      </c>
      <c r="C35" s="407"/>
      <c r="D35" s="407"/>
      <c r="E35" s="407"/>
      <c r="F35" s="407">
        <f>SUM(F36:F39)</f>
        <v>241</v>
      </c>
      <c r="G35" s="408">
        <f t="shared" ref="G35:N35" si="6">SUM(G36:G39)</f>
        <v>240</v>
      </c>
      <c r="H35" s="409">
        <f t="shared" si="6"/>
        <v>1</v>
      </c>
      <c r="I35" s="409">
        <f t="shared" si="6"/>
        <v>0</v>
      </c>
      <c r="J35" s="409">
        <f t="shared" si="6"/>
        <v>0</v>
      </c>
      <c r="K35" s="409">
        <f t="shared" si="6"/>
        <v>0</v>
      </c>
      <c r="L35" s="410">
        <f t="shared" si="6"/>
        <v>0</v>
      </c>
      <c r="M35" s="407">
        <f t="shared" si="6"/>
        <v>16</v>
      </c>
      <c r="N35" s="407">
        <f t="shared" si="6"/>
        <v>37</v>
      </c>
    </row>
    <row r="36" spans="2:14" ht="14.1" customHeight="1">
      <c r="B36" s="384" t="s">
        <v>45</v>
      </c>
      <c r="C36" s="412">
        <v>7</v>
      </c>
      <c r="D36" s="412">
        <v>28</v>
      </c>
      <c r="E36" s="412">
        <v>11</v>
      </c>
      <c r="F36" s="412">
        <f>SUM(G36:L36)</f>
        <v>68</v>
      </c>
      <c r="G36" s="421">
        <v>68</v>
      </c>
      <c r="H36" s="422">
        <v>0</v>
      </c>
      <c r="I36" s="422">
        <v>0</v>
      </c>
      <c r="J36" s="422">
        <v>0</v>
      </c>
      <c r="K36" s="422">
        <v>0</v>
      </c>
      <c r="L36" s="423">
        <v>0</v>
      </c>
      <c r="M36" s="412">
        <v>2</v>
      </c>
      <c r="N36" s="412">
        <v>13</v>
      </c>
    </row>
    <row r="37" spans="2:14" ht="14.1" customHeight="1">
      <c r="B37" s="384" t="s">
        <v>46</v>
      </c>
      <c r="C37" s="412">
        <v>6</v>
      </c>
      <c r="D37" s="412">
        <v>39</v>
      </c>
      <c r="E37" s="412">
        <v>12</v>
      </c>
      <c r="F37" s="412">
        <f>SUM(G37:L37)</f>
        <v>61</v>
      </c>
      <c r="G37" s="421">
        <v>60</v>
      </c>
      <c r="H37" s="422">
        <v>1</v>
      </c>
      <c r="I37" s="422">
        <v>0</v>
      </c>
      <c r="J37" s="422">
        <v>0</v>
      </c>
      <c r="K37" s="422">
        <v>0</v>
      </c>
      <c r="L37" s="423">
        <v>0</v>
      </c>
      <c r="M37" s="412">
        <v>4</v>
      </c>
      <c r="N37" s="412">
        <v>2</v>
      </c>
    </row>
    <row r="38" spans="2:14" ht="14.1" customHeight="1">
      <c r="B38" s="384" t="s">
        <v>47</v>
      </c>
      <c r="C38" s="412">
        <v>6</v>
      </c>
      <c r="D38" s="412">
        <v>56</v>
      </c>
      <c r="E38" s="412">
        <v>14</v>
      </c>
      <c r="F38" s="412">
        <f>SUM(G38:L38)</f>
        <v>62</v>
      </c>
      <c r="G38" s="421">
        <v>62</v>
      </c>
      <c r="H38" s="422">
        <v>0</v>
      </c>
      <c r="I38" s="422">
        <v>0</v>
      </c>
      <c r="J38" s="422">
        <v>0</v>
      </c>
      <c r="K38" s="422">
        <v>0</v>
      </c>
      <c r="L38" s="423">
        <v>0</v>
      </c>
      <c r="M38" s="412">
        <v>3</v>
      </c>
      <c r="N38" s="412">
        <v>7</v>
      </c>
    </row>
    <row r="39" spans="2:14" ht="14.1" customHeight="1">
      <c r="B39" s="389" t="s">
        <v>48</v>
      </c>
      <c r="C39" s="417">
        <v>6</v>
      </c>
      <c r="D39" s="417">
        <v>35</v>
      </c>
      <c r="E39" s="417">
        <v>14</v>
      </c>
      <c r="F39" s="417">
        <f>SUM(G39:L39)</f>
        <v>50</v>
      </c>
      <c r="G39" s="424">
        <v>50</v>
      </c>
      <c r="H39" s="425">
        <v>0</v>
      </c>
      <c r="I39" s="425">
        <v>0</v>
      </c>
      <c r="J39" s="425">
        <v>0</v>
      </c>
      <c r="K39" s="425">
        <v>0</v>
      </c>
      <c r="L39" s="426">
        <v>0</v>
      </c>
      <c r="M39" s="417">
        <v>7</v>
      </c>
      <c r="N39" s="417">
        <v>15</v>
      </c>
    </row>
    <row r="40" spans="2:14" ht="15" customHeight="1">
      <c r="B40" s="406" t="s">
        <v>310</v>
      </c>
      <c r="C40" s="407"/>
      <c r="D40" s="407"/>
      <c r="E40" s="407"/>
      <c r="F40" s="407">
        <f>SUM(F41:F44)</f>
        <v>310</v>
      </c>
      <c r="G40" s="408">
        <f t="shared" ref="G40:N40" si="7">SUM(G41:G44)</f>
        <v>310</v>
      </c>
      <c r="H40" s="409">
        <f t="shared" si="7"/>
        <v>0</v>
      </c>
      <c r="I40" s="409">
        <f t="shared" si="7"/>
        <v>0</v>
      </c>
      <c r="J40" s="409">
        <f t="shared" si="7"/>
        <v>0</v>
      </c>
      <c r="K40" s="409">
        <f t="shared" si="7"/>
        <v>0</v>
      </c>
      <c r="L40" s="410">
        <f t="shared" si="7"/>
        <v>0</v>
      </c>
      <c r="M40" s="407">
        <f t="shared" si="7"/>
        <v>9</v>
      </c>
      <c r="N40" s="407">
        <f t="shared" si="7"/>
        <v>50</v>
      </c>
    </row>
    <row r="41" spans="2:14" ht="14.1" customHeight="1">
      <c r="B41" s="384" t="s">
        <v>45</v>
      </c>
      <c r="C41" s="427">
        <v>8</v>
      </c>
      <c r="D41" s="427">
        <v>26</v>
      </c>
      <c r="E41" s="427">
        <v>13</v>
      </c>
      <c r="F41" s="412">
        <f>SUM(G41:L41)</f>
        <v>84</v>
      </c>
      <c r="G41" s="428">
        <v>84</v>
      </c>
      <c r="H41" s="429">
        <v>0</v>
      </c>
      <c r="I41" s="429">
        <v>0</v>
      </c>
      <c r="J41" s="429">
        <v>0</v>
      </c>
      <c r="K41" s="429">
        <v>0</v>
      </c>
      <c r="L41" s="430">
        <v>0</v>
      </c>
      <c r="M41" s="427">
        <v>6</v>
      </c>
      <c r="N41" s="427">
        <v>12</v>
      </c>
    </row>
    <row r="42" spans="2:14" ht="14.1" customHeight="1">
      <c r="B42" s="384" t="s">
        <v>46</v>
      </c>
      <c r="C42" s="427">
        <v>6</v>
      </c>
      <c r="D42" s="427">
        <v>39</v>
      </c>
      <c r="E42" s="427">
        <v>13</v>
      </c>
      <c r="F42" s="412">
        <f>SUM(G42:L42)</f>
        <v>81</v>
      </c>
      <c r="G42" s="428">
        <v>81</v>
      </c>
      <c r="H42" s="429">
        <v>0</v>
      </c>
      <c r="I42" s="429">
        <v>0</v>
      </c>
      <c r="J42" s="429">
        <v>0</v>
      </c>
      <c r="K42" s="429">
        <v>0</v>
      </c>
      <c r="L42" s="430">
        <v>0</v>
      </c>
      <c r="M42" s="427">
        <v>1</v>
      </c>
      <c r="N42" s="427">
        <v>8</v>
      </c>
    </row>
    <row r="43" spans="2:14" ht="14.1" customHeight="1">
      <c r="B43" s="384" t="s">
        <v>47</v>
      </c>
      <c r="C43" s="427">
        <v>9</v>
      </c>
      <c r="D43" s="427">
        <v>56</v>
      </c>
      <c r="E43" s="427">
        <v>16</v>
      </c>
      <c r="F43" s="412">
        <f>SUM(G43:L43)</f>
        <v>82</v>
      </c>
      <c r="G43" s="428">
        <v>82</v>
      </c>
      <c r="H43" s="429">
        <v>0</v>
      </c>
      <c r="I43" s="429">
        <v>0</v>
      </c>
      <c r="J43" s="429">
        <v>0</v>
      </c>
      <c r="K43" s="429">
        <v>0</v>
      </c>
      <c r="L43" s="430">
        <v>0</v>
      </c>
      <c r="M43" s="427">
        <v>1</v>
      </c>
      <c r="N43" s="427">
        <v>16</v>
      </c>
    </row>
    <row r="44" spans="2:14" ht="14.1" customHeight="1">
      <c r="B44" s="389" t="s">
        <v>48</v>
      </c>
      <c r="C44" s="431">
        <v>10</v>
      </c>
      <c r="D44" s="431">
        <v>37</v>
      </c>
      <c r="E44" s="431">
        <v>19</v>
      </c>
      <c r="F44" s="417">
        <f>SUM(G44:L44)</f>
        <v>63</v>
      </c>
      <c r="G44" s="432">
        <v>63</v>
      </c>
      <c r="H44" s="433">
        <v>0</v>
      </c>
      <c r="I44" s="433">
        <v>0</v>
      </c>
      <c r="J44" s="433">
        <v>0</v>
      </c>
      <c r="K44" s="433">
        <v>0</v>
      </c>
      <c r="L44" s="434">
        <v>0</v>
      </c>
      <c r="M44" s="431">
        <v>1</v>
      </c>
      <c r="N44" s="431">
        <v>14</v>
      </c>
    </row>
    <row r="45" spans="2:14" ht="15" customHeight="1">
      <c r="B45" s="435" t="s">
        <v>311</v>
      </c>
      <c r="C45" s="436">
        <v>7</v>
      </c>
      <c r="D45" s="436">
        <v>64</v>
      </c>
      <c r="E45" s="436">
        <v>20</v>
      </c>
      <c r="F45" s="437">
        <v>230</v>
      </c>
      <c r="G45" s="438">
        <v>223</v>
      </c>
      <c r="H45" s="439">
        <v>4</v>
      </c>
      <c r="I45" s="439">
        <v>0</v>
      </c>
      <c r="J45" s="439">
        <v>0</v>
      </c>
      <c r="K45" s="439">
        <v>0</v>
      </c>
      <c r="L45" s="440">
        <v>3</v>
      </c>
      <c r="M45" s="436">
        <v>0</v>
      </c>
      <c r="N45" s="436">
        <v>25</v>
      </c>
    </row>
    <row r="46" spans="2:14" ht="15" customHeight="1">
      <c r="B46" s="435" t="s">
        <v>312</v>
      </c>
      <c r="C46" s="436">
        <v>6</v>
      </c>
      <c r="D46" s="436">
        <v>73</v>
      </c>
      <c r="E46" s="436">
        <v>18</v>
      </c>
      <c r="F46" s="437">
        <v>147</v>
      </c>
      <c r="G46" s="438">
        <v>145</v>
      </c>
      <c r="H46" s="439">
        <v>1</v>
      </c>
      <c r="I46" s="439">
        <v>0</v>
      </c>
      <c r="J46" s="439">
        <v>0</v>
      </c>
      <c r="K46" s="439">
        <v>0</v>
      </c>
      <c r="L46" s="440">
        <v>1</v>
      </c>
      <c r="M46" s="436">
        <v>3</v>
      </c>
      <c r="N46" s="436">
        <v>10</v>
      </c>
    </row>
    <row r="47" spans="2:14" ht="15" customHeight="1">
      <c r="B47" s="435" t="s">
        <v>313</v>
      </c>
      <c r="C47" s="436">
        <v>6</v>
      </c>
      <c r="D47" s="436">
        <v>75</v>
      </c>
      <c r="E47" s="436">
        <v>18</v>
      </c>
      <c r="F47" s="437">
        <v>114</v>
      </c>
      <c r="G47" s="438">
        <v>113</v>
      </c>
      <c r="H47" s="439">
        <v>1</v>
      </c>
      <c r="I47" s="439">
        <v>0</v>
      </c>
      <c r="J47" s="439">
        <v>0</v>
      </c>
      <c r="K47" s="439">
        <v>0</v>
      </c>
      <c r="L47" s="440">
        <v>0</v>
      </c>
      <c r="M47" s="436">
        <v>2</v>
      </c>
      <c r="N47" s="436">
        <v>4</v>
      </c>
    </row>
    <row r="48" spans="2:14" ht="15" customHeight="1">
      <c r="B48" s="435" t="s">
        <v>314</v>
      </c>
      <c r="C48" s="436">
        <v>9</v>
      </c>
      <c r="D48" s="436">
        <v>74</v>
      </c>
      <c r="E48" s="436">
        <v>21</v>
      </c>
      <c r="F48" s="437">
        <v>102</v>
      </c>
      <c r="G48" s="438">
        <v>97</v>
      </c>
      <c r="H48" s="439">
        <v>0</v>
      </c>
      <c r="I48" s="439">
        <v>1</v>
      </c>
      <c r="J48" s="439">
        <v>0</v>
      </c>
      <c r="K48" s="439">
        <v>4</v>
      </c>
      <c r="L48" s="440">
        <v>0</v>
      </c>
      <c r="M48" s="436">
        <v>1</v>
      </c>
      <c r="N48" s="436">
        <v>15</v>
      </c>
    </row>
    <row r="49" spans="2:14" ht="15" customHeight="1">
      <c r="B49" s="435" t="s">
        <v>315</v>
      </c>
      <c r="C49" s="436">
        <v>7</v>
      </c>
      <c r="D49" s="436">
        <v>82</v>
      </c>
      <c r="E49" s="436">
        <v>20</v>
      </c>
      <c r="F49" s="437">
        <v>115</v>
      </c>
      <c r="G49" s="438">
        <v>107</v>
      </c>
      <c r="H49" s="439">
        <v>6</v>
      </c>
      <c r="I49" s="439">
        <v>0</v>
      </c>
      <c r="J49" s="439">
        <v>2</v>
      </c>
      <c r="K49" s="439">
        <v>0</v>
      </c>
      <c r="L49" s="440">
        <v>0</v>
      </c>
      <c r="M49" s="436">
        <v>3</v>
      </c>
      <c r="N49" s="436">
        <v>18</v>
      </c>
    </row>
    <row r="50" spans="2:14" ht="15" customHeight="1">
      <c r="B50" s="435" t="s">
        <v>316</v>
      </c>
      <c r="C50" s="436">
        <v>6</v>
      </c>
      <c r="D50" s="436">
        <v>83</v>
      </c>
      <c r="E50" s="436">
        <v>19</v>
      </c>
      <c r="F50" s="437">
        <v>116</v>
      </c>
      <c r="G50" s="438">
        <v>115</v>
      </c>
      <c r="H50" s="439">
        <v>1</v>
      </c>
      <c r="I50" s="439">
        <v>0</v>
      </c>
      <c r="J50" s="439">
        <v>0</v>
      </c>
      <c r="K50" s="439">
        <v>0</v>
      </c>
      <c r="L50" s="440">
        <v>0</v>
      </c>
      <c r="M50" s="436">
        <v>4</v>
      </c>
      <c r="N50" s="436">
        <v>7</v>
      </c>
    </row>
    <row r="51" spans="2:14" ht="15" customHeight="1">
      <c r="B51" s="435" t="s">
        <v>317</v>
      </c>
      <c r="C51" s="436">
        <v>8</v>
      </c>
      <c r="D51" s="436">
        <v>96</v>
      </c>
      <c r="E51" s="436">
        <v>21</v>
      </c>
      <c r="F51" s="437">
        <v>135</v>
      </c>
      <c r="G51" s="438">
        <v>131</v>
      </c>
      <c r="H51" s="439">
        <v>4</v>
      </c>
      <c r="I51" s="439">
        <v>0</v>
      </c>
      <c r="J51" s="439">
        <v>0</v>
      </c>
      <c r="K51" s="439">
        <v>0</v>
      </c>
      <c r="L51" s="440">
        <v>0</v>
      </c>
      <c r="M51" s="436">
        <v>4</v>
      </c>
      <c r="N51" s="436">
        <v>7</v>
      </c>
    </row>
    <row r="52" spans="2:14" ht="15" customHeight="1">
      <c r="B52" s="435" t="s">
        <v>318</v>
      </c>
      <c r="C52" s="436">
        <v>7</v>
      </c>
      <c r="D52" s="436">
        <v>94</v>
      </c>
      <c r="E52" s="436">
        <v>19</v>
      </c>
      <c r="F52" s="437">
        <v>92</v>
      </c>
      <c r="G52" s="438">
        <v>92</v>
      </c>
      <c r="H52" s="439">
        <v>0</v>
      </c>
      <c r="I52" s="439">
        <v>0</v>
      </c>
      <c r="J52" s="439">
        <v>0</v>
      </c>
      <c r="K52" s="439">
        <v>0</v>
      </c>
      <c r="L52" s="440">
        <v>0</v>
      </c>
      <c r="M52" s="436">
        <v>6</v>
      </c>
      <c r="N52" s="436">
        <v>4</v>
      </c>
    </row>
    <row r="53" spans="2:14" ht="15" customHeight="1">
      <c r="B53" s="435" t="s">
        <v>319</v>
      </c>
      <c r="C53" s="436">
        <v>7</v>
      </c>
      <c r="D53" s="436">
        <v>107</v>
      </c>
      <c r="E53" s="436">
        <v>21</v>
      </c>
      <c r="F53" s="437">
        <v>103</v>
      </c>
      <c r="G53" s="438">
        <v>103</v>
      </c>
      <c r="H53" s="439">
        <v>0</v>
      </c>
      <c r="I53" s="439">
        <v>0</v>
      </c>
      <c r="J53" s="439">
        <v>0</v>
      </c>
      <c r="K53" s="439">
        <v>0</v>
      </c>
      <c r="L53" s="440">
        <v>0</v>
      </c>
      <c r="M53" s="436">
        <v>9</v>
      </c>
      <c r="N53" s="436">
        <v>6</v>
      </c>
    </row>
    <row r="54" spans="2:14" ht="15" customHeight="1">
      <c r="B54" s="435" t="s">
        <v>320</v>
      </c>
      <c r="C54" s="436">
        <v>5</v>
      </c>
      <c r="D54" s="436">
        <v>101</v>
      </c>
      <c r="E54" s="436">
        <v>18</v>
      </c>
      <c r="F54" s="437">
        <v>117</v>
      </c>
      <c r="G54" s="438">
        <v>117</v>
      </c>
      <c r="H54" s="439">
        <v>0</v>
      </c>
      <c r="I54" s="439">
        <v>0</v>
      </c>
      <c r="J54" s="439">
        <v>0</v>
      </c>
      <c r="K54" s="439">
        <v>0</v>
      </c>
      <c r="L54" s="440">
        <v>0</v>
      </c>
      <c r="M54" s="436">
        <v>4</v>
      </c>
      <c r="N54" s="436">
        <v>5</v>
      </c>
    </row>
    <row r="55" spans="2:14" ht="15" customHeight="1">
      <c r="N55" s="39" t="s">
        <v>321</v>
      </c>
    </row>
  </sheetData>
  <mergeCells count="7">
    <mergeCell ref="N3:N4"/>
    <mergeCell ref="B3:B4"/>
    <mergeCell ref="C3:C4"/>
    <mergeCell ref="D3:D4"/>
    <mergeCell ref="E3:E4"/>
    <mergeCell ref="F3:L3"/>
    <mergeCell ref="M3:M4"/>
  </mergeCells>
  <phoneticPr fontId="1"/>
  <pageMargins left="0.59055118110236227" right="0.59055118110236227" top="0.78740157480314965" bottom="0.6692913385826772" header="0.39370078740157483" footer="0.39370078740157483"/>
  <pageSetup paperSize="9" scale="99" orientation="portrait" cellComments="asDisplayed" r:id="rId1"/>
  <headerFooter alignWithMargins="0">
    <oddHeader>&amp;R20.行  財  政</oddHeader>
    <oddFooter>&amp;C-146-</oddFooter>
  </headerFooter>
  <rowBreaks count="1" manualBreakCount="1">
    <brk id="67" max="1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showGridLines="0" workbookViewId="0">
      <selection activeCell="M46" sqref="M46"/>
    </sheetView>
  </sheetViews>
  <sheetFormatPr defaultRowHeight="11.25"/>
  <cols>
    <col min="1" max="1" width="3.625" style="2" customWidth="1"/>
    <col min="2" max="2" width="8.625" style="39" customWidth="1"/>
    <col min="3" max="3" width="8.125" style="2" customWidth="1"/>
    <col min="4" max="13" width="7.125" style="2" customWidth="1"/>
    <col min="14" max="256" width="9" style="2"/>
    <col min="257" max="257" width="3.625" style="2" customWidth="1"/>
    <col min="258" max="258" width="8.625" style="2" customWidth="1"/>
    <col min="259" max="259" width="8.125" style="2" customWidth="1"/>
    <col min="260" max="269" width="7.125" style="2" customWidth="1"/>
    <col min="270" max="512" width="9" style="2"/>
    <col min="513" max="513" width="3.625" style="2" customWidth="1"/>
    <col min="514" max="514" width="8.625" style="2" customWidth="1"/>
    <col min="515" max="515" width="8.125" style="2" customWidth="1"/>
    <col min="516" max="525" width="7.125" style="2" customWidth="1"/>
    <col min="526" max="768" width="9" style="2"/>
    <col min="769" max="769" width="3.625" style="2" customWidth="1"/>
    <col min="770" max="770" width="8.625" style="2" customWidth="1"/>
    <col min="771" max="771" width="8.125" style="2" customWidth="1"/>
    <col min="772" max="781" width="7.125" style="2" customWidth="1"/>
    <col min="782" max="1024" width="9" style="2"/>
    <col min="1025" max="1025" width="3.625" style="2" customWidth="1"/>
    <col min="1026" max="1026" width="8.625" style="2" customWidth="1"/>
    <col min="1027" max="1027" width="8.125" style="2" customWidth="1"/>
    <col min="1028" max="1037" width="7.125" style="2" customWidth="1"/>
    <col min="1038" max="1280" width="9" style="2"/>
    <col min="1281" max="1281" width="3.625" style="2" customWidth="1"/>
    <col min="1282" max="1282" width="8.625" style="2" customWidth="1"/>
    <col min="1283" max="1283" width="8.125" style="2" customWidth="1"/>
    <col min="1284" max="1293" width="7.125" style="2" customWidth="1"/>
    <col min="1294" max="1536" width="9" style="2"/>
    <col min="1537" max="1537" width="3.625" style="2" customWidth="1"/>
    <col min="1538" max="1538" width="8.625" style="2" customWidth="1"/>
    <col min="1539" max="1539" width="8.125" style="2" customWidth="1"/>
    <col min="1540" max="1549" width="7.125" style="2" customWidth="1"/>
    <col min="1550" max="1792" width="9" style="2"/>
    <col min="1793" max="1793" width="3.625" style="2" customWidth="1"/>
    <col min="1794" max="1794" width="8.625" style="2" customWidth="1"/>
    <col min="1795" max="1795" width="8.125" style="2" customWidth="1"/>
    <col min="1796" max="1805" width="7.125" style="2" customWidth="1"/>
    <col min="1806" max="2048" width="9" style="2"/>
    <col min="2049" max="2049" width="3.625" style="2" customWidth="1"/>
    <col min="2050" max="2050" width="8.625" style="2" customWidth="1"/>
    <col min="2051" max="2051" width="8.125" style="2" customWidth="1"/>
    <col min="2052" max="2061" width="7.125" style="2" customWidth="1"/>
    <col min="2062" max="2304" width="9" style="2"/>
    <col min="2305" max="2305" width="3.625" style="2" customWidth="1"/>
    <col min="2306" max="2306" width="8.625" style="2" customWidth="1"/>
    <col min="2307" max="2307" width="8.125" style="2" customWidth="1"/>
    <col min="2308" max="2317" width="7.125" style="2" customWidth="1"/>
    <col min="2318" max="2560" width="9" style="2"/>
    <col min="2561" max="2561" width="3.625" style="2" customWidth="1"/>
    <col min="2562" max="2562" width="8.625" style="2" customWidth="1"/>
    <col min="2563" max="2563" width="8.125" style="2" customWidth="1"/>
    <col min="2564" max="2573" width="7.125" style="2" customWidth="1"/>
    <col min="2574" max="2816" width="9" style="2"/>
    <col min="2817" max="2817" width="3.625" style="2" customWidth="1"/>
    <col min="2818" max="2818" width="8.625" style="2" customWidth="1"/>
    <col min="2819" max="2819" width="8.125" style="2" customWidth="1"/>
    <col min="2820" max="2829" width="7.125" style="2" customWidth="1"/>
    <col min="2830" max="3072" width="9" style="2"/>
    <col min="3073" max="3073" width="3.625" style="2" customWidth="1"/>
    <col min="3074" max="3074" width="8.625" style="2" customWidth="1"/>
    <col min="3075" max="3075" width="8.125" style="2" customWidth="1"/>
    <col min="3076" max="3085" width="7.125" style="2" customWidth="1"/>
    <col min="3086" max="3328" width="9" style="2"/>
    <col min="3329" max="3329" width="3.625" style="2" customWidth="1"/>
    <col min="3330" max="3330" width="8.625" style="2" customWidth="1"/>
    <col min="3331" max="3331" width="8.125" style="2" customWidth="1"/>
    <col min="3332" max="3341" width="7.125" style="2" customWidth="1"/>
    <col min="3342" max="3584" width="9" style="2"/>
    <col min="3585" max="3585" width="3.625" style="2" customWidth="1"/>
    <col min="3586" max="3586" width="8.625" style="2" customWidth="1"/>
    <col min="3587" max="3587" width="8.125" style="2" customWidth="1"/>
    <col min="3588" max="3597" width="7.125" style="2" customWidth="1"/>
    <col min="3598" max="3840" width="9" style="2"/>
    <col min="3841" max="3841" width="3.625" style="2" customWidth="1"/>
    <col min="3842" max="3842" width="8.625" style="2" customWidth="1"/>
    <col min="3843" max="3843" width="8.125" style="2" customWidth="1"/>
    <col min="3844" max="3853" width="7.125" style="2" customWidth="1"/>
    <col min="3854" max="4096" width="9" style="2"/>
    <col min="4097" max="4097" width="3.625" style="2" customWidth="1"/>
    <col min="4098" max="4098" width="8.625" style="2" customWidth="1"/>
    <col min="4099" max="4099" width="8.125" style="2" customWidth="1"/>
    <col min="4100" max="4109" width="7.125" style="2" customWidth="1"/>
    <col min="4110" max="4352" width="9" style="2"/>
    <col min="4353" max="4353" width="3.625" style="2" customWidth="1"/>
    <col min="4354" max="4354" width="8.625" style="2" customWidth="1"/>
    <col min="4355" max="4355" width="8.125" style="2" customWidth="1"/>
    <col min="4356" max="4365" width="7.125" style="2" customWidth="1"/>
    <col min="4366" max="4608" width="9" style="2"/>
    <col min="4609" max="4609" width="3.625" style="2" customWidth="1"/>
    <col min="4610" max="4610" width="8.625" style="2" customWidth="1"/>
    <col min="4611" max="4611" width="8.125" style="2" customWidth="1"/>
    <col min="4612" max="4621" width="7.125" style="2" customWidth="1"/>
    <col min="4622" max="4864" width="9" style="2"/>
    <col min="4865" max="4865" width="3.625" style="2" customWidth="1"/>
    <col min="4866" max="4866" width="8.625" style="2" customWidth="1"/>
    <col min="4867" max="4867" width="8.125" style="2" customWidth="1"/>
    <col min="4868" max="4877" width="7.125" style="2" customWidth="1"/>
    <col min="4878" max="5120" width="9" style="2"/>
    <col min="5121" max="5121" width="3.625" style="2" customWidth="1"/>
    <col min="5122" max="5122" width="8.625" style="2" customWidth="1"/>
    <col min="5123" max="5123" width="8.125" style="2" customWidth="1"/>
    <col min="5124" max="5133" width="7.125" style="2" customWidth="1"/>
    <col min="5134" max="5376" width="9" style="2"/>
    <col min="5377" max="5377" width="3.625" style="2" customWidth="1"/>
    <col min="5378" max="5378" width="8.625" style="2" customWidth="1"/>
    <col min="5379" max="5379" width="8.125" style="2" customWidth="1"/>
    <col min="5380" max="5389" width="7.125" style="2" customWidth="1"/>
    <col min="5390" max="5632" width="9" style="2"/>
    <col min="5633" max="5633" width="3.625" style="2" customWidth="1"/>
    <col min="5634" max="5634" width="8.625" style="2" customWidth="1"/>
    <col min="5635" max="5635" width="8.125" style="2" customWidth="1"/>
    <col min="5636" max="5645" width="7.125" style="2" customWidth="1"/>
    <col min="5646" max="5888" width="9" style="2"/>
    <col min="5889" max="5889" width="3.625" style="2" customWidth="1"/>
    <col min="5890" max="5890" width="8.625" style="2" customWidth="1"/>
    <col min="5891" max="5891" width="8.125" style="2" customWidth="1"/>
    <col min="5892" max="5901" width="7.125" style="2" customWidth="1"/>
    <col min="5902" max="6144" width="9" style="2"/>
    <col min="6145" max="6145" width="3.625" style="2" customWidth="1"/>
    <col min="6146" max="6146" width="8.625" style="2" customWidth="1"/>
    <col min="6147" max="6147" width="8.125" style="2" customWidth="1"/>
    <col min="6148" max="6157" width="7.125" style="2" customWidth="1"/>
    <col min="6158" max="6400" width="9" style="2"/>
    <col min="6401" max="6401" width="3.625" style="2" customWidth="1"/>
    <col min="6402" max="6402" width="8.625" style="2" customWidth="1"/>
    <col min="6403" max="6403" width="8.125" style="2" customWidth="1"/>
    <col min="6404" max="6413" width="7.125" style="2" customWidth="1"/>
    <col min="6414" max="6656" width="9" style="2"/>
    <col min="6657" max="6657" width="3.625" style="2" customWidth="1"/>
    <col min="6658" max="6658" width="8.625" style="2" customWidth="1"/>
    <col min="6659" max="6659" width="8.125" style="2" customWidth="1"/>
    <col min="6660" max="6669" width="7.125" style="2" customWidth="1"/>
    <col min="6670" max="6912" width="9" style="2"/>
    <col min="6913" max="6913" width="3.625" style="2" customWidth="1"/>
    <col min="6914" max="6914" width="8.625" style="2" customWidth="1"/>
    <col min="6915" max="6915" width="8.125" style="2" customWidth="1"/>
    <col min="6916" max="6925" width="7.125" style="2" customWidth="1"/>
    <col min="6926" max="7168" width="9" style="2"/>
    <col min="7169" max="7169" width="3.625" style="2" customWidth="1"/>
    <col min="7170" max="7170" width="8.625" style="2" customWidth="1"/>
    <col min="7171" max="7171" width="8.125" style="2" customWidth="1"/>
    <col min="7172" max="7181" width="7.125" style="2" customWidth="1"/>
    <col min="7182" max="7424" width="9" style="2"/>
    <col min="7425" max="7425" width="3.625" style="2" customWidth="1"/>
    <col min="7426" max="7426" width="8.625" style="2" customWidth="1"/>
    <col min="7427" max="7427" width="8.125" style="2" customWidth="1"/>
    <col min="7428" max="7437" width="7.125" style="2" customWidth="1"/>
    <col min="7438" max="7680" width="9" style="2"/>
    <col min="7681" max="7681" width="3.625" style="2" customWidth="1"/>
    <col min="7682" max="7682" width="8.625" style="2" customWidth="1"/>
    <col min="7683" max="7683" width="8.125" style="2" customWidth="1"/>
    <col min="7684" max="7693" width="7.125" style="2" customWidth="1"/>
    <col min="7694" max="7936" width="9" style="2"/>
    <col min="7937" max="7937" width="3.625" style="2" customWidth="1"/>
    <col min="7938" max="7938" width="8.625" style="2" customWidth="1"/>
    <col min="7939" max="7939" width="8.125" style="2" customWidth="1"/>
    <col min="7940" max="7949" width="7.125" style="2" customWidth="1"/>
    <col min="7950" max="8192" width="9" style="2"/>
    <col min="8193" max="8193" width="3.625" style="2" customWidth="1"/>
    <col min="8194" max="8194" width="8.625" style="2" customWidth="1"/>
    <col min="8195" max="8195" width="8.125" style="2" customWidth="1"/>
    <col min="8196" max="8205" width="7.125" style="2" customWidth="1"/>
    <col min="8206" max="8448" width="9" style="2"/>
    <col min="8449" max="8449" width="3.625" style="2" customWidth="1"/>
    <col min="8450" max="8450" width="8.625" style="2" customWidth="1"/>
    <col min="8451" max="8451" width="8.125" style="2" customWidth="1"/>
    <col min="8452" max="8461" width="7.125" style="2" customWidth="1"/>
    <col min="8462" max="8704" width="9" style="2"/>
    <col min="8705" max="8705" width="3.625" style="2" customWidth="1"/>
    <col min="8706" max="8706" width="8.625" style="2" customWidth="1"/>
    <col min="8707" max="8707" width="8.125" style="2" customWidth="1"/>
    <col min="8708" max="8717" width="7.125" style="2" customWidth="1"/>
    <col min="8718" max="8960" width="9" style="2"/>
    <col min="8961" max="8961" width="3.625" style="2" customWidth="1"/>
    <col min="8962" max="8962" width="8.625" style="2" customWidth="1"/>
    <col min="8963" max="8963" width="8.125" style="2" customWidth="1"/>
    <col min="8964" max="8973" width="7.125" style="2" customWidth="1"/>
    <col min="8974" max="9216" width="9" style="2"/>
    <col min="9217" max="9217" width="3.625" style="2" customWidth="1"/>
    <col min="9218" max="9218" width="8.625" style="2" customWidth="1"/>
    <col min="9219" max="9219" width="8.125" style="2" customWidth="1"/>
    <col min="9220" max="9229" width="7.125" style="2" customWidth="1"/>
    <col min="9230" max="9472" width="9" style="2"/>
    <col min="9473" max="9473" width="3.625" style="2" customWidth="1"/>
    <col min="9474" max="9474" width="8.625" style="2" customWidth="1"/>
    <col min="9475" max="9475" width="8.125" style="2" customWidth="1"/>
    <col min="9476" max="9485" width="7.125" style="2" customWidth="1"/>
    <col min="9486" max="9728" width="9" style="2"/>
    <col min="9729" max="9729" width="3.625" style="2" customWidth="1"/>
    <col min="9730" max="9730" width="8.625" style="2" customWidth="1"/>
    <col min="9731" max="9731" width="8.125" style="2" customWidth="1"/>
    <col min="9732" max="9741" width="7.125" style="2" customWidth="1"/>
    <col min="9742" max="9984" width="9" style="2"/>
    <col min="9985" max="9985" width="3.625" style="2" customWidth="1"/>
    <col min="9986" max="9986" width="8.625" style="2" customWidth="1"/>
    <col min="9987" max="9987" width="8.125" style="2" customWidth="1"/>
    <col min="9988" max="9997" width="7.125" style="2" customWidth="1"/>
    <col min="9998" max="10240" width="9" style="2"/>
    <col min="10241" max="10241" width="3.625" style="2" customWidth="1"/>
    <col min="10242" max="10242" width="8.625" style="2" customWidth="1"/>
    <col min="10243" max="10243" width="8.125" style="2" customWidth="1"/>
    <col min="10244" max="10253" width="7.125" style="2" customWidth="1"/>
    <col min="10254" max="10496" width="9" style="2"/>
    <col min="10497" max="10497" width="3.625" style="2" customWidth="1"/>
    <col min="10498" max="10498" width="8.625" style="2" customWidth="1"/>
    <col min="10499" max="10499" width="8.125" style="2" customWidth="1"/>
    <col min="10500" max="10509" width="7.125" style="2" customWidth="1"/>
    <col min="10510" max="10752" width="9" style="2"/>
    <col min="10753" max="10753" width="3.625" style="2" customWidth="1"/>
    <col min="10754" max="10754" width="8.625" style="2" customWidth="1"/>
    <col min="10755" max="10755" width="8.125" style="2" customWidth="1"/>
    <col min="10756" max="10765" width="7.125" style="2" customWidth="1"/>
    <col min="10766" max="11008" width="9" style="2"/>
    <col min="11009" max="11009" width="3.625" style="2" customWidth="1"/>
    <col min="11010" max="11010" width="8.625" style="2" customWidth="1"/>
    <col min="11011" max="11011" width="8.125" style="2" customWidth="1"/>
    <col min="11012" max="11021" width="7.125" style="2" customWidth="1"/>
    <col min="11022" max="11264" width="9" style="2"/>
    <col min="11265" max="11265" width="3.625" style="2" customWidth="1"/>
    <col min="11266" max="11266" width="8.625" style="2" customWidth="1"/>
    <col min="11267" max="11267" width="8.125" style="2" customWidth="1"/>
    <col min="11268" max="11277" width="7.125" style="2" customWidth="1"/>
    <col min="11278" max="11520" width="9" style="2"/>
    <col min="11521" max="11521" width="3.625" style="2" customWidth="1"/>
    <col min="11522" max="11522" width="8.625" style="2" customWidth="1"/>
    <col min="11523" max="11523" width="8.125" style="2" customWidth="1"/>
    <col min="11524" max="11533" width="7.125" style="2" customWidth="1"/>
    <col min="11534" max="11776" width="9" style="2"/>
    <col min="11777" max="11777" width="3.625" style="2" customWidth="1"/>
    <col min="11778" max="11778" width="8.625" style="2" customWidth="1"/>
    <col min="11779" max="11779" width="8.125" style="2" customWidth="1"/>
    <col min="11780" max="11789" width="7.125" style="2" customWidth="1"/>
    <col min="11790" max="12032" width="9" style="2"/>
    <col min="12033" max="12033" width="3.625" style="2" customWidth="1"/>
    <col min="12034" max="12034" width="8.625" style="2" customWidth="1"/>
    <col min="12035" max="12035" width="8.125" style="2" customWidth="1"/>
    <col min="12036" max="12045" width="7.125" style="2" customWidth="1"/>
    <col min="12046" max="12288" width="9" style="2"/>
    <col min="12289" max="12289" width="3.625" style="2" customWidth="1"/>
    <col min="12290" max="12290" width="8.625" style="2" customWidth="1"/>
    <col min="12291" max="12291" width="8.125" style="2" customWidth="1"/>
    <col min="12292" max="12301" width="7.125" style="2" customWidth="1"/>
    <col min="12302" max="12544" width="9" style="2"/>
    <col min="12545" max="12545" width="3.625" style="2" customWidth="1"/>
    <col min="12546" max="12546" width="8.625" style="2" customWidth="1"/>
    <col min="12547" max="12547" width="8.125" style="2" customWidth="1"/>
    <col min="12548" max="12557" width="7.125" style="2" customWidth="1"/>
    <col min="12558" max="12800" width="9" style="2"/>
    <col min="12801" max="12801" width="3.625" style="2" customWidth="1"/>
    <col min="12802" max="12802" width="8.625" style="2" customWidth="1"/>
    <col min="12803" max="12803" width="8.125" style="2" customWidth="1"/>
    <col min="12804" max="12813" width="7.125" style="2" customWidth="1"/>
    <col min="12814" max="13056" width="9" style="2"/>
    <col min="13057" max="13057" width="3.625" style="2" customWidth="1"/>
    <col min="13058" max="13058" width="8.625" style="2" customWidth="1"/>
    <col min="13059" max="13059" width="8.125" style="2" customWidth="1"/>
    <col min="13060" max="13069" width="7.125" style="2" customWidth="1"/>
    <col min="13070" max="13312" width="9" style="2"/>
    <col min="13313" max="13313" width="3.625" style="2" customWidth="1"/>
    <col min="13314" max="13314" width="8.625" style="2" customWidth="1"/>
    <col min="13315" max="13315" width="8.125" style="2" customWidth="1"/>
    <col min="13316" max="13325" width="7.125" style="2" customWidth="1"/>
    <col min="13326" max="13568" width="9" style="2"/>
    <col min="13569" max="13569" width="3.625" style="2" customWidth="1"/>
    <col min="13570" max="13570" width="8.625" style="2" customWidth="1"/>
    <col min="13571" max="13571" width="8.125" style="2" customWidth="1"/>
    <col min="13572" max="13581" width="7.125" style="2" customWidth="1"/>
    <col min="13582" max="13824" width="9" style="2"/>
    <col min="13825" max="13825" width="3.625" style="2" customWidth="1"/>
    <col min="13826" max="13826" width="8.625" style="2" customWidth="1"/>
    <col min="13827" max="13827" width="8.125" style="2" customWidth="1"/>
    <col min="13828" max="13837" width="7.125" style="2" customWidth="1"/>
    <col min="13838" max="14080" width="9" style="2"/>
    <col min="14081" max="14081" width="3.625" style="2" customWidth="1"/>
    <col min="14082" max="14082" width="8.625" style="2" customWidth="1"/>
    <col min="14083" max="14083" width="8.125" style="2" customWidth="1"/>
    <col min="14084" max="14093" width="7.125" style="2" customWidth="1"/>
    <col min="14094" max="14336" width="9" style="2"/>
    <col min="14337" max="14337" width="3.625" style="2" customWidth="1"/>
    <col min="14338" max="14338" width="8.625" style="2" customWidth="1"/>
    <col min="14339" max="14339" width="8.125" style="2" customWidth="1"/>
    <col min="14340" max="14349" width="7.125" style="2" customWidth="1"/>
    <col min="14350" max="14592" width="9" style="2"/>
    <col min="14593" max="14593" width="3.625" style="2" customWidth="1"/>
    <col min="14594" max="14594" width="8.625" style="2" customWidth="1"/>
    <col min="14595" max="14595" width="8.125" style="2" customWidth="1"/>
    <col min="14596" max="14605" width="7.125" style="2" customWidth="1"/>
    <col min="14606" max="14848" width="9" style="2"/>
    <col min="14849" max="14849" width="3.625" style="2" customWidth="1"/>
    <col min="14850" max="14850" width="8.625" style="2" customWidth="1"/>
    <col min="14851" max="14851" width="8.125" style="2" customWidth="1"/>
    <col min="14852" max="14861" width="7.125" style="2" customWidth="1"/>
    <col min="14862" max="15104" width="9" style="2"/>
    <col min="15105" max="15105" width="3.625" style="2" customWidth="1"/>
    <col min="15106" max="15106" width="8.625" style="2" customWidth="1"/>
    <col min="15107" max="15107" width="8.125" style="2" customWidth="1"/>
    <col min="15108" max="15117" width="7.125" style="2" customWidth="1"/>
    <col min="15118" max="15360" width="9" style="2"/>
    <col min="15361" max="15361" width="3.625" style="2" customWidth="1"/>
    <col min="15362" max="15362" width="8.625" style="2" customWidth="1"/>
    <col min="15363" max="15363" width="8.125" style="2" customWidth="1"/>
    <col min="15364" max="15373" width="7.125" style="2" customWidth="1"/>
    <col min="15374" max="15616" width="9" style="2"/>
    <col min="15617" max="15617" width="3.625" style="2" customWidth="1"/>
    <col min="15618" max="15618" width="8.625" style="2" customWidth="1"/>
    <col min="15619" max="15619" width="8.125" style="2" customWidth="1"/>
    <col min="15620" max="15629" width="7.125" style="2" customWidth="1"/>
    <col min="15630" max="15872" width="9" style="2"/>
    <col min="15873" max="15873" width="3.625" style="2" customWidth="1"/>
    <col min="15874" max="15874" width="8.625" style="2" customWidth="1"/>
    <col min="15875" max="15875" width="8.125" style="2" customWidth="1"/>
    <col min="15876" max="15885" width="7.125" style="2" customWidth="1"/>
    <col min="15886" max="16128" width="9" style="2"/>
    <col min="16129" max="16129" width="3.625" style="2" customWidth="1"/>
    <col min="16130" max="16130" width="8.625" style="2" customWidth="1"/>
    <col min="16131" max="16131" width="8.125" style="2" customWidth="1"/>
    <col min="16132" max="16141" width="7.125" style="2" customWidth="1"/>
    <col min="16142" max="16384" width="9" style="2"/>
  </cols>
  <sheetData>
    <row r="1" spans="1:13" ht="30" customHeight="1">
      <c r="A1" s="91" t="s">
        <v>250</v>
      </c>
      <c r="B1" s="349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</row>
    <row r="2" spans="1:13" ht="18" customHeight="1">
      <c r="B2" s="351" t="s">
        <v>251</v>
      </c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75" t="s">
        <v>252</v>
      </c>
    </row>
    <row r="3" spans="1:13" ht="18" customHeight="1">
      <c r="B3" s="880" t="s">
        <v>253</v>
      </c>
      <c r="C3" s="882" t="s">
        <v>254</v>
      </c>
      <c r="D3" s="376" t="s">
        <v>255</v>
      </c>
      <c r="E3" s="884" t="s">
        <v>256</v>
      </c>
      <c r="F3" s="377" t="s">
        <v>257</v>
      </c>
      <c r="G3" s="377" t="s">
        <v>258</v>
      </c>
      <c r="H3" s="377" t="s">
        <v>259</v>
      </c>
      <c r="I3" s="884" t="s">
        <v>260</v>
      </c>
      <c r="J3" s="884" t="s">
        <v>261</v>
      </c>
      <c r="K3" s="377" t="s">
        <v>262</v>
      </c>
      <c r="L3" s="884" t="s">
        <v>263</v>
      </c>
      <c r="M3" s="878" t="s">
        <v>264</v>
      </c>
    </row>
    <row r="4" spans="1:13" ht="18" customHeight="1">
      <c r="B4" s="881"/>
      <c r="C4" s="883"/>
      <c r="D4" s="378" t="s">
        <v>265</v>
      </c>
      <c r="E4" s="885"/>
      <c r="F4" s="379" t="s">
        <v>266</v>
      </c>
      <c r="G4" s="379" t="s">
        <v>267</v>
      </c>
      <c r="H4" s="380" t="s">
        <v>268</v>
      </c>
      <c r="I4" s="885"/>
      <c r="J4" s="885"/>
      <c r="K4" s="381" t="s">
        <v>269</v>
      </c>
      <c r="L4" s="885"/>
      <c r="M4" s="879"/>
    </row>
    <row r="5" spans="1:13" ht="18" customHeight="1">
      <c r="B5" s="355" t="s">
        <v>270</v>
      </c>
      <c r="C5" s="382">
        <f t="shared" ref="C5:M5" si="0">SUM(C6:C9)</f>
        <v>1147</v>
      </c>
      <c r="D5" s="356">
        <f t="shared" si="0"/>
        <v>521</v>
      </c>
      <c r="E5" s="383">
        <f t="shared" si="0"/>
        <v>44</v>
      </c>
      <c r="F5" s="383">
        <f t="shared" si="0"/>
        <v>12</v>
      </c>
      <c r="G5" s="383">
        <f t="shared" si="0"/>
        <v>23</v>
      </c>
      <c r="H5" s="383">
        <f t="shared" si="0"/>
        <v>75</v>
      </c>
      <c r="I5" s="383">
        <f t="shared" si="0"/>
        <v>86</v>
      </c>
      <c r="J5" s="383">
        <f t="shared" si="0"/>
        <v>23</v>
      </c>
      <c r="K5" s="383">
        <f t="shared" si="0"/>
        <v>111</v>
      </c>
      <c r="L5" s="383">
        <f t="shared" si="0"/>
        <v>41</v>
      </c>
      <c r="M5" s="357">
        <f t="shared" si="0"/>
        <v>211</v>
      </c>
    </row>
    <row r="6" spans="1:13" ht="14.1" customHeight="1">
      <c r="B6" s="384" t="s">
        <v>199</v>
      </c>
      <c r="C6" s="385">
        <f>SUM(D6:M6)</f>
        <v>493</v>
      </c>
      <c r="D6" s="386">
        <v>183</v>
      </c>
      <c r="E6" s="387">
        <v>11</v>
      </c>
      <c r="F6" s="387">
        <v>12</v>
      </c>
      <c r="G6" s="387">
        <v>17</v>
      </c>
      <c r="H6" s="387">
        <v>58</v>
      </c>
      <c r="I6" s="387">
        <v>46</v>
      </c>
      <c r="J6" s="387">
        <v>8</v>
      </c>
      <c r="K6" s="387">
        <v>62</v>
      </c>
      <c r="L6" s="387">
        <v>16</v>
      </c>
      <c r="M6" s="388">
        <v>80</v>
      </c>
    </row>
    <row r="7" spans="1:13" ht="14.1" customHeight="1">
      <c r="B7" s="384" t="s">
        <v>200</v>
      </c>
      <c r="C7" s="385">
        <f>SUM(D7:M7)</f>
        <v>328</v>
      </c>
      <c r="D7" s="386">
        <v>133</v>
      </c>
      <c r="E7" s="387">
        <v>14</v>
      </c>
      <c r="F7" s="387">
        <v>0</v>
      </c>
      <c r="G7" s="387">
        <v>6</v>
      </c>
      <c r="H7" s="387">
        <v>7</v>
      </c>
      <c r="I7" s="387">
        <v>40</v>
      </c>
      <c r="J7" s="387">
        <v>7</v>
      </c>
      <c r="K7" s="387">
        <v>33</v>
      </c>
      <c r="L7" s="387">
        <v>13</v>
      </c>
      <c r="M7" s="388">
        <v>75</v>
      </c>
    </row>
    <row r="8" spans="1:13" ht="14.1" customHeight="1">
      <c r="B8" s="384" t="s">
        <v>201</v>
      </c>
      <c r="C8" s="385">
        <f>SUM(D8:M8)</f>
        <v>204</v>
      </c>
      <c r="D8" s="386">
        <v>125</v>
      </c>
      <c r="E8" s="387">
        <v>11</v>
      </c>
      <c r="F8" s="387">
        <v>0</v>
      </c>
      <c r="G8" s="387">
        <v>0</v>
      </c>
      <c r="H8" s="387">
        <v>6</v>
      </c>
      <c r="I8" s="387">
        <v>0</v>
      </c>
      <c r="J8" s="387">
        <v>6</v>
      </c>
      <c r="K8" s="387">
        <v>8</v>
      </c>
      <c r="L8" s="387">
        <v>9</v>
      </c>
      <c r="M8" s="388">
        <v>39</v>
      </c>
    </row>
    <row r="9" spans="1:13" ht="14.1" customHeight="1">
      <c r="B9" s="389" t="s">
        <v>202</v>
      </c>
      <c r="C9" s="385">
        <f>SUM(D9:M9)</f>
        <v>122</v>
      </c>
      <c r="D9" s="390">
        <v>80</v>
      </c>
      <c r="E9" s="391">
        <v>8</v>
      </c>
      <c r="F9" s="391">
        <v>0</v>
      </c>
      <c r="G9" s="391">
        <v>0</v>
      </c>
      <c r="H9" s="391">
        <v>4</v>
      </c>
      <c r="I9" s="391">
        <v>0</v>
      </c>
      <c r="J9" s="391">
        <v>2</v>
      </c>
      <c r="K9" s="391">
        <v>8</v>
      </c>
      <c r="L9" s="391">
        <v>3</v>
      </c>
      <c r="M9" s="392">
        <v>17</v>
      </c>
    </row>
    <row r="10" spans="1:13" ht="18" customHeight="1">
      <c r="B10" s="355" t="s">
        <v>271</v>
      </c>
      <c r="C10" s="382">
        <f t="shared" ref="C10:M10" si="1">SUM(C11:C14)</f>
        <v>1148</v>
      </c>
      <c r="D10" s="356">
        <f t="shared" si="1"/>
        <v>522</v>
      </c>
      <c r="E10" s="383">
        <f t="shared" si="1"/>
        <v>47</v>
      </c>
      <c r="F10" s="383">
        <f t="shared" si="1"/>
        <v>12</v>
      </c>
      <c r="G10" s="383">
        <f t="shared" si="1"/>
        <v>22</v>
      </c>
      <c r="H10" s="383">
        <f t="shared" si="1"/>
        <v>73</v>
      </c>
      <c r="I10" s="383">
        <f t="shared" si="1"/>
        <v>86</v>
      </c>
      <c r="J10" s="383">
        <f t="shared" si="1"/>
        <v>24</v>
      </c>
      <c r="K10" s="383">
        <f t="shared" si="1"/>
        <v>107</v>
      </c>
      <c r="L10" s="383">
        <f t="shared" si="1"/>
        <v>43</v>
      </c>
      <c r="M10" s="357">
        <f t="shared" si="1"/>
        <v>212</v>
      </c>
    </row>
    <row r="11" spans="1:13" ht="14.1" customHeight="1">
      <c r="B11" s="384" t="s">
        <v>199</v>
      </c>
      <c r="C11" s="385">
        <f>SUM(D11:M11)</f>
        <v>487</v>
      </c>
      <c r="D11" s="386">
        <v>182</v>
      </c>
      <c r="E11" s="387">
        <v>12</v>
      </c>
      <c r="F11" s="387">
        <v>12</v>
      </c>
      <c r="G11" s="387">
        <v>16</v>
      </c>
      <c r="H11" s="387">
        <v>57</v>
      </c>
      <c r="I11" s="387">
        <v>46</v>
      </c>
      <c r="J11" s="387">
        <v>8</v>
      </c>
      <c r="K11" s="387">
        <v>58</v>
      </c>
      <c r="L11" s="387">
        <v>18</v>
      </c>
      <c r="M11" s="388">
        <v>78</v>
      </c>
    </row>
    <row r="12" spans="1:13" ht="14.1" customHeight="1">
      <c r="B12" s="384" t="s">
        <v>200</v>
      </c>
      <c r="C12" s="385">
        <f>SUM(D12:M12)</f>
        <v>329</v>
      </c>
      <c r="D12" s="386">
        <v>133</v>
      </c>
      <c r="E12" s="387">
        <v>14</v>
      </c>
      <c r="F12" s="387">
        <v>0</v>
      </c>
      <c r="G12" s="387">
        <v>6</v>
      </c>
      <c r="H12" s="387">
        <v>7</v>
      </c>
      <c r="I12" s="387">
        <v>40</v>
      </c>
      <c r="J12" s="387">
        <v>8</v>
      </c>
      <c r="K12" s="387">
        <v>32</v>
      </c>
      <c r="L12" s="387">
        <v>13</v>
      </c>
      <c r="M12" s="388">
        <v>76</v>
      </c>
    </row>
    <row r="13" spans="1:13" ht="14.1" customHeight="1">
      <c r="B13" s="384" t="s">
        <v>201</v>
      </c>
      <c r="C13" s="385">
        <f>SUM(D13:M13)</f>
        <v>208</v>
      </c>
      <c r="D13" s="386">
        <v>125</v>
      </c>
      <c r="E13" s="387">
        <v>13</v>
      </c>
      <c r="F13" s="387">
        <v>0</v>
      </c>
      <c r="G13" s="387">
        <v>0</v>
      </c>
      <c r="H13" s="387">
        <v>6</v>
      </c>
      <c r="I13" s="387">
        <v>0</v>
      </c>
      <c r="J13" s="387">
        <v>6</v>
      </c>
      <c r="K13" s="387">
        <v>10</v>
      </c>
      <c r="L13" s="387">
        <v>8</v>
      </c>
      <c r="M13" s="388">
        <v>40</v>
      </c>
    </row>
    <row r="14" spans="1:13" ht="14.1" customHeight="1">
      <c r="B14" s="389" t="s">
        <v>202</v>
      </c>
      <c r="C14" s="385">
        <f>SUM(D14:M14)</f>
        <v>124</v>
      </c>
      <c r="D14" s="390">
        <v>82</v>
      </c>
      <c r="E14" s="391">
        <v>8</v>
      </c>
      <c r="F14" s="391">
        <v>0</v>
      </c>
      <c r="G14" s="391">
        <v>0</v>
      </c>
      <c r="H14" s="391">
        <v>3</v>
      </c>
      <c r="I14" s="391">
        <v>0</v>
      </c>
      <c r="J14" s="391">
        <v>2</v>
      </c>
      <c r="K14" s="391">
        <v>7</v>
      </c>
      <c r="L14" s="391">
        <v>4</v>
      </c>
      <c r="M14" s="392">
        <v>18</v>
      </c>
    </row>
    <row r="15" spans="1:13" ht="18" customHeight="1">
      <c r="B15" s="355" t="s">
        <v>272</v>
      </c>
      <c r="C15" s="382">
        <f t="shared" ref="C15:M15" si="2">SUM(C16:C19)</f>
        <v>1134</v>
      </c>
      <c r="D15" s="356">
        <f t="shared" si="2"/>
        <v>516</v>
      </c>
      <c r="E15" s="383">
        <f t="shared" si="2"/>
        <v>47</v>
      </c>
      <c r="F15" s="383">
        <f t="shared" si="2"/>
        <v>12</v>
      </c>
      <c r="G15" s="383">
        <f t="shared" si="2"/>
        <v>23</v>
      </c>
      <c r="H15" s="383">
        <f t="shared" si="2"/>
        <v>73</v>
      </c>
      <c r="I15" s="383">
        <f t="shared" si="2"/>
        <v>85</v>
      </c>
      <c r="J15" s="383">
        <f t="shared" si="2"/>
        <v>22</v>
      </c>
      <c r="K15" s="383">
        <f t="shared" si="2"/>
        <v>102</v>
      </c>
      <c r="L15" s="383">
        <f t="shared" si="2"/>
        <v>43</v>
      </c>
      <c r="M15" s="357">
        <f t="shared" si="2"/>
        <v>211</v>
      </c>
    </row>
    <row r="16" spans="1:13" ht="14.1" customHeight="1">
      <c r="B16" s="384" t="s">
        <v>199</v>
      </c>
      <c r="C16" s="385">
        <f>SUM(D16:M16)</f>
        <v>480</v>
      </c>
      <c r="D16" s="386">
        <v>181</v>
      </c>
      <c r="E16" s="387">
        <v>12</v>
      </c>
      <c r="F16" s="387">
        <v>12</v>
      </c>
      <c r="G16" s="387">
        <v>16</v>
      </c>
      <c r="H16" s="387">
        <v>57</v>
      </c>
      <c r="I16" s="387">
        <v>45</v>
      </c>
      <c r="J16" s="387">
        <v>7</v>
      </c>
      <c r="K16" s="387">
        <v>55</v>
      </c>
      <c r="L16" s="387">
        <v>17</v>
      </c>
      <c r="M16" s="388">
        <v>78</v>
      </c>
    </row>
    <row r="17" spans="2:13" ht="14.1" customHeight="1">
      <c r="B17" s="384" t="s">
        <v>200</v>
      </c>
      <c r="C17" s="385">
        <f>SUM(D17:M17)</f>
        <v>326</v>
      </c>
      <c r="D17" s="386">
        <v>131</v>
      </c>
      <c r="E17" s="387">
        <v>13</v>
      </c>
      <c r="F17" s="387">
        <v>0</v>
      </c>
      <c r="G17" s="387">
        <v>6</v>
      </c>
      <c r="H17" s="387">
        <v>7</v>
      </c>
      <c r="I17" s="387">
        <v>40</v>
      </c>
      <c r="J17" s="387">
        <v>8</v>
      </c>
      <c r="K17" s="387">
        <v>32</v>
      </c>
      <c r="L17" s="387">
        <v>14</v>
      </c>
      <c r="M17" s="388">
        <v>75</v>
      </c>
    </row>
    <row r="18" spans="2:13" ht="14.1" customHeight="1">
      <c r="B18" s="384" t="s">
        <v>201</v>
      </c>
      <c r="C18" s="385">
        <f>SUM(D18:M18)</f>
        <v>204</v>
      </c>
      <c r="D18" s="386">
        <v>123</v>
      </c>
      <c r="E18" s="387">
        <v>14</v>
      </c>
      <c r="F18" s="387">
        <v>0</v>
      </c>
      <c r="G18" s="387">
        <v>0</v>
      </c>
      <c r="H18" s="387">
        <v>5</v>
      </c>
      <c r="I18" s="387">
        <v>0</v>
      </c>
      <c r="J18" s="387">
        <v>5</v>
      </c>
      <c r="K18" s="387">
        <v>9</v>
      </c>
      <c r="L18" s="387">
        <v>8</v>
      </c>
      <c r="M18" s="388">
        <v>40</v>
      </c>
    </row>
    <row r="19" spans="2:13" ht="14.1" customHeight="1">
      <c r="B19" s="389" t="s">
        <v>202</v>
      </c>
      <c r="C19" s="385">
        <f>SUM(D19:M19)</f>
        <v>124</v>
      </c>
      <c r="D19" s="390">
        <v>81</v>
      </c>
      <c r="E19" s="391">
        <v>8</v>
      </c>
      <c r="F19" s="391">
        <v>0</v>
      </c>
      <c r="G19" s="391">
        <v>1</v>
      </c>
      <c r="H19" s="391">
        <v>4</v>
      </c>
      <c r="I19" s="391">
        <v>0</v>
      </c>
      <c r="J19" s="391">
        <v>2</v>
      </c>
      <c r="K19" s="391">
        <v>6</v>
      </c>
      <c r="L19" s="391">
        <v>4</v>
      </c>
      <c r="M19" s="392">
        <v>18</v>
      </c>
    </row>
    <row r="20" spans="2:13" ht="18" customHeight="1">
      <c r="B20" s="355" t="s">
        <v>273</v>
      </c>
      <c r="C20" s="382">
        <f t="shared" ref="C20:M20" si="3">SUM(C21:C24)</f>
        <v>1116</v>
      </c>
      <c r="D20" s="356">
        <f t="shared" si="3"/>
        <v>512</v>
      </c>
      <c r="E20" s="383">
        <f t="shared" si="3"/>
        <v>46</v>
      </c>
      <c r="F20" s="383">
        <f t="shared" si="3"/>
        <v>13</v>
      </c>
      <c r="G20" s="383">
        <f t="shared" si="3"/>
        <v>19</v>
      </c>
      <c r="H20" s="383">
        <f t="shared" si="3"/>
        <v>71</v>
      </c>
      <c r="I20" s="383">
        <f t="shared" si="3"/>
        <v>85</v>
      </c>
      <c r="J20" s="383">
        <f t="shared" si="3"/>
        <v>20</v>
      </c>
      <c r="K20" s="383">
        <f t="shared" si="3"/>
        <v>100</v>
      </c>
      <c r="L20" s="383">
        <f t="shared" si="3"/>
        <v>42</v>
      </c>
      <c r="M20" s="357">
        <f t="shared" si="3"/>
        <v>208</v>
      </c>
    </row>
    <row r="21" spans="2:13" ht="14.1" customHeight="1">
      <c r="B21" s="384" t="s">
        <v>199</v>
      </c>
      <c r="C21" s="385">
        <v>469</v>
      </c>
      <c r="D21" s="386">
        <v>177</v>
      </c>
      <c r="E21" s="387">
        <v>12</v>
      </c>
      <c r="F21" s="387">
        <v>13</v>
      </c>
      <c r="G21" s="387">
        <v>12</v>
      </c>
      <c r="H21" s="387">
        <v>55</v>
      </c>
      <c r="I21" s="387">
        <v>46</v>
      </c>
      <c r="J21" s="387">
        <v>7</v>
      </c>
      <c r="K21" s="387">
        <v>53</v>
      </c>
      <c r="L21" s="387">
        <v>18</v>
      </c>
      <c r="M21" s="388">
        <v>76</v>
      </c>
    </row>
    <row r="22" spans="2:13" ht="14.1" customHeight="1">
      <c r="B22" s="384" t="s">
        <v>200</v>
      </c>
      <c r="C22" s="385">
        <v>320</v>
      </c>
      <c r="D22" s="386">
        <v>132</v>
      </c>
      <c r="E22" s="387">
        <v>13</v>
      </c>
      <c r="F22" s="387">
        <v>0</v>
      </c>
      <c r="G22" s="387">
        <v>6</v>
      </c>
      <c r="H22" s="387">
        <v>7</v>
      </c>
      <c r="I22" s="387">
        <v>39</v>
      </c>
      <c r="J22" s="387">
        <v>7</v>
      </c>
      <c r="K22" s="387">
        <v>31</v>
      </c>
      <c r="L22" s="387">
        <v>12</v>
      </c>
      <c r="M22" s="388">
        <v>73</v>
      </c>
    </row>
    <row r="23" spans="2:13" ht="14.1" customHeight="1">
      <c r="B23" s="384" t="s">
        <v>201</v>
      </c>
      <c r="C23" s="385">
        <v>204</v>
      </c>
      <c r="D23" s="386">
        <v>122</v>
      </c>
      <c r="E23" s="387">
        <v>13</v>
      </c>
      <c r="F23" s="387">
        <v>0</v>
      </c>
      <c r="G23" s="387">
        <v>0</v>
      </c>
      <c r="H23" s="387">
        <v>5</v>
      </c>
      <c r="I23" s="387">
        <v>0</v>
      </c>
      <c r="J23" s="387">
        <v>4</v>
      </c>
      <c r="K23" s="387">
        <v>11</v>
      </c>
      <c r="L23" s="387">
        <v>8</v>
      </c>
      <c r="M23" s="388">
        <v>41</v>
      </c>
    </row>
    <row r="24" spans="2:13" ht="14.1" customHeight="1">
      <c r="B24" s="389" t="s">
        <v>202</v>
      </c>
      <c r="C24" s="393">
        <v>123</v>
      </c>
      <c r="D24" s="390">
        <v>81</v>
      </c>
      <c r="E24" s="391">
        <v>8</v>
      </c>
      <c r="F24" s="391">
        <v>0</v>
      </c>
      <c r="G24" s="391">
        <v>1</v>
      </c>
      <c r="H24" s="391">
        <v>4</v>
      </c>
      <c r="I24" s="391">
        <v>0</v>
      </c>
      <c r="J24" s="391">
        <v>2</v>
      </c>
      <c r="K24" s="391">
        <v>5</v>
      </c>
      <c r="L24" s="391">
        <v>4</v>
      </c>
      <c r="M24" s="392">
        <v>18</v>
      </c>
    </row>
    <row r="25" spans="2:13" ht="18" customHeight="1">
      <c r="B25" s="355" t="s">
        <v>274</v>
      </c>
      <c r="C25" s="382">
        <f t="shared" ref="C25:M25" si="4">SUM(C26:C29)</f>
        <v>1109</v>
      </c>
      <c r="D25" s="356">
        <f t="shared" si="4"/>
        <v>499</v>
      </c>
      <c r="E25" s="383">
        <f t="shared" si="4"/>
        <v>49</v>
      </c>
      <c r="F25" s="383">
        <f t="shared" si="4"/>
        <v>14</v>
      </c>
      <c r="G25" s="383">
        <f t="shared" si="4"/>
        <v>23</v>
      </c>
      <c r="H25" s="383">
        <f t="shared" si="4"/>
        <v>73</v>
      </c>
      <c r="I25" s="383">
        <f t="shared" si="4"/>
        <v>85</v>
      </c>
      <c r="J25" s="383">
        <f t="shared" si="4"/>
        <v>28</v>
      </c>
      <c r="K25" s="383">
        <f t="shared" si="4"/>
        <v>93</v>
      </c>
      <c r="L25" s="383">
        <f t="shared" si="4"/>
        <v>44</v>
      </c>
      <c r="M25" s="357">
        <f t="shared" si="4"/>
        <v>201</v>
      </c>
    </row>
    <row r="26" spans="2:13" ht="14.1" customHeight="1">
      <c r="B26" s="384" t="s">
        <v>199</v>
      </c>
      <c r="C26" s="385">
        <v>468</v>
      </c>
      <c r="D26" s="386">
        <v>178</v>
      </c>
      <c r="E26" s="387">
        <v>12</v>
      </c>
      <c r="F26" s="387">
        <v>14</v>
      </c>
      <c r="G26" s="387">
        <v>14</v>
      </c>
      <c r="H26" s="387">
        <v>57</v>
      </c>
      <c r="I26" s="387">
        <v>45</v>
      </c>
      <c r="J26" s="387">
        <v>7</v>
      </c>
      <c r="K26" s="387">
        <v>50</v>
      </c>
      <c r="L26" s="387">
        <v>14</v>
      </c>
      <c r="M26" s="388">
        <v>77</v>
      </c>
    </row>
    <row r="27" spans="2:13" ht="14.1" customHeight="1">
      <c r="B27" s="384" t="s">
        <v>200</v>
      </c>
      <c r="C27" s="385">
        <v>314</v>
      </c>
      <c r="D27" s="386">
        <v>130</v>
      </c>
      <c r="E27" s="387">
        <v>14</v>
      </c>
      <c r="F27" s="387">
        <v>0</v>
      </c>
      <c r="G27" s="387">
        <v>6</v>
      </c>
      <c r="H27" s="387">
        <v>7</v>
      </c>
      <c r="I27" s="387">
        <v>40</v>
      </c>
      <c r="J27" s="387">
        <v>7</v>
      </c>
      <c r="K27" s="387">
        <v>29</v>
      </c>
      <c r="L27" s="387">
        <v>17</v>
      </c>
      <c r="M27" s="388">
        <v>64</v>
      </c>
    </row>
    <row r="28" spans="2:13" ht="14.1" customHeight="1">
      <c r="B28" s="384" t="s">
        <v>201</v>
      </c>
      <c r="C28" s="385">
        <v>202</v>
      </c>
      <c r="D28" s="386">
        <v>112</v>
      </c>
      <c r="E28" s="387">
        <v>14</v>
      </c>
      <c r="F28" s="387">
        <v>0</v>
      </c>
      <c r="G28" s="387">
        <v>2</v>
      </c>
      <c r="H28" s="387">
        <v>5</v>
      </c>
      <c r="I28" s="387">
        <v>0</v>
      </c>
      <c r="J28" s="387">
        <v>11</v>
      </c>
      <c r="K28" s="387">
        <v>9</v>
      </c>
      <c r="L28" s="387">
        <v>8</v>
      </c>
      <c r="M28" s="388">
        <v>41</v>
      </c>
    </row>
    <row r="29" spans="2:13" ht="14.1" customHeight="1">
      <c r="B29" s="389" t="s">
        <v>202</v>
      </c>
      <c r="C29" s="393">
        <v>125</v>
      </c>
      <c r="D29" s="390">
        <v>79</v>
      </c>
      <c r="E29" s="391">
        <v>9</v>
      </c>
      <c r="F29" s="391">
        <v>0</v>
      </c>
      <c r="G29" s="391">
        <v>1</v>
      </c>
      <c r="H29" s="391">
        <v>4</v>
      </c>
      <c r="I29" s="391">
        <v>0</v>
      </c>
      <c r="J29" s="391">
        <v>3</v>
      </c>
      <c r="K29" s="391">
        <v>5</v>
      </c>
      <c r="L29" s="391">
        <v>5</v>
      </c>
      <c r="M29" s="392">
        <v>19</v>
      </c>
    </row>
    <row r="30" spans="2:13" s="77" customFormat="1" ht="18" customHeight="1">
      <c r="B30" s="355" t="s">
        <v>275</v>
      </c>
      <c r="C30" s="382">
        <f>SUM(C31:C34)</f>
        <v>1092</v>
      </c>
      <c r="D30" s="356">
        <f t="shared" ref="D30:M30" si="5">SUM(D31:D34)</f>
        <v>494</v>
      </c>
      <c r="E30" s="383">
        <f t="shared" si="5"/>
        <v>48</v>
      </c>
      <c r="F30" s="383">
        <f t="shared" si="5"/>
        <v>14</v>
      </c>
      <c r="G30" s="383">
        <f t="shared" si="5"/>
        <v>24</v>
      </c>
      <c r="H30" s="383">
        <f t="shared" si="5"/>
        <v>75</v>
      </c>
      <c r="I30" s="383">
        <f t="shared" si="5"/>
        <v>85</v>
      </c>
      <c r="J30" s="383">
        <f t="shared" si="5"/>
        <v>28</v>
      </c>
      <c r="K30" s="383">
        <f t="shared" si="5"/>
        <v>91</v>
      </c>
      <c r="L30" s="383">
        <f t="shared" si="5"/>
        <v>41</v>
      </c>
      <c r="M30" s="357">
        <f t="shared" si="5"/>
        <v>192</v>
      </c>
    </row>
    <row r="31" spans="2:13" ht="14.1" customHeight="1">
      <c r="B31" s="358" t="s">
        <v>199</v>
      </c>
      <c r="C31" s="394">
        <v>452</v>
      </c>
      <c r="D31" s="359">
        <v>171</v>
      </c>
      <c r="E31" s="395">
        <v>12</v>
      </c>
      <c r="F31" s="395">
        <v>14</v>
      </c>
      <c r="G31" s="395">
        <v>15</v>
      </c>
      <c r="H31" s="395">
        <v>59</v>
      </c>
      <c r="I31" s="395">
        <v>45</v>
      </c>
      <c r="J31" s="395">
        <v>7</v>
      </c>
      <c r="K31" s="395">
        <v>48</v>
      </c>
      <c r="L31" s="395">
        <v>11</v>
      </c>
      <c r="M31" s="360">
        <v>70</v>
      </c>
    </row>
    <row r="32" spans="2:13" ht="14.1" customHeight="1">
      <c r="B32" s="358" t="s">
        <v>200</v>
      </c>
      <c r="C32" s="394">
        <v>305</v>
      </c>
      <c r="D32" s="359">
        <v>125</v>
      </c>
      <c r="E32" s="395">
        <v>14</v>
      </c>
      <c r="F32" s="395">
        <v>0</v>
      </c>
      <c r="G32" s="395">
        <v>6</v>
      </c>
      <c r="H32" s="395">
        <v>7</v>
      </c>
      <c r="I32" s="395">
        <v>40</v>
      </c>
      <c r="J32" s="395">
        <v>7</v>
      </c>
      <c r="K32" s="395">
        <v>27</v>
      </c>
      <c r="L32" s="395">
        <v>17</v>
      </c>
      <c r="M32" s="360">
        <v>62</v>
      </c>
    </row>
    <row r="33" spans="2:13" ht="14.1" customHeight="1">
      <c r="B33" s="358" t="s">
        <v>201</v>
      </c>
      <c r="C33" s="394">
        <v>206</v>
      </c>
      <c r="D33" s="359">
        <v>114</v>
      </c>
      <c r="E33" s="395">
        <v>13</v>
      </c>
      <c r="F33" s="395">
        <v>0</v>
      </c>
      <c r="G33" s="395">
        <v>2</v>
      </c>
      <c r="H33" s="395">
        <v>5</v>
      </c>
      <c r="I33" s="395">
        <v>0</v>
      </c>
      <c r="J33" s="395">
        <v>11</v>
      </c>
      <c r="K33" s="395">
        <v>11</v>
      </c>
      <c r="L33" s="395">
        <v>8</v>
      </c>
      <c r="M33" s="360">
        <v>42</v>
      </c>
    </row>
    <row r="34" spans="2:13" ht="14.1" customHeight="1">
      <c r="B34" s="361" t="s">
        <v>202</v>
      </c>
      <c r="C34" s="396">
        <v>129</v>
      </c>
      <c r="D34" s="362">
        <v>84</v>
      </c>
      <c r="E34" s="397">
        <v>9</v>
      </c>
      <c r="F34" s="397">
        <v>0</v>
      </c>
      <c r="G34" s="397">
        <v>1</v>
      </c>
      <c r="H34" s="397">
        <v>4</v>
      </c>
      <c r="I34" s="397">
        <v>0</v>
      </c>
      <c r="J34" s="397">
        <v>3</v>
      </c>
      <c r="K34" s="397">
        <v>5</v>
      </c>
      <c r="L34" s="397">
        <v>5</v>
      </c>
      <c r="M34" s="363">
        <v>18</v>
      </c>
    </row>
    <row r="35" spans="2:13" s="77" customFormat="1" ht="18" customHeight="1">
      <c r="B35" s="364" t="s">
        <v>276</v>
      </c>
      <c r="C35" s="398">
        <v>978</v>
      </c>
      <c r="D35" s="365">
        <v>447</v>
      </c>
      <c r="E35" s="399">
        <v>50</v>
      </c>
      <c r="F35" s="399">
        <v>11</v>
      </c>
      <c r="G35" s="399">
        <v>26</v>
      </c>
      <c r="H35" s="399">
        <v>76</v>
      </c>
      <c r="I35" s="399">
        <v>0</v>
      </c>
      <c r="J35" s="399">
        <v>48</v>
      </c>
      <c r="K35" s="399">
        <v>108</v>
      </c>
      <c r="L35" s="399">
        <v>41</v>
      </c>
      <c r="M35" s="366">
        <v>171</v>
      </c>
    </row>
    <row r="36" spans="2:13" s="77" customFormat="1" ht="18" customHeight="1">
      <c r="B36" s="364" t="s">
        <v>277</v>
      </c>
      <c r="C36" s="398">
        <v>975</v>
      </c>
      <c r="D36" s="365">
        <v>446</v>
      </c>
      <c r="E36" s="399">
        <v>49</v>
      </c>
      <c r="F36" s="399">
        <v>11</v>
      </c>
      <c r="G36" s="399">
        <v>26</v>
      </c>
      <c r="H36" s="399">
        <v>77</v>
      </c>
      <c r="I36" s="399">
        <v>0</v>
      </c>
      <c r="J36" s="399">
        <v>43</v>
      </c>
      <c r="K36" s="399">
        <v>104</v>
      </c>
      <c r="L36" s="399">
        <v>40</v>
      </c>
      <c r="M36" s="366">
        <v>179</v>
      </c>
    </row>
    <row r="37" spans="2:13" s="77" customFormat="1" ht="18" customHeight="1">
      <c r="B37" s="364" t="s">
        <v>278</v>
      </c>
      <c r="C37" s="398">
        <f t="shared" ref="C37:C42" si="6">SUM(D37:M37)</f>
        <v>955</v>
      </c>
      <c r="D37" s="365">
        <v>436</v>
      </c>
      <c r="E37" s="399">
        <v>54</v>
      </c>
      <c r="F37" s="399">
        <v>10</v>
      </c>
      <c r="G37" s="399">
        <v>25</v>
      </c>
      <c r="H37" s="399">
        <v>84</v>
      </c>
      <c r="I37" s="399">
        <v>0</v>
      </c>
      <c r="J37" s="399">
        <v>32</v>
      </c>
      <c r="K37" s="399">
        <v>97</v>
      </c>
      <c r="L37" s="399">
        <v>37</v>
      </c>
      <c r="M37" s="366">
        <v>180</v>
      </c>
    </row>
    <row r="38" spans="2:13" s="77" customFormat="1" ht="18" customHeight="1">
      <c r="B38" s="364" t="s">
        <v>279</v>
      </c>
      <c r="C38" s="398">
        <f t="shared" si="6"/>
        <v>927</v>
      </c>
      <c r="D38" s="365">
        <v>416</v>
      </c>
      <c r="E38" s="399">
        <v>52</v>
      </c>
      <c r="F38" s="399">
        <v>11</v>
      </c>
      <c r="G38" s="399">
        <v>25</v>
      </c>
      <c r="H38" s="399">
        <v>84</v>
      </c>
      <c r="I38" s="399">
        <v>0</v>
      </c>
      <c r="J38" s="399">
        <v>32</v>
      </c>
      <c r="K38" s="399">
        <v>92</v>
      </c>
      <c r="L38" s="399">
        <v>35</v>
      </c>
      <c r="M38" s="366">
        <v>180</v>
      </c>
    </row>
    <row r="39" spans="2:13" s="77" customFormat="1" ht="18" customHeight="1">
      <c r="B39" s="364" t="s">
        <v>280</v>
      </c>
      <c r="C39" s="398">
        <f t="shared" si="6"/>
        <v>907</v>
      </c>
      <c r="D39" s="365">
        <v>403</v>
      </c>
      <c r="E39" s="399">
        <v>51</v>
      </c>
      <c r="F39" s="399">
        <v>11</v>
      </c>
      <c r="G39" s="399">
        <v>26</v>
      </c>
      <c r="H39" s="399">
        <v>84</v>
      </c>
      <c r="I39" s="399">
        <v>0</v>
      </c>
      <c r="J39" s="399">
        <v>31</v>
      </c>
      <c r="K39" s="399">
        <v>87</v>
      </c>
      <c r="L39" s="399">
        <v>35</v>
      </c>
      <c r="M39" s="366">
        <v>179</v>
      </c>
    </row>
    <row r="40" spans="2:13" s="77" customFormat="1" ht="18" customHeight="1">
      <c r="B40" s="364" t="s">
        <v>281</v>
      </c>
      <c r="C40" s="398">
        <f t="shared" si="6"/>
        <v>881</v>
      </c>
      <c r="D40" s="365">
        <v>385</v>
      </c>
      <c r="E40" s="399">
        <v>45</v>
      </c>
      <c r="F40" s="399">
        <v>11</v>
      </c>
      <c r="G40" s="399">
        <v>26</v>
      </c>
      <c r="H40" s="399">
        <v>90</v>
      </c>
      <c r="I40" s="399">
        <v>0</v>
      </c>
      <c r="J40" s="399">
        <v>31</v>
      </c>
      <c r="K40" s="399">
        <v>82</v>
      </c>
      <c r="L40" s="399">
        <v>31</v>
      </c>
      <c r="M40" s="366">
        <v>180</v>
      </c>
    </row>
    <row r="41" spans="2:13" s="77" customFormat="1" ht="18" customHeight="1">
      <c r="B41" s="364" t="s">
        <v>282</v>
      </c>
      <c r="C41" s="398">
        <f t="shared" si="6"/>
        <v>863</v>
      </c>
      <c r="D41" s="365">
        <v>378</v>
      </c>
      <c r="E41" s="399">
        <v>45</v>
      </c>
      <c r="F41" s="399">
        <v>12</v>
      </c>
      <c r="G41" s="399">
        <v>25</v>
      </c>
      <c r="H41" s="399">
        <v>86</v>
      </c>
      <c r="I41" s="399">
        <v>0</v>
      </c>
      <c r="J41" s="399">
        <v>30</v>
      </c>
      <c r="K41" s="399">
        <v>81</v>
      </c>
      <c r="L41" s="399">
        <v>27</v>
      </c>
      <c r="M41" s="366">
        <v>179</v>
      </c>
    </row>
    <row r="42" spans="2:13" s="77" customFormat="1" ht="18" customHeight="1">
      <c r="B42" s="364" t="s">
        <v>283</v>
      </c>
      <c r="C42" s="398">
        <f t="shared" si="6"/>
        <v>852</v>
      </c>
      <c r="D42" s="365">
        <v>372</v>
      </c>
      <c r="E42" s="399">
        <v>44</v>
      </c>
      <c r="F42" s="399">
        <v>13</v>
      </c>
      <c r="G42" s="399">
        <v>28</v>
      </c>
      <c r="H42" s="399">
        <v>82</v>
      </c>
      <c r="I42" s="399">
        <v>0</v>
      </c>
      <c r="J42" s="399">
        <v>30</v>
      </c>
      <c r="K42" s="399">
        <v>79</v>
      </c>
      <c r="L42" s="399">
        <v>27</v>
      </c>
      <c r="M42" s="366">
        <v>177</v>
      </c>
    </row>
    <row r="43" spans="2:13" s="77" customFormat="1" ht="18" customHeight="1">
      <c r="B43" s="364" t="s">
        <v>284</v>
      </c>
      <c r="C43" s="398">
        <f>SUM(D43:M43)</f>
        <v>835</v>
      </c>
      <c r="D43" s="365">
        <v>363</v>
      </c>
      <c r="E43" s="399">
        <v>45</v>
      </c>
      <c r="F43" s="399">
        <v>11</v>
      </c>
      <c r="G43" s="399">
        <v>29</v>
      </c>
      <c r="H43" s="399">
        <v>80</v>
      </c>
      <c r="I43" s="399">
        <v>0</v>
      </c>
      <c r="J43" s="399">
        <v>31</v>
      </c>
      <c r="K43" s="399">
        <v>74</v>
      </c>
      <c r="L43" s="399">
        <v>23</v>
      </c>
      <c r="M43" s="366">
        <v>179</v>
      </c>
    </row>
    <row r="44" spans="2:13" s="77" customFormat="1" ht="18" customHeight="1">
      <c r="B44" s="364" t="s">
        <v>285</v>
      </c>
      <c r="C44" s="398">
        <f>SUM(D44:M44)</f>
        <v>829</v>
      </c>
      <c r="D44" s="365">
        <v>379</v>
      </c>
      <c r="E44" s="399">
        <v>42</v>
      </c>
      <c r="F44" s="399">
        <v>11</v>
      </c>
      <c r="G44" s="399">
        <v>31</v>
      </c>
      <c r="H44" s="399">
        <v>78</v>
      </c>
      <c r="I44" s="399">
        <v>0</v>
      </c>
      <c r="J44" s="399">
        <v>20</v>
      </c>
      <c r="K44" s="399">
        <v>65</v>
      </c>
      <c r="L44" s="399">
        <v>13</v>
      </c>
      <c r="M44" s="366">
        <v>190</v>
      </c>
    </row>
    <row r="45" spans="2:13" s="77" customFormat="1" ht="18" customHeight="1">
      <c r="B45" s="364" t="s">
        <v>286</v>
      </c>
      <c r="C45" s="398">
        <f>SUM(D45:M45)</f>
        <v>820</v>
      </c>
      <c r="D45" s="365">
        <v>380</v>
      </c>
      <c r="E45" s="399">
        <v>42</v>
      </c>
      <c r="F45" s="399">
        <v>11</v>
      </c>
      <c r="G45" s="399">
        <v>33</v>
      </c>
      <c r="H45" s="399">
        <v>80</v>
      </c>
      <c r="I45" s="399">
        <v>0</v>
      </c>
      <c r="J45" s="399">
        <v>17</v>
      </c>
      <c r="K45" s="399">
        <v>58</v>
      </c>
      <c r="L45" s="399">
        <v>2</v>
      </c>
      <c r="M45" s="366">
        <v>197</v>
      </c>
    </row>
    <row r="46" spans="2:13" ht="15" customHeight="1">
      <c r="B46" s="2"/>
      <c r="C46" s="350"/>
      <c r="D46" s="350"/>
      <c r="E46" s="350"/>
      <c r="F46" s="350"/>
      <c r="G46" s="350"/>
      <c r="H46" s="350"/>
      <c r="I46" s="350"/>
      <c r="J46" s="350"/>
      <c r="K46" s="350"/>
      <c r="L46" s="350"/>
      <c r="M46" s="349" t="s">
        <v>287</v>
      </c>
    </row>
    <row r="47" spans="2:13" ht="15" customHeight="1"/>
  </sheetData>
  <mergeCells count="7">
    <mergeCell ref="M3:M4"/>
    <mergeCell ref="B3:B4"/>
    <mergeCell ref="C3:C4"/>
    <mergeCell ref="E3:E4"/>
    <mergeCell ref="I3:I4"/>
    <mergeCell ref="J3:J4"/>
    <mergeCell ref="L3:L4"/>
  </mergeCells>
  <phoneticPr fontId="1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&amp;R20.行  財  政</oddHeader>
    <oddFooter>&amp;C-147-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</vt:i4>
      </vt:variant>
    </vt:vector>
  </HeadingPairs>
  <TitlesOfParts>
    <vt:vector size="19" baseType="lpstr">
      <vt:lpstr>T-1</vt:lpstr>
      <vt:lpstr>T-2</vt:lpstr>
      <vt:lpstr>T-3</vt:lpstr>
      <vt:lpstr>T-4</vt:lpstr>
      <vt:lpstr>T-5</vt:lpstr>
      <vt:lpstr>T-6</vt:lpstr>
      <vt:lpstr>T-7.8</vt:lpstr>
      <vt:lpstr>T-9</vt:lpstr>
      <vt:lpstr>T-10</vt:lpstr>
      <vt:lpstr>T-11</vt:lpstr>
      <vt:lpstr>T-12</vt:lpstr>
      <vt:lpstr>T-13</vt:lpstr>
      <vt:lpstr>T-14</vt:lpstr>
      <vt:lpstr>T-15</vt:lpstr>
      <vt:lpstr>T-16</vt:lpstr>
      <vt:lpstr>T-17</vt:lpstr>
      <vt:lpstr>T-18</vt:lpstr>
      <vt:lpstr>Sheet1</vt:lpstr>
      <vt:lpstr>'T-9'!Print_Area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橋梅　綺澄</dc:creator>
  <cp:lastModifiedBy>橋梅　綺澄</cp:lastModifiedBy>
  <dcterms:created xsi:type="dcterms:W3CDTF">2017-05-24T05:30:29Z</dcterms:created>
  <dcterms:modified xsi:type="dcterms:W3CDTF">2017-05-24T07:59:05Z</dcterms:modified>
</cp:coreProperties>
</file>