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activeTab="0"/>
  </bookViews>
  <sheets>
    <sheet name="J-1" sheetId="1" r:id="rId1"/>
    <sheet name="J-2" sheetId="2" r:id="rId2"/>
    <sheet name="J-3" sheetId="3" r:id="rId3"/>
    <sheet name="J-4" sheetId="4" r:id="rId4"/>
    <sheet name="J-5" sheetId="5" r:id="rId5"/>
    <sheet name="J-6" sheetId="6" r:id="rId6"/>
    <sheet name="J-7" sheetId="7" r:id="rId7"/>
    <sheet name="J-8" sheetId="8" r:id="rId8"/>
    <sheet name="J-9" sheetId="9" r:id="rId9"/>
  </sheets>
  <definedNames>
    <definedName name="_xlnm.Print_Area" localSheetId="7">'J-8'!$A$1:$N$61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<sst xmlns="http://schemas.openxmlformats.org/spreadsheetml/2006/main" count="1958" uniqueCount="347">
  <si>
    <t xml:space="preserve"> （本務者）</t>
  </si>
  <si>
    <t>幼稚園数</t>
  </si>
  <si>
    <t>本
園</t>
  </si>
  <si>
    <t>分
園</t>
  </si>
  <si>
    <t>学
級
数</t>
  </si>
  <si>
    <t>平成18年度</t>
  </si>
  <si>
    <t>園児数</t>
  </si>
  <si>
    <t>教員数</t>
  </si>
  <si>
    <t>修了者</t>
  </si>
  <si>
    <t>計</t>
  </si>
  <si>
    <t>計</t>
  </si>
  <si>
    <t>男</t>
  </si>
  <si>
    <t>女</t>
  </si>
  <si>
    <t>-</t>
  </si>
  <si>
    <t>-</t>
  </si>
  <si>
    <t>三国町</t>
  </si>
  <si>
    <t>-</t>
  </si>
  <si>
    <t>丸岡町</t>
  </si>
  <si>
    <t>春江町</t>
  </si>
  <si>
    <t>坂井町</t>
  </si>
  <si>
    <t>平成17年度</t>
  </si>
  <si>
    <t>-</t>
  </si>
  <si>
    <t>平成16年度</t>
  </si>
  <si>
    <t>-</t>
  </si>
  <si>
    <t>各年度5月1日現在</t>
  </si>
  <si>
    <t>J-1．幼稚園の園児数・教職員数</t>
  </si>
  <si>
    <t>職員数</t>
  </si>
  <si>
    <t>本務者</t>
  </si>
  <si>
    <t>兼務者</t>
  </si>
  <si>
    <t>就園率</t>
  </si>
  <si>
    <t>(%)</t>
  </si>
  <si>
    <t>平成19年度</t>
  </si>
  <si>
    <t>平成20年度</t>
  </si>
  <si>
    <t>出典：福井県学校基本調査</t>
  </si>
  <si>
    <t>三国南</t>
  </si>
  <si>
    <t>平章</t>
  </si>
  <si>
    <t>長畝</t>
  </si>
  <si>
    <t>高椋</t>
  </si>
  <si>
    <t>鳴鹿</t>
  </si>
  <si>
    <t>磯部</t>
  </si>
  <si>
    <t>春江</t>
  </si>
  <si>
    <t>春江西</t>
  </si>
  <si>
    <t>大石</t>
  </si>
  <si>
    <t>春江東</t>
  </si>
  <si>
    <t>東十郷</t>
  </si>
  <si>
    <t>大関</t>
  </si>
  <si>
    <t>兵庫</t>
  </si>
  <si>
    <t>木部</t>
  </si>
  <si>
    <t>三国北</t>
  </si>
  <si>
    <t>加戸</t>
  </si>
  <si>
    <t>雄島</t>
  </si>
  <si>
    <t>三国西</t>
  </si>
  <si>
    <t>緑</t>
  </si>
  <si>
    <t>明章</t>
  </si>
  <si>
    <t>平成21年度</t>
  </si>
  <si>
    <t>春江町</t>
  </si>
  <si>
    <t>-</t>
  </si>
  <si>
    <t>資料：学校教育課</t>
  </si>
  <si>
    <t>-</t>
  </si>
  <si>
    <t>平成22年度</t>
  </si>
  <si>
    <t>平成23年度</t>
  </si>
  <si>
    <t>（平成23年3月末廃園）</t>
  </si>
  <si>
    <t>平成24年度</t>
  </si>
  <si>
    <t>平成25年度</t>
  </si>
  <si>
    <t>平成26年度</t>
  </si>
  <si>
    <t>雄島安島園</t>
  </si>
  <si>
    <t>平成27年度</t>
  </si>
  <si>
    <t>東十郷</t>
  </si>
  <si>
    <t>大関</t>
  </si>
  <si>
    <t>兵庫</t>
  </si>
  <si>
    <t>J-2．幼稚園舎等の概要</t>
  </si>
  <si>
    <r>
      <t>平成27</t>
    </r>
    <r>
      <rPr>
        <sz val="11"/>
        <rFont val="ＭＳ Ｐゴシック"/>
        <family val="3"/>
      </rPr>
      <t>年4月1日現在</t>
    </r>
  </si>
  <si>
    <t>名称</t>
  </si>
  <si>
    <t>園舎</t>
  </si>
  <si>
    <t>敷地面積(㎡)</t>
  </si>
  <si>
    <t>建築年度</t>
  </si>
  <si>
    <t>構造</t>
  </si>
  <si>
    <t>階数</t>
  </si>
  <si>
    <t>床面積(㎡)</t>
  </si>
  <si>
    <t xml:space="preserve">三国南幼稚園 </t>
  </si>
  <si>
    <t>S52</t>
  </si>
  <si>
    <t>鉄筋コンクリート</t>
  </si>
  <si>
    <t xml:space="preserve">三国北幼稚園 </t>
  </si>
  <si>
    <t>S62</t>
  </si>
  <si>
    <t xml:space="preserve">雄島幼稚園 </t>
  </si>
  <si>
    <t>S53</t>
  </si>
  <si>
    <t xml:space="preserve">加戸幼稚園 </t>
  </si>
  <si>
    <t>S58</t>
  </si>
  <si>
    <t xml:space="preserve">三国西幼稚園 </t>
  </si>
  <si>
    <t>S55</t>
  </si>
  <si>
    <t>磯部幼稚園（磯部西幼保園）</t>
  </si>
  <si>
    <t>Ｓ57</t>
  </si>
  <si>
    <t>高椋幼稚園（高椋幼保園）</t>
  </si>
  <si>
    <t>Ｓ54</t>
  </si>
  <si>
    <t>併設</t>
  </si>
  <si>
    <t>平章幼稚園（平章幼保園）</t>
  </si>
  <si>
    <t>鳴鹿幼稚園</t>
  </si>
  <si>
    <t>Ｓ53</t>
  </si>
  <si>
    <t xml:space="preserve">春江幼稚園 </t>
  </si>
  <si>
    <t>S47</t>
  </si>
  <si>
    <t xml:space="preserve">春江西幼稚園 </t>
  </si>
  <si>
    <t>S54</t>
  </si>
  <si>
    <t xml:space="preserve">大石幼稚園 </t>
  </si>
  <si>
    <t xml:space="preserve">春江東幼稚園 </t>
  </si>
  <si>
    <t>H19</t>
  </si>
  <si>
    <t>鉄骨</t>
  </si>
  <si>
    <t xml:space="preserve">東十郷幼稚園 </t>
  </si>
  <si>
    <t>H2</t>
  </si>
  <si>
    <t>資料：教育総務課</t>
  </si>
  <si>
    <t>J-3．小中学校の児童生徒数・教職員数</t>
  </si>
  <si>
    <t>各年度5月1日現在</t>
  </si>
  <si>
    <t>小学校</t>
  </si>
  <si>
    <t>学校数</t>
  </si>
  <si>
    <t>学級数</t>
  </si>
  <si>
    <t>児童数</t>
  </si>
  <si>
    <t>教員数</t>
  </si>
  <si>
    <t>職員数</t>
  </si>
  <si>
    <t>年度</t>
  </si>
  <si>
    <t>計</t>
  </si>
  <si>
    <t>本校</t>
  </si>
  <si>
    <t>分校</t>
  </si>
  <si>
    <t>計</t>
  </si>
  <si>
    <t>単式</t>
  </si>
  <si>
    <t>複式</t>
  </si>
  <si>
    <t>特別支援</t>
  </si>
  <si>
    <t>男</t>
  </si>
  <si>
    <t>女</t>
  </si>
  <si>
    <t>本務者</t>
  </si>
  <si>
    <t>兼務者</t>
  </si>
  <si>
    <t>（本務者）</t>
  </si>
  <si>
    <t>-</t>
  </si>
  <si>
    <t>三国町</t>
  </si>
  <si>
    <t>丸岡町</t>
  </si>
  <si>
    <t>春江町</t>
  </si>
  <si>
    <t>坂井町</t>
  </si>
  <si>
    <t>-</t>
  </si>
  <si>
    <t>丸岡町</t>
  </si>
  <si>
    <t>春江町</t>
  </si>
  <si>
    <t>坂井町</t>
  </si>
  <si>
    <t>三国町</t>
  </si>
  <si>
    <t>平成19年度</t>
  </si>
  <si>
    <t>平成20年度</t>
  </si>
  <si>
    <t>平成21年度</t>
  </si>
  <si>
    <t>丸岡町</t>
  </si>
  <si>
    <t>竹田</t>
  </si>
  <si>
    <t>春江町</t>
  </si>
  <si>
    <t>坂井町</t>
  </si>
  <si>
    <t>平成22年度</t>
  </si>
  <si>
    <t>三国町</t>
  </si>
  <si>
    <t>平成23年度</t>
  </si>
  <si>
    <t>平成24年度</t>
  </si>
  <si>
    <t>平成25年度</t>
  </si>
  <si>
    <t>平成26年度</t>
  </si>
  <si>
    <t>春江町</t>
  </si>
  <si>
    <t>平成27年度</t>
  </si>
  <si>
    <t>木部</t>
  </si>
  <si>
    <t>中学校</t>
  </si>
  <si>
    <t>学校数</t>
  </si>
  <si>
    <t>生徒数</t>
  </si>
  <si>
    <t>教員数</t>
  </si>
  <si>
    <t>職員数</t>
  </si>
  <si>
    <t>特別
支援</t>
  </si>
  <si>
    <t>男</t>
  </si>
  <si>
    <t>女</t>
  </si>
  <si>
    <t>本務者</t>
  </si>
  <si>
    <t xml:space="preserve">   兼務者</t>
  </si>
  <si>
    <t>（本務者）</t>
  </si>
  <si>
    <t>-</t>
  </si>
  <si>
    <t>三国町</t>
  </si>
  <si>
    <t>丸岡町</t>
  </si>
  <si>
    <t>春江町</t>
  </si>
  <si>
    <t>坂井町</t>
  </si>
  <si>
    <t>三国中</t>
  </si>
  <si>
    <t>丸岡中</t>
  </si>
  <si>
    <t>丸岡南</t>
  </si>
  <si>
    <t>春江中</t>
  </si>
  <si>
    <t>坂井町</t>
  </si>
  <si>
    <t>坂井中</t>
  </si>
  <si>
    <t>三国町</t>
  </si>
  <si>
    <t>丸岡町</t>
  </si>
  <si>
    <t>坂井中</t>
  </si>
  <si>
    <t>J-4．小中学校学年別児童生徒数</t>
  </si>
  <si>
    <t>小学校</t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</si>
  <si>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</si>
  <si>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</si>
  <si>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</si>
  <si>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</si>
  <si>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</si>
  <si>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</si>
  <si>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</si>
  <si>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</si>
  <si>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</si>
  <si>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三国町</t>
  </si>
  <si>
    <t>丸岡町</t>
  </si>
  <si>
    <t>春江町</t>
  </si>
  <si>
    <t>坂井町</t>
  </si>
  <si>
    <t>中学校</t>
  </si>
  <si>
    <t>J-5．小中学校校舎の概要</t>
  </si>
  <si>
    <t>平成27年4月1日現在</t>
  </si>
  <si>
    <t>校舎</t>
  </si>
  <si>
    <t>体育館</t>
  </si>
  <si>
    <t>　　　面　　　積　　(㎡)</t>
  </si>
  <si>
    <t>敷地</t>
  </si>
  <si>
    <t>運動場</t>
  </si>
  <si>
    <t>三国南小学校</t>
  </si>
  <si>
    <t>S48</t>
  </si>
  <si>
    <t>鉄筋ｺﾝｸﾘｰﾄ</t>
  </si>
  <si>
    <t>三国北小学校</t>
  </si>
  <si>
    <t>S62</t>
  </si>
  <si>
    <t>S63</t>
  </si>
  <si>
    <t>雄島小学校</t>
  </si>
  <si>
    <t>S50</t>
  </si>
  <si>
    <t>加戸小学校</t>
  </si>
  <si>
    <t>S51</t>
  </si>
  <si>
    <t>三国西小学校　　</t>
  </si>
  <si>
    <t>S43</t>
  </si>
  <si>
    <t>S44</t>
  </si>
  <si>
    <t>平章小学校</t>
  </si>
  <si>
    <t>S46</t>
  </si>
  <si>
    <t>S55</t>
  </si>
  <si>
    <t>長畝小学校</t>
  </si>
  <si>
    <t>S47</t>
  </si>
  <si>
    <t>S54</t>
  </si>
  <si>
    <t>高椋小学校</t>
  </si>
  <si>
    <t>S42</t>
  </si>
  <si>
    <t>S49</t>
  </si>
  <si>
    <t>鳴鹿小学校</t>
  </si>
  <si>
    <t>S52</t>
  </si>
  <si>
    <t>S53</t>
  </si>
  <si>
    <t>磯部小学校</t>
  </si>
  <si>
    <t>H1</t>
  </si>
  <si>
    <t>明章小学校</t>
  </si>
  <si>
    <t>H3</t>
  </si>
  <si>
    <t>春江小学校</t>
  </si>
  <si>
    <t>春江西小学校</t>
  </si>
  <si>
    <t>H13</t>
  </si>
  <si>
    <t>大石小学校</t>
  </si>
  <si>
    <t>S41</t>
  </si>
  <si>
    <t>春江東小学校</t>
  </si>
  <si>
    <t>H18</t>
  </si>
  <si>
    <t>鉄筋及び木造</t>
  </si>
  <si>
    <t>東十郷小学校</t>
  </si>
  <si>
    <t>大関小学校</t>
  </si>
  <si>
    <t>兵庫小学校</t>
  </si>
  <si>
    <t>木部小学校</t>
  </si>
  <si>
    <t>三国中学校</t>
  </si>
  <si>
    <t>S36</t>
  </si>
  <si>
    <t>S45</t>
  </si>
  <si>
    <t>丸岡中学校</t>
  </si>
  <si>
    <t>S35</t>
  </si>
  <si>
    <t>H10</t>
  </si>
  <si>
    <t>丸岡南中学校</t>
  </si>
  <si>
    <t>H17</t>
  </si>
  <si>
    <t>春江中学校</t>
  </si>
  <si>
    <t>H24</t>
  </si>
  <si>
    <t>坂井中学校</t>
  </si>
  <si>
    <t>J-6．高等学校の生徒数・教職員数</t>
  </si>
  <si>
    <t>学校数</t>
  </si>
  <si>
    <t>生徒数</t>
  </si>
  <si>
    <t>教員数</t>
  </si>
  <si>
    <t>職員数</t>
  </si>
  <si>
    <t>(本務者)</t>
  </si>
  <si>
    <t>全日制</t>
  </si>
  <si>
    <t>定時制</t>
  </si>
  <si>
    <t>併置</t>
  </si>
  <si>
    <t>兼務者</t>
  </si>
  <si>
    <t>三国町</t>
  </si>
  <si>
    <t>-</t>
  </si>
  <si>
    <t>丸岡町</t>
  </si>
  <si>
    <t>春江町</t>
  </si>
  <si>
    <t>坂井町</t>
  </si>
  <si>
    <t>三国町</t>
  </si>
  <si>
    <t>-</t>
  </si>
  <si>
    <t>丸岡町</t>
  </si>
  <si>
    <t>春江町</t>
  </si>
  <si>
    <t>坂井町</t>
  </si>
  <si>
    <t>-</t>
  </si>
  <si>
    <t>出典：福井県学校基本調査</t>
  </si>
  <si>
    <t>J-7．中学卒業後の進路状況</t>
  </si>
  <si>
    <t>各年3月31日卒業</t>
  </si>
  <si>
    <t>高等学校等
進学者</t>
  </si>
  <si>
    <t>専修学校
（高等課程）
進学者</t>
  </si>
  <si>
    <t>専修学校
（一般課程）
等入学者</t>
  </si>
  <si>
    <t>公共職業能力
開発施設
等入学者</t>
  </si>
  <si>
    <t>就職者</t>
  </si>
  <si>
    <t>左記以外の者</t>
  </si>
  <si>
    <t>死亡･不詳</t>
  </si>
  <si>
    <t>高等学校等
進学率(％)</t>
  </si>
  <si>
    <t>就職率
（％）</t>
  </si>
  <si>
    <t>年次</t>
  </si>
  <si>
    <t>計</t>
  </si>
  <si>
    <t>男</t>
  </si>
  <si>
    <t>女</t>
  </si>
  <si>
    <t>平成16年</t>
  </si>
  <si>
    <t>平成17年</t>
  </si>
  <si>
    <t>平成18年</t>
  </si>
  <si>
    <t>平成19年</t>
  </si>
  <si>
    <t>平成20年</t>
  </si>
  <si>
    <t>平成21年</t>
  </si>
  <si>
    <t>三国町</t>
  </si>
  <si>
    <t>坂井中</t>
  </si>
  <si>
    <t>平成22年</t>
  </si>
  <si>
    <t>平成23年</t>
  </si>
  <si>
    <t>竹田(※)</t>
  </si>
  <si>
    <t>平成24年</t>
  </si>
  <si>
    <t>平成25年</t>
  </si>
  <si>
    <t>平成26年</t>
  </si>
  <si>
    <t>平成27年</t>
  </si>
  <si>
    <t>J-8．小学校児童の平均体位（福井県）</t>
  </si>
  <si>
    <t>身長</t>
  </si>
  <si>
    <t>単位：cm</t>
  </si>
  <si>
    <t>6歳</t>
  </si>
  <si>
    <t>7歳</t>
  </si>
  <si>
    <t>8歳</t>
  </si>
  <si>
    <t>9歳</t>
  </si>
  <si>
    <t>10歳</t>
  </si>
  <si>
    <t>11歳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</si>
  <si>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</si>
  <si>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</si>
  <si>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</si>
  <si>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</si>
  <si>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</si>
  <si>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</si>
  <si>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</si>
  <si>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</si>
  <si>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</si>
  <si>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</si>
  <si>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</si>
  <si>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</si>
  <si>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</si>
  <si>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</si>
  <si>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全国平均</t>
  </si>
  <si>
    <t>体重</t>
  </si>
  <si>
    <t>単位：kg</t>
  </si>
  <si>
    <t>座高</t>
  </si>
  <si>
    <t>出典：福井県学校保健統計調査</t>
  </si>
  <si>
    <t>J-9．中学校・高等学校生徒の平均体位（福井県）</t>
  </si>
  <si>
    <t>男子</t>
  </si>
  <si>
    <t>女子</t>
  </si>
  <si>
    <t>高等学校</t>
  </si>
  <si>
    <t>12歳</t>
  </si>
  <si>
    <t>13歳</t>
  </si>
  <si>
    <t>14歳</t>
  </si>
  <si>
    <t>15歳</t>
  </si>
  <si>
    <t>16歳</t>
  </si>
  <si>
    <t>17歳</t>
  </si>
  <si>
    <t xml:space="preserve">出典：福井県学校保健統計調査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</si>
</sst>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0.0;&quot;△ &quot;0.0"/>
  </numFmts>
  <fonts count="52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u val="single"/>
      <sz val="2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hair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thin"/>
      <top style="dotted"/>
      <bottom style="hair"/>
    </border>
    <border>
      <left>
        <color indexed="63"/>
      </left>
      <right style="hair"/>
      <top style="dotted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 vertical="center"/>
      <protection/>
    </xf>
    <xf numFmtId="0" fontId="51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2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8" fillId="0" borderId="16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38" fontId="8" fillId="0" borderId="21" xfId="48" applyFont="1" applyBorder="1" applyAlignment="1">
      <alignment horizontal="right" vertical="center"/>
    </xf>
    <xf numFmtId="38" fontId="10" fillId="0" borderId="22" xfId="48" applyFont="1" applyBorder="1" applyAlignment="1">
      <alignment horizontal="right" vertical="center"/>
    </xf>
    <xf numFmtId="38" fontId="10" fillId="0" borderId="23" xfId="48" applyFont="1" applyBorder="1" applyAlignment="1">
      <alignment horizontal="right" vertical="center"/>
    </xf>
    <xf numFmtId="38" fontId="10" fillId="0" borderId="24" xfId="48" applyFont="1" applyBorder="1" applyAlignment="1">
      <alignment horizontal="right" vertical="center"/>
    </xf>
    <xf numFmtId="38" fontId="10" fillId="0" borderId="25" xfId="48" applyFont="1" applyBorder="1" applyAlignment="1">
      <alignment horizontal="right" vertical="center"/>
    </xf>
    <xf numFmtId="38" fontId="10" fillId="0" borderId="26" xfId="48" applyFont="1" applyBorder="1" applyAlignment="1">
      <alignment horizontal="right" vertical="center"/>
    </xf>
    <xf numFmtId="38" fontId="10" fillId="0" borderId="27" xfId="48" applyFont="1" applyBorder="1" applyAlignment="1">
      <alignment horizontal="right" vertical="center"/>
    </xf>
    <xf numFmtId="38" fontId="10" fillId="0" borderId="24" xfId="48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24" xfId="48" applyFont="1" applyBorder="1" applyAlignment="1">
      <alignment vertical="center"/>
    </xf>
    <xf numFmtId="38" fontId="8" fillId="0" borderId="13" xfId="48" applyFont="1" applyBorder="1" applyAlignment="1">
      <alignment horizontal="distributed" vertical="center"/>
    </xf>
    <xf numFmtId="38" fontId="10" fillId="0" borderId="10" xfId="0" applyNumberFormat="1" applyFont="1" applyBorder="1" applyAlignment="1">
      <alignment vertical="center"/>
    </xf>
    <xf numFmtId="38" fontId="10" fillId="0" borderId="12" xfId="0" applyNumberFormat="1" applyFont="1" applyBorder="1" applyAlignment="1">
      <alignment vertical="center"/>
    </xf>
    <xf numFmtId="38" fontId="10" fillId="0" borderId="11" xfId="0" applyNumberFormat="1" applyFont="1" applyBorder="1" applyAlignment="1">
      <alignment vertical="center"/>
    </xf>
    <xf numFmtId="38" fontId="10" fillId="0" borderId="13" xfId="0" applyNumberFormat="1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38" fontId="8" fillId="0" borderId="18" xfId="48" applyFont="1" applyBorder="1" applyAlignment="1">
      <alignment vertical="center"/>
    </xf>
    <xf numFmtId="38" fontId="10" fillId="0" borderId="13" xfId="48" applyFont="1" applyBorder="1" applyAlignment="1">
      <alignment horizontal="center" vertical="center" shrinkToFit="1"/>
    </xf>
    <xf numFmtId="186" fontId="8" fillId="0" borderId="14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6" fontId="8" fillId="0" borderId="16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7" fontId="8" fillId="0" borderId="15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38" fontId="10" fillId="0" borderId="31" xfId="48" applyFont="1" applyBorder="1" applyAlignment="1">
      <alignment horizontal="center" vertical="center" shrinkToFit="1"/>
    </xf>
    <xf numFmtId="38" fontId="10" fillId="0" borderId="32" xfId="48" applyFont="1" applyBorder="1" applyAlignment="1">
      <alignment horizontal="right" vertical="center"/>
    </xf>
    <xf numFmtId="38" fontId="10" fillId="0" borderId="33" xfId="48" applyFont="1" applyBorder="1" applyAlignment="1">
      <alignment horizontal="right" vertical="center"/>
    </xf>
    <xf numFmtId="38" fontId="10" fillId="0" borderId="34" xfId="48" applyFont="1" applyBorder="1" applyAlignment="1">
      <alignment horizontal="right" vertical="center"/>
    </xf>
    <xf numFmtId="38" fontId="10" fillId="0" borderId="31" xfId="48" applyFont="1" applyBorder="1" applyAlignment="1">
      <alignment horizontal="right" vertical="center"/>
    </xf>
    <xf numFmtId="38" fontId="10" fillId="0" borderId="35" xfId="48" applyFont="1" applyBorder="1" applyAlignment="1">
      <alignment horizontal="right" vertical="center"/>
    </xf>
    <xf numFmtId="38" fontId="10" fillId="0" borderId="36" xfId="48" applyFont="1" applyBorder="1" applyAlignment="1">
      <alignment horizontal="right" vertical="center"/>
    </xf>
    <xf numFmtId="188" fontId="10" fillId="0" borderId="36" xfId="0" applyNumberFormat="1" applyFont="1" applyBorder="1" applyAlignment="1">
      <alignment vertical="center"/>
    </xf>
    <xf numFmtId="0" fontId="8" fillId="0" borderId="0" xfId="0" applyFont="1" applyAlignment="1">
      <alignment horizontal="right" vertical="top"/>
    </xf>
    <xf numFmtId="38" fontId="8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8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0" fontId="8" fillId="0" borderId="37" xfId="48" applyNumberFormat="1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 shrinkToFit="1"/>
    </xf>
    <xf numFmtId="38" fontId="8" fillId="0" borderId="38" xfId="48" applyFont="1" applyBorder="1" applyAlignment="1">
      <alignment horizontal="right" vertical="center" shrinkToFit="1"/>
    </xf>
    <xf numFmtId="38" fontId="8" fillId="0" borderId="13" xfId="48" applyFont="1" applyBorder="1" applyAlignment="1">
      <alignment horizontal="right" vertical="center" shrinkToFit="1"/>
    </xf>
    <xf numFmtId="38" fontId="8" fillId="0" borderId="14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8" xfId="48" applyFont="1" applyBorder="1" applyAlignment="1">
      <alignment horizontal="right" vertical="center" shrinkToFit="1"/>
    </xf>
    <xf numFmtId="38" fontId="13" fillId="0" borderId="13" xfId="48" applyFont="1" applyBorder="1" applyAlignment="1">
      <alignment horizontal="right" vertical="center"/>
    </xf>
    <xf numFmtId="38" fontId="8" fillId="0" borderId="42" xfId="48" applyFont="1" applyBorder="1" applyAlignment="1">
      <alignment horizontal="right" vertical="center" shrinkToFit="1"/>
    </xf>
    <xf numFmtId="38" fontId="8" fillId="0" borderId="42" xfId="48" applyFont="1" applyBorder="1" applyAlignment="1">
      <alignment horizontal="right" vertical="center"/>
    </xf>
    <xf numFmtId="38" fontId="8" fillId="0" borderId="43" xfId="48" applyFont="1" applyBorder="1" applyAlignment="1">
      <alignment horizontal="right" vertical="center"/>
    </xf>
    <xf numFmtId="38" fontId="8" fillId="0" borderId="31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38" fontId="8" fillId="0" borderId="44" xfId="48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25" xfId="48" applyFont="1" applyBorder="1" applyAlignment="1">
      <alignment horizontal="right" vertical="center"/>
    </xf>
    <xf numFmtId="38" fontId="8" fillId="0" borderId="22" xfId="48" applyFont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0" borderId="35" xfId="0" applyNumberFormat="1" applyFont="1" applyBorder="1" applyAlignment="1">
      <alignment vertical="center"/>
    </xf>
    <xf numFmtId="38" fontId="10" fillId="0" borderId="33" xfId="0" applyNumberFormat="1" applyFont="1" applyBorder="1" applyAlignment="1">
      <alignment vertical="center"/>
    </xf>
    <xf numFmtId="38" fontId="10" fillId="0" borderId="36" xfId="0" applyNumberFormat="1" applyFont="1" applyBorder="1" applyAlignment="1">
      <alignment vertical="center"/>
    </xf>
    <xf numFmtId="38" fontId="10" fillId="0" borderId="31" xfId="0" applyNumberFormat="1" applyFont="1" applyBorder="1" applyAlignment="1">
      <alignment vertical="center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38" fontId="4" fillId="0" borderId="38" xfId="48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8" fillId="0" borderId="54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55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187" fontId="8" fillId="0" borderId="0" xfId="62" applyNumberFormat="1" applyFont="1">
      <alignment vertical="center"/>
      <protection/>
    </xf>
    <xf numFmtId="58" fontId="11" fillId="0" borderId="0" xfId="62" applyNumberFormat="1" quotePrefix="1">
      <alignment vertical="center"/>
      <protection/>
    </xf>
    <xf numFmtId="0" fontId="8" fillId="0" borderId="31" xfId="62" applyFont="1" applyBorder="1" applyAlignment="1">
      <alignment horizontal="distributed" vertical="center"/>
      <protection/>
    </xf>
    <xf numFmtId="187" fontId="8" fillId="0" borderId="31" xfId="62" applyNumberFormat="1" applyFont="1" applyBorder="1" applyAlignment="1">
      <alignment horizontal="distributed" vertical="center"/>
      <protection/>
    </xf>
    <xf numFmtId="0" fontId="8" fillId="0" borderId="31" xfId="62" applyFont="1" applyBorder="1" applyAlignment="1">
      <alignment horizontal="distributed" vertical="center"/>
      <protection/>
    </xf>
    <xf numFmtId="187" fontId="8" fillId="0" borderId="31" xfId="62" applyNumberFormat="1" applyFont="1" applyBorder="1" applyAlignment="1">
      <alignment horizontal="distributed" vertical="center"/>
      <protection/>
    </xf>
    <xf numFmtId="187" fontId="11" fillId="0" borderId="31" xfId="62" applyNumberFormat="1" applyBorder="1" applyAlignment="1">
      <alignment horizontal="distributed" vertical="center"/>
      <protection/>
    </xf>
    <xf numFmtId="0" fontId="8" fillId="33" borderId="57" xfId="62" applyFont="1" applyFill="1" applyBorder="1" applyAlignment="1">
      <alignment vertical="center"/>
      <protection/>
    </xf>
    <xf numFmtId="0" fontId="8" fillId="0" borderId="58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vertical="center" wrapText="1"/>
      <protection/>
    </xf>
    <xf numFmtId="0" fontId="8" fillId="0" borderId="0" xfId="62" applyFont="1" applyBorder="1" applyAlignment="1">
      <alignment vertical="center" wrapText="1"/>
      <protection/>
    </xf>
    <xf numFmtId="187" fontId="8" fillId="0" borderId="24" xfId="62" applyNumberFormat="1" applyFont="1" applyBorder="1">
      <alignment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42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vertical="center"/>
      <protection/>
    </xf>
    <xf numFmtId="187" fontId="8" fillId="0" borderId="31" xfId="62" applyNumberFormat="1" applyFont="1" applyBorder="1">
      <alignment vertical="center"/>
      <protection/>
    </xf>
    <xf numFmtId="0" fontId="8" fillId="33" borderId="60" xfId="62" applyFont="1" applyFill="1" applyBorder="1" applyAlignment="1">
      <alignment vertical="center"/>
      <protection/>
    </xf>
    <xf numFmtId="0" fontId="8" fillId="0" borderId="61" xfId="62" applyFont="1" applyBorder="1" applyAlignment="1">
      <alignment horizontal="center" vertical="center" wrapText="1"/>
      <protection/>
    </xf>
    <xf numFmtId="0" fontId="8" fillId="0" borderId="62" xfId="62" applyFont="1" applyBorder="1" applyAlignment="1">
      <alignment vertical="center" wrapText="1"/>
      <protection/>
    </xf>
    <xf numFmtId="187" fontId="8" fillId="0" borderId="18" xfId="62" applyNumberFormat="1" applyFont="1" applyBorder="1">
      <alignment vertical="center"/>
      <protection/>
    </xf>
    <xf numFmtId="0" fontId="8" fillId="0" borderId="59" xfId="62" applyFont="1" applyBorder="1" applyAlignment="1">
      <alignment horizontal="center" vertical="center" wrapText="1"/>
      <protection/>
    </xf>
    <xf numFmtId="0" fontId="8" fillId="0" borderId="63" xfId="62" applyFont="1" applyBorder="1" applyAlignment="1">
      <alignment vertical="center" wrapText="1"/>
      <protection/>
    </xf>
    <xf numFmtId="0" fontId="31" fillId="33" borderId="60" xfId="62" applyFont="1" applyFill="1" applyBorder="1" applyAlignment="1">
      <alignment vertical="center"/>
      <protection/>
    </xf>
    <xf numFmtId="0" fontId="8" fillId="0" borderId="60" xfId="62" applyFont="1" applyBorder="1" applyAlignment="1">
      <alignment horizontal="center" vertical="center" wrapText="1"/>
      <protection/>
    </xf>
    <xf numFmtId="0" fontId="8" fillId="0" borderId="57" xfId="62" applyFont="1" applyBorder="1" applyAlignment="1">
      <alignment vertical="center" wrapText="1"/>
      <protection/>
    </xf>
    <xf numFmtId="0" fontId="8" fillId="0" borderId="59" xfId="62" applyFont="1" applyBorder="1" applyAlignment="1">
      <alignment vertical="center" wrapText="1"/>
      <protection/>
    </xf>
    <xf numFmtId="187" fontId="31" fillId="0" borderId="31" xfId="62" applyNumberFormat="1" applyFont="1" applyBorder="1" applyAlignment="1">
      <alignment vertical="center" wrapText="1"/>
      <protection/>
    </xf>
    <xf numFmtId="0" fontId="8" fillId="0" borderId="60" xfId="62" applyFont="1" applyBorder="1" applyAlignment="1">
      <alignment vertical="center" wrapText="1"/>
      <protection/>
    </xf>
    <xf numFmtId="187" fontId="8" fillId="0" borderId="0" xfId="62" applyNumberFormat="1" applyFont="1" applyAlignment="1">
      <alignment horizontal="right"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11" fillId="0" borderId="0" xfId="48" applyFont="1" applyBorder="1" applyAlignment="1">
      <alignment vertical="center"/>
    </xf>
    <xf numFmtId="38" fontId="11" fillId="0" borderId="0" xfId="48" applyFont="1" applyAlignment="1">
      <alignment vertical="center"/>
    </xf>
    <xf numFmtId="38" fontId="8" fillId="0" borderId="54" xfId="48" applyFont="1" applyBorder="1" applyAlignment="1">
      <alignment horizontal="distributed" vertical="center"/>
    </xf>
    <xf numFmtId="38" fontId="8" fillId="0" borderId="47" xfId="48" applyFont="1" applyBorder="1" applyAlignment="1">
      <alignment horizontal="distributed" vertical="center"/>
    </xf>
    <xf numFmtId="38" fontId="8" fillId="0" borderId="48" xfId="48" applyFont="1" applyBorder="1" applyAlignment="1">
      <alignment horizontal="distributed" vertical="center"/>
    </xf>
    <xf numFmtId="38" fontId="8" fillId="0" borderId="49" xfId="48" applyFont="1" applyBorder="1" applyAlignment="1">
      <alignment horizontal="distributed" vertical="center"/>
    </xf>
    <xf numFmtId="38" fontId="8" fillId="0" borderId="46" xfId="48" applyFont="1" applyBorder="1" applyAlignment="1">
      <alignment horizontal="distributed" vertical="center"/>
    </xf>
    <xf numFmtId="38" fontId="8" fillId="0" borderId="55" xfId="48" applyFont="1" applyBorder="1" applyAlignment="1">
      <alignment horizontal="distributed" vertical="center"/>
    </xf>
    <xf numFmtId="38" fontId="8" fillId="0" borderId="13" xfId="48" applyFont="1" applyBorder="1" applyAlignment="1">
      <alignment horizontal="distributed" vertical="center"/>
    </xf>
    <xf numFmtId="38" fontId="8" fillId="0" borderId="14" xfId="48" applyFont="1" applyBorder="1" applyAlignment="1">
      <alignment horizontal="center" vertical="center"/>
    </xf>
    <xf numFmtId="38" fontId="8" fillId="0" borderId="56" xfId="48" applyFont="1" applyBorder="1" applyAlignment="1">
      <alignment horizontal="center" vertical="center" wrapText="1"/>
    </xf>
    <xf numFmtId="38" fontId="8" fillId="0" borderId="64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 vertical="center"/>
    </xf>
    <xf numFmtId="0" fontId="8" fillId="0" borderId="56" xfId="48" applyNumberFormat="1" applyFont="1" applyBorder="1" applyAlignment="1">
      <alignment horizontal="center" vertical="center" shrinkToFit="1"/>
    </xf>
    <xf numFmtId="38" fontId="8" fillId="0" borderId="45" xfId="48" applyFont="1" applyBorder="1" applyAlignment="1">
      <alignment horizontal="center" vertical="center" wrapText="1"/>
    </xf>
    <xf numFmtId="38" fontId="8" fillId="0" borderId="56" xfId="48" applyFont="1" applyBorder="1" applyAlignment="1">
      <alignment horizontal="center" vertical="center"/>
    </xf>
    <xf numFmtId="38" fontId="8" fillId="0" borderId="64" xfId="48" applyFont="1" applyBorder="1" applyAlignment="1">
      <alignment horizontal="center" vertical="center"/>
    </xf>
    <xf numFmtId="38" fontId="8" fillId="0" borderId="50" xfId="48" applyFont="1" applyBorder="1" applyAlignment="1">
      <alignment horizontal="distributed" vertical="center"/>
    </xf>
    <xf numFmtId="38" fontId="8" fillId="0" borderId="65" xfId="48" applyFont="1" applyBorder="1" applyAlignment="1">
      <alignment horizontal="distributed" vertical="center"/>
    </xf>
    <xf numFmtId="38" fontId="8" fillId="0" borderId="66" xfId="48" applyFont="1" applyBorder="1" applyAlignment="1">
      <alignment horizontal="distributed" vertical="center"/>
    </xf>
    <xf numFmtId="38" fontId="8" fillId="0" borderId="45" xfId="48" applyFont="1" applyBorder="1" applyAlignment="1">
      <alignment horizontal="distributed" vertical="center"/>
    </xf>
    <xf numFmtId="38" fontId="8" fillId="0" borderId="51" xfId="48" applyFont="1" applyBorder="1" applyAlignment="1">
      <alignment horizontal="distributed" vertical="center"/>
    </xf>
    <xf numFmtId="38" fontId="8" fillId="0" borderId="53" xfId="48" applyFont="1" applyBorder="1" applyAlignment="1">
      <alignment horizontal="distributed" vertical="center"/>
    </xf>
    <xf numFmtId="38" fontId="8" fillId="0" borderId="37" xfId="48" applyFont="1" applyBorder="1" applyAlignment="1">
      <alignment horizontal="distributed" vertical="center"/>
    </xf>
    <xf numFmtId="38" fontId="8" fillId="0" borderId="67" xfId="48" applyFont="1" applyBorder="1" applyAlignment="1">
      <alignment horizontal="distributed" vertical="center"/>
    </xf>
    <xf numFmtId="38" fontId="8" fillId="0" borderId="68" xfId="48" applyFont="1" applyBorder="1" applyAlignment="1">
      <alignment horizontal="distributed" vertical="center"/>
    </xf>
    <xf numFmtId="38" fontId="8" fillId="0" borderId="12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0" fontId="8" fillId="0" borderId="16" xfId="48" applyNumberFormat="1" applyFont="1" applyBorder="1" applyAlignment="1">
      <alignment horizontal="center" vertical="center" shrinkToFit="1"/>
    </xf>
    <xf numFmtId="38" fontId="8" fillId="0" borderId="11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38" fontId="10" fillId="0" borderId="54" xfId="48" applyFont="1" applyBorder="1" applyAlignment="1">
      <alignment horizontal="right" vertical="center"/>
    </xf>
    <xf numFmtId="38" fontId="10" fillId="0" borderId="49" xfId="48" applyFont="1" applyBorder="1" applyAlignment="1">
      <alignment horizontal="right" vertical="center"/>
    </xf>
    <xf numFmtId="38" fontId="10" fillId="0" borderId="0" xfId="48" applyFont="1" applyAlignment="1">
      <alignment vertical="center"/>
    </xf>
    <xf numFmtId="38" fontId="10" fillId="0" borderId="40" xfId="48" applyFont="1" applyBorder="1" applyAlignment="1">
      <alignment vertical="center"/>
    </xf>
    <xf numFmtId="38" fontId="10" fillId="0" borderId="42" xfId="48" applyFont="1" applyBorder="1" applyAlignment="1">
      <alignment horizontal="center" vertical="center" shrinkToFit="1"/>
    </xf>
    <xf numFmtId="38" fontId="10" fillId="0" borderId="42" xfId="48" applyFont="1" applyBorder="1" applyAlignment="1">
      <alignment horizontal="right" vertical="center"/>
    </xf>
    <xf numFmtId="38" fontId="8" fillId="0" borderId="40" xfId="48" applyFont="1" applyBorder="1" applyAlignment="1">
      <alignment vertical="center"/>
    </xf>
    <xf numFmtId="38" fontId="10" fillId="0" borderId="0" xfId="48" applyFont="1" applyBorder="1" applyAlignment="1">
      <alignment horizontal="center" vertical="center" shrinkToFit="1"/>
    </xf>
    <xf numFmtId="38" fontId="10" fillId="0" borderId="37" xfId="48" applyFont="1" applyBorder="1" applyAlignment="1">
      <alignment horizontal="right" vertical="center"/>
    </xf>
    <xf numFmtId="38" fontId="10" fillId="0" borderId="11" xfId="48" applyFont="1" applyBorder="1" applyAlignment="1">
      <alignment horizontal="right" vertical="center"/>
    </xf>
    <xf numFmtId="38" fontId="10" fillId="0" borderId="15" xfId="48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38" fontId="8" fillId="0" borderId="40" xfId="48" applyFont="1" applyBorder="1" applyAlignment="1">
      <alignment horizontal="center" vertical="center" shrinkToFit="1"/>
    </xf>
    <xf numFmtId="38" fontId="10" fillId="0" borderId="43" xfId="48" applyFont="1" applyBorder="1" applyAlignment="1">
      <alignment horizontal="right" vertical="center"/>
    </xf>
    <xf numFmtId="38" fontId="10" fillId="0" borderId="54" xfId="48" applyFont="1" applyBorder="1" applyAlignment="1">
      <alignment horizontal="center" vertical="center" shrinkToFit="1"/>
    </xf>
    <xf numFmtId="38" fontId="8" fillId="0" borderId="0" xfId="48" applyFont="1" applyAlignment="1">
      <alignment/>
    </xf>
    <xf numFmtId="38" fontId="8" fillId="0" borderId="12" xfId="48" applyFont="1" applyFill="1" applyBorder="1" applyAlignment="1">
      <alignment horizontal="right" vertical="center"/>
    </xf>
    <xf numFmtId="38" fontId="8" fillId="0" borderId="40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15" xfId="48" applyFont="1" applyFill="1" applyBorder="1" applyAlignment="1">
      <alignment horizontal="right" vertical="center"/>
    </xf>
    <xf numFmtId="38" fontId="13" fillId="0" borderId="64" xfId="48" applyFont="1" applyBorder="1" applyAlignment="1">
      <alignment horizontal="center" vertical="center" wrapText="1"/>
    </xf>
    <xf numFmtId="38" fontId="8" fillId="0" borderId="37" xfId="48" applyFont="1" applyBorder="1" applyAlignment="1">
      <alignment horizontal="center" vertical="center"/>
    </xf>
    <xf numFmtId="38" fontId="8" fillId="0" borderId="56" xfId="48" applyFont="1" applyBorder="1" applyAlignment="1">
      <alignment horizontal="center" vertical="center"/>
    </xf>
    <xf numFmtId="38" fontId="8" fillId="0" borderId="64" xfId="48" applyFont="1" applyBorder="1" applyAlignment="1">
      <alignment horizontal="center" vertical="center"/>
    </xf>
    <xf numFmtId="38" fontId="8" fillId="0" borderId="52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8" fillId="0" borderId="40" xfId="48" applyFont="1" applyBorder="1" applyAlignment="1">
      <alignment horizontal="distributed" vertical="center"/>
    </xf>
    <xf numFmtId="38" fontId="13" fillId="0" borderId="21" xfId="48" applyFont="1" applyBorder="1" applyAlignment="1">
      <alignment horizontal="center" vertical="center" wrapText="1"/>
    </xf>
    <xf numFmtId="38" fontId="8" fillId="0" borderId="38" xfId="48" applyFont="1" applyBorder="1" applyAlignment="1">
      <alignment vertical="center"/>
    </xf>
    <xf numFmtId="38" fontId="8" fillId="0" borderId="19" xfId="48" applyFont="1" applyBorder="1" applyAlignment="1">
      <alignment/>
    </xf>
    <xf numFmtId="38" fontId="8" fillId="0" borderId="16" xfId="48" applyFont="1" applyBorder="1" applyAlignment="1">
      <alignment horizontal="center" vertical="center"/>
    </xf>
    <xf numFmtId="38" fontId="8" fillId="0" borderId="21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38" fontId="10" fillId="0" borderId="37" xfId="48" applyFont="1" applyBorder="1" applyAlignment="1">
      <alignment vertical="center"/>
    </xf>
    <xf numFmtId="38" fontId="10" fillId="0" borderId="10" xfId="48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8" fontId="8" fillId="0" borderId="37" xfId="48" applyFont="1" applyBorder="1" applyAlignment="1">
      <alignment vertical="center"/>
    </xf>
    <xf numFmtId="38" fontId="8" fillId="0" borderId="10" xfId="48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38" fontId="10" fillId="0" borderId="54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8" fillId="0" borderId="3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38" fontId="10" fillId="0" borderId="42" xfId="48" applyFont="1" applyBorder="1" applyAlignment="1">
      <alignment vertical="center"/>
    </xf>
    <xf numFmtId="38" fontId="10" fillId="0" borderId="32" xfId="48" applyFont="1" applyBorder="1" applyAlignment="1">
      <alignment vertical="center"/>
    </xf>
    <xf numFmtId="38" fontId="5" fillId="0" borderId="40" xfId="48" applyFont="1" applyBorder="1" applyAlignment="1">
      <alignment horizontal="distributed" vertical="center"/>
    </xf>
    <xf numFmtId="38" fontId="10" fillId="0" borderId="42" xfId="48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8" fillId="0" borderId="34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36" xfId="48" applyFont="1" applyFill="1" applyBorder="1" applyAlignment="1">
      <alignment horizontal="right" vertical="center"/>
    </xf>
    <xf numFmtId="38" fontId="8" fillId="0" borderId="37" xfId="48" applyFont="1" applyFill="1" applyBorder="1" applyAlignment="1">
      <alignment horizontal="right" vertical="center"/>
    </xf>
    <xf numFmtId="38" fontId="8" fillId="0" borderId="38" xfId="48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186" fontId="10" fillId="0" borderId="37" xfId="0" applyNumberFormat="1" applyFont="1" applyBorder="1" applyAlignment="1">
      <alignment vertical="center" shrinkToFit="1"/>
    </xf>
    <xf numFmtId="186" fontId="10" fillId="0" borderId="0" xfId="0" applyNumberFormat="1" applyFont="1" applyBorder="1" applyAlignment="1">
      <alignment vertical="center" shrinkToFit="1"/>
    </xf>
    <xf numFmtId="186" fontId="10" fillId="0" borderId="11" xfId="0" applyNumberFormat="1" applyFont="1" applyBorder="1" applyAlignment="1">
      <alignment vertical="center" shrinkToFit="1"/>
    </xf>
    <xf numFmtId="186" fontId="10" fillId="0" borderId="40" xfId="0" applyNumberFormat="1" applyFont="1" applyBorder="1" applyAlignment="1">
      <alignment vertical="center" shrinkToFit="1"/>
    </xf>
    <xf numFmtId="186" fontId="8" fillId="0" borderId="0" xfId="0" applyNumberFormat="1" applyFont="1" applyBorder="1" applyAlignment="1">
      <alignment vertical="center" shrinkToFit="1"/>
    </xf>
    <xf numFmtId="0" fontId="8" fillId="0" borderId="3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6" fontId="8" fillId="0" borderId="37" xfId="0" applyNumberFormat="1" applyFont="1" applyBorder="1" applyAlignment="1">
      <alignment vertical="center" shrinkToFit="1"/>
    </xf>
    <xf numFmtId="186" fontId="8" fillId="0" borderId="0" xfId="0" applyNumberFormat="1" applyFont="1" applyBorder="1" applyAlignment="1">
      <alignment vertical="center" shrinkToFit="1"/>
    </xf>
    <xf numFmtId="186" fontId="8" fillId="0" borderId="11" xfId="0" applyNumberFormat="1" applyFont="1" applyBorder="1" applyAlignment="1">
      <alignment vertical="center" shrinkToFit="1"/>
    </xf>
    <xf numFmtId="186" fontId="8" fillId="0" borderId="40" xfId="0" applyNumberFormat="1" applyFont="1" applyBorder="1" applyAlignment="1">
      <alignment vertical="center" shrinkToFit="1"/>
    </xf>
    <xf numFmtId="0" fontId="8" fillId="0" borderId="38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186" fontId="8" fillId="0" borderId="38" xfId="0" applyNumberFormat="1" applyFont="1" applyBorder="1" applyAlignment="1">
      <alignment vertical="center" shrinkToFit="1"/>
    </xf>
    <xf numFmtId="186" fontId="8" fillId="0" borderId="39" xfId="0" applyNumberFormat="1" applyFont="1" applyBorder="1" applyAlignment="1">
      <alignment vertical="center" shrinkToFit="1"/>
    </xf>
    <xf numFmtId="186" fontId="8" fillId="0" borderId="17" xfId="0" applyNumberFormat="1" applyFont="1" applyBorder="1" applyAlignment="1">
      <alignment vertical="center" shrinkToFit="1"/>
    </xf>
    <xf numFmtId="186" fontId="8" fillId="0" borderId="41" xfId="0" applyNumberFormat="1" applyFont="1" applyBorder="1" applyAlignment="1">
      <alignment vertical="center" shrinkToFit="1"/>
    </xf>
    <xf numFmtId="186" fontId="10" fillId="0" borderId="54" xfId="0" applyNumberFormat="1" applyFont="1" applyBorder="1" applyAlignment="1">
      <alignment vertical="center" shrinkToFit="1"/>
    </xf>
    <xf numFmtId="186" fontId="10" fillId="0" borderId="49" xfId="0" applyNumberFormat="1" applyFont="1" applyBorder="1" applyAlignment="1">
      <alignment vertical="center" shrinkToFit="1"/>
    </xf>
    <xf numFmtId="186" fontId="10" fillId="0" borderId="23" xfId="0" applyNumberFormat="1" applyFont="1" applyBorder="1" applyAlignment="1">
      <alignment vertical="center" shrinkToFit="1"/>
    </xf>
    <xf numFmtId="186" fontId="10" fillId="0" borderId="55" xfId="0" applyNumberFormat="1" applyFont="1" applyBorder="1" applyAlignment="1">
      <alignment vertical="center" shrinkToFit="1"/>
    </xf>
    <xf numFmtId="0" fontId="8" fillId="0" borderId="40" xfId="0" applyFont="1" applyBorder="1" applyAlignment="1">
      <alignment horizontal="right" vertical="center"/>
    </xf>
    <xf numFmtId="186" fontId="8" fillId="0" borderId="10" xfId="0" applyNumberFormat="1" applyFont="1" applyBorder="1" applyAlignment="1">
      <alignment vertical="center" shrinkToFit="1"/>
    </xf>
    <xf numFmtId="186" fontId="8" fillId="0" borderId="19" xfId="0" applyNumberFormat="1" applyFont="1" applyBorder="1" applyAlignment="1">
      <alignment vertical="center" shrinkToFit="1"/>
    </xf>
    <xf numFmtId="0" fontId="8" fillId="0" borderId="54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86" fontId="8" fillId="0" borderId="25" xfId="0" applyNumberFormat="1" applyFont="1" applyBorder="1" applyAlignment="1">
      <alignment vertical="center" shrinkToFit="1"/>
    </xf>
    <xf numFmtId="186" fontId="8" fillId="0" borderId="22" xfId="0" applyNumberFormat="1" applyFont="1" applyBorder="1" applyAlignment="1">
      <alignment vertical="center" shrinkToFit="1"/>
    </xf>
    <xf numFmtId="186" fontId="8" fillId="0" borderId="26" xfId="0" applyNumberFormat="1" applyFont="1" applyBorder="1" applyAlignment="1">
      <alignment vertical="center" shrinkToFit="1"/>
    </xf>
    <xf numFmtId="186" fontId="8" fillId="0" borderId="54" xfId="0" applyNumberFormat="1" applyFont="1" applyBorder="1" applyAlignment="1">
      <alignment vertical="center" shrinkToFit="1"/>
    </xf>
    <xf numFmtId="186" fontId="8" fillId="0" borderId="49" xfId="0" applyNumberFormat="1" applyFont="1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186" fontId="8" fillId="0" borderId="22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86" fontId="8" fillId="0" borderId="14" xfId="0" applyNumberFormat="1" applyFont="1" applyBorder="1" applyAlignment="1">
      <alignment vertical="center" shrinkToFit="1"/>
    </xf>
    <xf numFmtId="186" fontId="8" fillId="0" borderId="12" xfId="0" applyNumberFormat="1" applyFont="1" applyBorder="1" applyAlignment="1">
      <alignment vertical="center" shrinkToFit="1"/>
    </xf>
    <xf numFmtId="186" fontId="8" fillId="0" borderId="15" xfId="0" applyNumberFormat="1" applyFont="1" applyBorder="1" applyAlignment="1">
      <alignment vertical="center" shrinkToFit="1"/>
    </xf>
    <xf numFmtId="0" fontId="0" fillId="0" borderId="3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86" fontId="8" fillId="0" borderId="20" xfId="0" applyNumberFormat="1" applyFont="1" applyBorder="1" applyAlignment="1">
      <alignment vertical="center" shrinkToFit="1"/>
    </xf>
    <xf numFmtId="186" fontId="8" fillId="0" borderId="16" xfId="0" applyNumberFormat="1" applyFont="1" applyBorder="1" applyAlignment="1">
      <alignment vertical="center" shrinkToFit="1"/>
    </xf>
    <xf numFmtId="186" fontId="8" fillId="0" borderId="21" xfId="0" applyNumberFormat="1" applyFont="1" applyBorder="1" applyAlignment="1">
      <alignment vertical="center" shrinkToFit="1"/>
    </xf>
    <xf numFmtId="186" fontId="5" fillId="0" borderId="0" xfId="0" applyNumberFormat="1" applyFont="1" applyAlignment="1">
      <alignment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86" fontId="8" fillId="0" borderId="0" xfId="0" applyNumberFormat="1" applyFont="1" applyAlignment="1">
      <alignment vertical="center"/>
    </xf>
    <xf numFmtId="0" fontId="10" fillId="0" borderId="55" xfId="0" applyFont="1" applyBorder="1" applyAlignment="1">
      <alignment horizontal="center" vertical="center" shrinkToFit="1"/>
    </xf>
    <xf numFmtId="186" fontId="10" fillId="0" borderId="54" xfId="0" applyNumberFormat="1" applyFont="1" applyBorder="1" applyAlignment="1">
      <alignment vertical="center"/>
    </xf>
    <xf numFmtId="186" fontId="10" fillId="0" borderId="49" xfId="0" applyNumberFormat="1" applyFont="1" applyBorder="1" applyAlignment="1">
      <alignment vertical="center"/>
    </xf>
    <xf numFmtId="186" fontId="10" fillId="0" borderId="22" xfId="0" applyNumberFormat="1" applyFont="1" applyBorder="1" applyAlignment="1">
      <alignment vertical="center"/>
    </xf>
    <xf numFmtId="186" fontId="10" fillId="0" borderId="26" xfId="0" applyNumberFormat="1" applyFont="1" applyBorder="1" applyAlignment="1">
      <alignment vertical="center"/>
    </xf>
    <xf numFmtId="186" fontId="10" fillId="0" borderId="23" xfId="0" applyNumberFormat="1" applyFont="1" applyBorder="1" applyAlignment="1">
      <alignment vertical="center"/>
    </xf>
    <xf numFmtId="186" fontId="10" fillId="0" borderId="27" xfId="0" applyNumberFormat="1" applyFont="1" applyBorder="1" applyAlignment="1">
      <alignment vertical="center"/>
    </xf>
    <xf numFmtId="186" fontId="10" fillId="0" borderId="55" xfId="0" applyNumberFormat="1" applyFont="1" applyBorder="1" applyAlignment="1">
      <alignment vertical="center"/>
    </xf>
    <xf numFmtId="0" fontId="8" fillId="0" borderId="3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40" xfId="0" applyFont="1" applyBorder="1" applyAlignment="1">
      <alignment horizontal="right" vertical="center" shrinkToFit="1"/>
    </xf>
    <xf numFmtId="186" fontId="8" fillId="0" borderId="37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8" fillId="0" borderId="12" xfId="0" applyNumberFormat="1" applyFont="1" applyBorder="1" applyAlignment="1">
      <alignment vertical="center"/>
    </xf>
    <xf numFmtId="186" fontId="8" fillId="0" borderId="15" xfId="0" applyNumberFormat="1" applyFont="1" applyBorder="1" applyAlignment="1">
      <alignment vertical="center"/>
    </xf>
    <xf numFmtId="186" fontId="8" fillId="0" borderId="11" xfId="0" applyNumberFormat="1" applyFont="1" applyBorder="1" applyAlignment="1">
      <alignment vertical="center"/>
    </xf>
    <xf numFmtId="186" fontId="8" fillId="0" borderId="10" xfId="0" applyNumberFormat="1" applyFont="1" applyBorder="1" applyAlignment="1">
      <alignment vertical="center"/>
    </xf>
    <xf numFmtId="186" fontId="8" fillId="0" borderId="40" xfId="0" applyNumberFormat="1" applyFont="1" applyBorder="1" applyAlignment="1">
      <alignment vertical="center"/>
    </xf>
    <xf numFmtId="0" fontId="8" fillId="0" borderId="38" xfId="0" applyFont="1" applyBorder="1" applyAlignment="1">
      <alignment horizontal="right" vertical="center" shrinkToFit="1"/>
    </xf>
    <xf numFmtId="0" fontId="8" fillId="0" borderId="39" xfId="0" applyFont="1" applyBorder="1" applyAlignment="1">
      <alignment horizontal="right" vertical="center" shrinkToFit="1"/>
    </xf>
    <xf numFmtId="0" fontId="8" fillId="0" borderId="41" xfId="0" applyFont="1" applyBorder="1" applyAlignment="1">
      <alignment horizontal="right" vertical="center" shrinkToFit="1"/>
    </xf>
    <xf numFmtId="186" fontId="8" fillId="0" borderId="38" xfId="0" applyNumberFormat="1" applyFont="1" applyBorder="1" applyAlignment="1">
      <alignment vertical="center"/>
    </xf>
    <xf numFmtId="186" fontId="8" fillId="0" borderId="39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186" fontId="8" fillId="0" borderId="21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186" fontId="8" fillId="0" borderId="19" xfId="0" applyNumberFormat="1" applyFont="1" applyBorder="1" applyAlignment="1">
      <alignment vertical="center"/>
    </xf>
    <xf numFmtId="186" fontId="8" fillId="0" borderId="41" xfId="0" applyNumberFormat="1" applyFont="1" applyBorder="1" applyAlignment="1">
      <alignment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186" fontId="10" fillId="0" borderId="42" xfId="0" applyNumberFormat="1" applyFont="1" applyBorder="1" applyAlignment="1">
      <alignment vertical="center"/>
    </xf>
    <xf numFmtId="186" fontId="10" fillId="0" borderId="43" xfId="0" applyNumberFormat="1" applyFont="1" applyBorder="1" applyAlignment="1">
      <alignment vertical="center"/>
    </xf>
    <xf numFmtId="186" fontId="10" fillId="0" borderId="33" xfId="0" applyNumberFormat="1" applyFont="1" applyBorder="1" applyAlignment="1">
      <alignment vertical="center"/>
    </xf>
    <xf numFmtId="186" fontId="10" fillId="0" borderId="36" xfId="0" applyNumberFormat="1" applyFont="1" applyBorder="1" applyAlignment="1">
      <alignment vertical="center"/>
    </xf>
    <xf numFmtId="186" fontId="10" fillId="0" borderId="32" xfId="0" applyNumberFormat="1" applyFont="1" applyBorder="1" applyAlignment="1">
      <alignment vertical="center"/>
    </xf>
    <xf numFmtId="186" fontId="10" fillId="0" borderId="34" xfId="0" applyNumberFormat="1" applyFont="1" applyBorder="1" applyAlignment="1">
      <alignment vertical="center"/>
    </xf>
    <xf numFmtId="186" fontId="10" fillId="0" borderId="44" xfId="0" applyNumberFormat="1" applyFont="1" applyBorder="1" applyAlignment="1">
      <alignment vertical="center"/>
    </xf>
    <xf numFmtId="0" fontId="8" fillId="0" borderId="42" xfId="0" applyFont="1" applyBorder="1" applyAlignment="1">
      <alignment horizontal="right" vertical="center" shrinkToFit="1"/>
    </xf>
    <xf numFmtId="0" fontId="8" fillId="0" borderId="43" xfId="0" applyFont="1" applyBorder="1" applyAlignment="1">
      <alignment horizontal="right" vertical="center" shrinkToFit="1"/>
    </xf>
    <xf numFmtId="0" fontId="8" fillId="0" borderId="44" xfId="0" applyFont="1" applyBorder="1" applyAlignment="1">
      <alignment horizontal="right" vertical="center" shrinkToFit="1"/>
    </xf>
    <xf numFmtId="186" fontId="8" fillId="0" borderId="42" xfId="0" applyNumberFormat="1" applyFont="1" applyBorder="1" applyAlignment="1">
      <alignment vertical="center"/>
    </xf>
    <xf numFmtId="186" fontId="8" fillId="0" borderId="43" xfId="0" applyNumberFormat="1" applyFont="1" applyBorder="1" applyAlignment="1">
      <alignment vertical="center"/>
    </xf>
    <xf numFmtId="186" fontId="8" fillId="0" borderId="33" xfId="0" applyNumberFormat="1" applyFont="1" applyBorder="1" applyAlignment="1">
      <alignment vertical="center"/>
    </xf>
    <xf numFmtId="186" fontId="8" fillId="0" borderId="36" xfId="0" applyNumberFormat="1" applyFont="1" applyBorder="1" applyAlignment="1">
      <alignment vertical="center"/>
    </xf>
    <xf numFmtId="186" fontId="8" fillId="0" borderId="32" xfId="0" applyNumberFormat="1" applyFont="1" applyBorder="1" applyAlignment="1">
      <alignment vertical="center"/>
    </xf>
    <xf numFmtId="186" fontId="8" fillId="0" borderId="34" xfId="0" applyNumberFormat="1" applyFont="1" applyBorder="1" applyAlignment="1">
      <alignment vertical="center"/>
    </xf>
    <xf numFmtId="186" fontId="8" fillId="0" borderId="44" xfId="0" applyNumberFormat="1" applyFont="1" applyBorder="1" applyAlignment="1">
      <alignment vertical="center"/>
    </xf>
    <xf numFmtId="186" fontId="8" fillId="0" borderId="31" xfId="0" applyNumberFormat="1" applyFont="1" applyBorder="1" applyAlignment="1">
      <alignment vertical="center"/>
    </xf>
    <xf numFmtId="186" fontId="8" fillId="0" borderId="35" xfId="0" applyNumberFormat="1" applyFont="1" applyBorder="1" applyAlignment="1">
      <alignment vertical="center"/>
    </xf>
    <xf numFmtId="186" fontId="8" fillId="0" borderId="33" xfId="0" applyNumberFormat="1" applyFont="1" applyBorder="1" applyAlignment="1">
      <alignment horizontal="right" vertical="center"/>
    </xf>
    <xf numFmtId="186" fontId="8" fillId="0" borderId="36" xfId="0" applyNumberFormat="1" applyFont="1" applyBorder="1" applyAlignment="1">
      <alignment horizontal="right" vertical="center"/>
    </xf>
    <xf numFmtId="0" fontId="11" fillId="0" borderId="0" xfId="62" applyAlignment="1">
      <alignment vertical="center"/>
      <protection/>
    </xf>
    <xf numFmtId="0" fontId="11" fillId="0" borderId="0" xfId="62">
      <alignment vertical="center"/>
      <protection/>
    </xf>
    <xf numFmtId="38" fontId="0" fillId="0" borderId="0" xfId="51" applyFont="1" applyAlignment="1">
      <alignment vertical="center"/>
    </xf>
    <xf numFmtId="187" fontId="11" fillId="0" borderId="0" xfId="62" applyNumberFormat="1">
      <alignment vertical="center"/>
      <protection/>
    </xf>
    <xf numFmtId="0" fontId="11" fillId="0" borderId="0" xfId="62" applyAlignment="1" quotePrefix="1">
      <alignment vertical="center"/>
      <protection/>
    </xf>
    <xf numFmtId="0" fontId="8" fillId="0" borderId="24" xfId="62" applyFont="1" applyBorder="1" applyAlignment="1">
      <alignment horizontal="distributed" vertical="center"/>
      <protection/>
    </xf>
    <xf numFmtId="187" fontId="8" fillId="0" borderId="42" xfId="62" applyNumberFormat="1" applyFont="1" applyBorder="1" applyAlignment="1">
      <alignment horizontal="center" vertical="center"/>
      <protection/>
    </xf>
    <xf numFmtId="187" fontId="11" fillId="0" borderId="44" xfId="62" applyNumberFormat="1" applyBorder="1" applyAlignment="1">
      <alignment horizontal="center" vertical="center"/>
      <protection/>
    </xf>
    <xf numFmtId="0" fontId="8" fillId="0" borderId="18" xfId="62" applyFont="1" applyBorder="1" applyAlignment="1">
      <alignment horizontal="distributed" vertical="center"/>
      <protection/>
    </xf>
    <xf numFmtId="38" fontId="8" fillId="0" borderId="31" xfId="51" applyFont="1" applyBorder="1" applyAlignment="1">
      <alignment horizontal="center" vertical="center" shrinkToFit="1"/>
    </xf>
    <xf numFmtId="0" fontId="8" fillId="0" borderId="18" xfId="62" applyFont="1" applyBorder="1" applyAlignment="1">
      <alignment vertical="center"/>
      <protection/>
    </xf>
    <xf numFmtId="0" fontId="8" fillId="0" borderId="31" xfId="62" applyFont="1" applyFill="1" applyBorder="1" applyAlignment="1">
      <alignment horizontal="center" vertical="center"/>
      <protection/>
    </xf>
    <xf numFmtId="0" fontId="8" fillId="0" borderId="31" xfId="62" applyFont="1" applyFill="1" applyBorder="1">
      <alignment vertical="center"/>
      <protection/>
    </xf>
    <xf numFmtId="38" fontId="8" fillId="0" borderId="31" xfId="51" applyFont="1" applyFill="1" applyBorder="1" applyAlignment="1">
      <alignment vertical="center"/>
    </xf>
    <xf numFmtId="186" fontId="8" fillId="0" borderId="31" xfId="62" applyNumberFormat="1" applyFont="1" applyFill="1" applyBorder="1">
      <alignment vertical="center"/>
      <protection/>
    </xf>
    <xf numFmtId="0" fontId="8" fillId="0" borderId="31" xfId="62" applyFont="1" applyFill="1" applyBorder="1" applyAlignment="1">
      <alignment vertical="center" shrinkToFit="1"/>
      <protection/>
    </xf>
    <xf numFmtId="0" fontId="8" fillId="0" borderId="24" xfId="62" applyFont="1" applyBorder="1" applyAlignment="1">
      <alignment vertical="center"/>
      <protection/>
    </xf>
    <xf numFmtId="0" fontId="11" fillId="0" borderId="49" xfId="62" applyBorder="1" applyAlignment="1">
      <alignment vertical="center"/>
      <protection/>
    </xf>
    <xf numFmtId="0" fontId="11" fillId="0" borderId="0" xfId="62" applyFill="1">
      <alignment vertical="center"/>
      <protection/>
    </xf>
    <xf numFmtId="38" fontId="0" fillId="0" borderId="0" xfId="51" applyFont="1" applyFill="1" applyAlignment="1">
      <alignment vertical="center"/>
    </xf>
    <xf numFmtId="187" fontId="11" fillId="0" borderId="0" xfId="62" applyNumberFormat="1" applyFill="1">
      <alignment vertical="center"/>
      <protection/>
    </xf>
    <xf numFmtId="0" fontId="11" fillId="0" borderId="0" xfId="62" applyBorder="1" applyAlignment="1">
      <alignment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187" fontId="8" fillId="0" borderId="42" xfId="62" applyNumberFormat="1" applyFont="1" applyFill="1" applyBorder="1" applyAlignment="1">
      <alignment horizontal="center" vertical="center"/>
      <protection/>
    </xf>
    <xf numFmtId="187" fontId="11" fillId="0" borderId="44" xfId="62" applyNumberFormat="1" applyFill="1" applyBorder="1" applyAlignment="1">
      <alignment horizontal="center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38" fontId="8" fillId="0" borderId="31" xfId="51" applyFont="1" applyFill="1" applyBorder="1" applyAlignment="1">
      <alignment horizontal="center" vertical="center" shrinkToFit="1"/>
    </xf>
    <xf numFmtId="187" fontId="8" fillId="0" borderId="31" xfId="62" applyNumberFormat="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3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0" fontId="8" fillId="0" borderId="68" xfId="0" applyFont="1" applyBorder="1" applyAlignment="1">
      <alignment horizontal="distributed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8" fillId="0" borderId="66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24" xfId="0" applyNumberFormat="1" applyFont="1" applyBorder="1" applyAlignment="1">
      <alignment horizontal="center" vertical="center" shrinkToFit="1"/>
    </xf>
    <xf numFmtId="186" fontId="10" fillId="0" borderId="54" xfId="0" applyNumberFormat="1" applyFont="1" applyBorder="1" applyAlignment="1">
      <alignment horizontal="right" vertical="center"/>
    </xf>
    <xf numFmtId="186" fontId="10" fillId="0" borderId="22" xfId="0" applyNumberFormat="1" applyFont="1" applyBorder="1" applyAlignment="1">
      <alignment horizontal="right" vertical="center"/>
    </xf>
    <xf numFmtId="186" fontId="10" fillId="0" borderId="55" xfId="0" applyNumberFormat="1" applyFont="1" applyBorder="1" applyAlignment="1">
      <alignment horizontal="right" vertical="center"/>
    </xf>
    <xf numFmtId="186" fontId="10" fillId="0" borderId="26" xfId="0" applyNumberFormat="1" applyFont="1" applyBorder="1" applyAlignment="1">
      <alignment horizontal="right" vertical="center"/>
    </xf>
    <xf numFmtId="186" fontId="10" fillId="0" borderId="25" xfId="0" applyNumberFormat="1" applyFont="1" applyBorder="1" applyAlignment="1">
      <alignment horizontal="right" vertical="center"/>
    </xf>
    <xf numFmtId="186" fontId="10" fillId="0" borderId="49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12" xfId="0" applyFont="1" applyBorder="1" applyAlignment="1" quotePrefix="1">
      <alignment horizontal="right" vertical="center"/>
    </xf>
    <xf numFmtId="0" fontId="8" fillId="0" borderId="18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38" fontId="10" fillId="0" borderId="44" xfId="48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10" fillId="0" borderId="35" xfId="48" applyFont="1" applyBorder="1" applyAlignment="1">
      <alignment vertical="center"/>
    </xf>
    <xf numFmtId="38" fontId="10" fillId="0" borderId="33" xfId="48" applyFont="1" applyBorder="1" applyAlignment="1">
      <alignment vertical="center"/>
    </xf>
    <xf numFmtId="38" fontId="10" fillId="0" borderId="36" xfId="48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42" xfId="0" applyFont="1" applyBorder="1" applyAlignment="1">
      <alignment horizontal="center" vertical="center" shrinkToFit="1"/>
    </xf>
    <xf numFmtId="3" fontId="10" fillId="0" borderId="42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24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3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55" xfId="0" applyNumberFormat="1" applyFont="1" applyBorder="1" applyAlignment="1">
      <alignment horizontal="right" vertical="center"/>
    </xf>
    <xf numFmtId="188" fontId="13" fillId="0" borderId="25" xfId="0" applyNumberFormat="1" applyFont="1" applyBorder="1" applyAlignment="1">
      <alignment vertical="center" shrinkToFit="1"/>
    </xf>
    <xf numFmtId="188" fontId="13" fillId="0" borderId="22" xfId="0" applyNumberFormat="1" applyFont="1" applyBorder="1" applyAlignment="1">
      <alignment vertical="center" shrinkToFit="1"/>
    </xf>
    <xf numFmtId="188" fontId="13" fillId="0" borderId="26" xfId="0" applyNumberFormat="1" applyFont="1" applyBorder="1" applyAlignment="1">
      <alignment vertical="center" shrinkToFit="1"/>
    </xf>
    <xf numFmtId="188" fontId="13" fillId="0" borderId="27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186" fontId="13" fillId="0" borderId="14" xfId="0" applyNumberFormat="1" applyFont="1" applyBorder="1" applyAlignment="1">
      <alignment horizontal="right" vertical="center"/>
    </xf>
    <xf numFmtId="186" fontId="13" fillId="0" borderId="12" xfId="0" applyNumberFormat="1" applyFont="1" applyBorder="1" applyAlignment="1">
      <alignment horizontal="right" vertical="center"/>
    </xf>
    <xf numFmtId="186" fontId="13" fillId="0" borderId="15" xfId="0" applyNumberFormat="1" applyFont="1" applyBorder="1" applyAlignment="1">
      <alignment vertical="center"/>
    </xf>
    <xf numFmtId="186" fontId="13" fillId="0" borderId="15" xfId="0" applyNumberFormat="1" applyFont="1" applyBorder="1" applyAlignment="1">
      <alignment horizontal="right" vertical="center"/>
    </xf>
    <xf numFmtId="188" fontId="13" fillId="0" borderId="14" xfId="0" applyNumberFormat="1" applyFont="1" applyBorder="1" applyAlignment="1">
      <alignment vertical="center" shrinkToFit="1"/>
    </xf>
    <xf numFmtId="188" fontId="13" fillId="0" borderId="12" xfId="0" applyNumberFormat="1" applyFont="1" applyBorder="1" applyAlignment="1">
      <alignment vertical="center" shrinkToFit="1"/>
    </xf>
    <xf numFmtId="188" fontId="13" fillId="0" borderId="15" xfId="0" applyNumberFormat="1" applyFont="1" applyBorder="1" applyAlignment="1">
      <alignment vertical="center" shrinkToFit="1"/>
    </xf>
    <xf numFmtId="38" fontId="13" fillId="0" borderId="18" xfId="48" applyFont="1" applyBorder="1" applyAlignment="1">
      <alignment horizontal="right" vertical="center"/>
    </xf>
    <xf numFmtId="186" fontId="13" fillId="0" borderId="20" xfId="0" applyNumberFormat="1" applyFont="1" applyBorder="1" applyAlignment="1">
      <alignment horizontal="right" vertical="center"/>
    </xf>
    <xf numFmtId="186" fontId="13" fillId="0" borderId="16" xfId="0" applyNumberFormat="1" applyFont="1" applyBorder="1" applyAlignment="1">
      <alignment horizontal="right" vertical="center"/>
    </xf>
    <xf numFmtId="186" fontId="13" fillId="0" borderId="21" xfId="0" applyNumberFormat="1" applyFont="1" applyBorder="1" applyAlignment="1">
      <alignment vertical="center"/>
    </xf>
    <xf numFmtId="186" fontId="13" fillId="0" borderId="21" xfId="0" applyNumberFormat="1" applyFont="1" applyBorder="1" applyAlignment="1">
      <alignment horizontal="right" vertical="center"/>
    </xf>
    <xf numFmtId="188" fontId="13" fillId="0" borderId="20" xfId="0" applyNumberFormat="1" applyFont="1" applyBorder="1" applyAlignment="1">
      <alignment vertical="center" shrinkToFit="1"/>
    </xf>
    <xf numFmtId="188" fontId="13" fillId="0" borderId="16" xfId="0" applyNumberFormat="1" applyFont="1" applyBorder="1" applyAlignment="1">
      <alignment vertical="center" shrinkToFit="1"/>
    </xf>
    <xf numFmtId="188" fontId="13" fillId="0" borderId="21" xfId="0" applyNumberFormat="1" applyFont="1" applyBorder="1" applyAlignment="1">
      <alignment vertical="center" shrinkToFit="1"/>
    </xf>
    <xf numFmtId="3" fontId="13" fillId="0" borderId="10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188" fontId="34" fillId="0" borderId="14" xfId="0" applyNumberFormat="1" applyFont="1" applyBorder="1" applyAlignment="1">
      <alignment vertical="center" shrinkToFit="1"/>
    </xf>
    <xf numFmtId="188" fontId="34" fillId="0" borderId="12" xfId="0" applyNumberFormat="1" applyFont="1" applyBorder="1" applyAlignment="1">
      <alignment vertical="center" shrinkToFit="1"/>
    </xf>
    <xf numFmtId="188" fontId="34" fillId="0" borderId="15" xfId="0" applyNumberFormat="1" applyFont="1" applyBorder="1" applyAlignment="1">
      <alignment vertical="center" shrinkToFit="1"/>
    </xf>
    <xf numFmtId="188" fontId="34" fillId="0" borderId="10" xfId="0" applyNumberFormat="1" applyFont="1" applyBorder="1" applyAlignment="1">
      <alignment vertical="center" shrinkToFit="1"/>
    </xf>
    <xf numFmtId="3" fontId="13" fillId="0" borderId="19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188" fontId="34" fillId="0" borderId="20" xfId="0" applyNumberFormat="1" applyFont="1" applyBorder="1" applyAlignment="1">
      <alignment vertical="center" shrinkToFit="1"/>
    </xf>
    <xf numFmtId="188" fontId="34" fillId="0" borderId="16" xfId="0" applyNumberFormat="1" applyFont="1" applyBorder="1" applyAlignment="1">
      <alignment vertical="center" shrinkToFit="1"/>
    </xf>
    <xf numFmtId="188" fontId="34" fillId="0" borderId="21" xfId="0" applyNumberFormat="1" applyFont="1" applyBorder="1" applyAlignment="1">
      <alignment vertical="center" shrinkToFit="1"/>
    </xf>
    <xf numFmtId="188" fontId="34" fillId="0" borderId="19" xfId="0" applyNumberFormat="1" applyFont="1" applyBorder="1" applyAlignment="1">
      <alignment vertical="center" shrinkToFit="1"/>
    </xf>
    <xf numFmtId="3" fontId="8" fillId="0" borderId="32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188" fontId="13" fillId="0" borderId="42" xfId="0" applyNumberFormat="1" applyFont="1" applyBorder="1" applyAlignment="1">
      <alignment vertical="center" shrinkToFit="1"/>
    </xf>
    <xf numFmtId="188" fontId="13" fillId="0" borderId="33" xfId="0" applyNumberFormat="1" applyFont="1" applyBorder="1" applyAlignment="1">
      <alignment horizontal="right" vertical="center" shrinkToFit="1"/>
    </xf>
    <xf numFmtId="188" fontId="13" fillId="0" borderId="36" xfId="0" applyNumberFormat="1" applyFont="1" applyBorder="1" applyAlignment="1">
      <alignment horizontal="right" vertical="center" shrinkToFit="1"/>
    </xf>
    <xf numFmtId="188" fontId="13" fillId="0" borderId="33" xfId="0" applyNumberFormat="1" applyFont="1" applyBorder="1" applyAlignment="1">
      <alignment vertical="center" shrinkToFit="1"/>
    </xf>
    <xf numFmtId="188" fontId="13" fillId="0" borderId="36" xfId="0" applyNumberFormat="1" applyFont="1" applyBorder="1" applyAlignment="1">
      <alignment vertical="center" shrinkToFit="1"/>
    </xf>
    <xf numFmtId="38" fontId="8" fillId="0" borderId="0" xfId="48" applyFont="1" applyBorder="1" applyAlignment="1">
      <alignment/>
    </xf>
    <xf numFmtId="188" fontId="34" fillId="0" borderId="14" xfId="0" applyNumberFormat="1" applyFont="1" applyBorder="1" applyAlignment="1">
      <alignment horizontal="center" vertical="center" shrinkToFit="1"/>
    </xf>
    <xf numFmtId="188" fontId="34" fillId="0" borderId="12" xfId="0" applyNumberFormat="1" applyFont="1" applyBorder="1" applyAlignment="1">
      <alignment horizontal="center" vertical="center" shrinkToFit="1"/>
    </xf>
    <xf numFmtId="188" fontId="34" fillId="0" borderId="15" xfId="0" applyNumberFormat="1" applyFont="1" applyBorder="1" applyAlignment="1">
      <alignment horizontal="center" vertical="center" shrinkToFit="1"/>
    </xf>
    <xf numFmtId="188" fontId="34" fillId="0" borderId="10" xfId="0" applyNumberFormat="1" applyFont="1" applyBorder="1" applyAlignment="1">
      <alignment horizontal="center" vertical="center" shrinkToFit="1"/>
    </xf>
    <xf numFmtId="38" fontId="13" fillId="0" borderId="31" xfId="48" applyFont="1" applyBorder="1" applyAlignment="1">
      <alignment horizontal="right" vertical="center"/>
    </xf>
    <xf numFmtId="3" fontId="13" fillId="0" borderId="35" xfId="0" applyNumberFormat="1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188" fontId="34" fillId="0" borderId="35" xfId="0" applyNumberFormat="1" applyFont="1" applyBorder="1" applyAlignment="1">
      <alignment vertical="center" shrinkToFit="1"/>
    </xf>
    <xf numFmtId="188" fontId="34" fillId="0" borderId="33" xfId="0" applyNumberFormat="1" applyFont="1" applyBorder="1" applyAlignment="1">
      <alignment vertical="center" shrinkToFit="1"/>
    </xf>
    <xf numFmtId="188" fontId="34" fillId="0" borderId="36" xfId="0" applyNumberFormat="1" applyFont="1" applyBorder="1" applyAlignment="1">
      <alignment vertical="center" shrinkToFit="1"/>
    </xf>
    <xf numFmtId="188" fontId="34" fillId="0" borderId="32" xfId="0" applyNumberFormat="1" applyFont="1" applyBorder="1" applyAlignment="1">
      <alignment vertical="center" shrinkToFit="1"/>
    </xf>
    <xf numFmtId="0" fontId="8" fillId="0" borderId="0" xfId="62" applyFont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Alignment="1">
      <alignment vertical="center"/>
      <protection/>
    </xf>
    <xf numFmtId="0" fontId="8" fillId="0" borderId="0" xfId="62" applyFont="1" applyAlignment="1">
      <alignment horizontal="right"/>
      <protection/>
    </xf>
    <xf numFmtId="0" fontId="8" fillId="0" borderId="35" xfId="62" applyFont="1" applyBorder="1" applyAlignment="1">
      <alignment horizontal="distributed" vertical="center"/>
      <protection/>
    </xf>
    <xf numFmtId="0" fontId="8" fillId="0" borderId="33" xfId="62" applyFont="1" applyBorder="1" applyAlignment="1">
      <alignment horizontal="distributed" vertical="center"/>
      <protection/>
    </xf>
    <xf numFmtId="0" fontId="8" fillId="0" borderId="36" xfId="62" applyFont="1" applyBorder="1" applyAlignment="1">
      <alignment horizontal="distributed" vertical="center"/>
      <protection/>
    </xf>
    <xf numFmtId="0" fontId="8" fillId="0" borderId="72" xfId="62" applyFont="1" applyBorder="1" applyAlignment="1">
      <alignment horizontal="center" vertical="center"/>
      <protection/>
    </xf>
    <xf numFmtId="187" fontId="8" fillId="0" borderId="73" xfId="62" applyNumberFormat="1" applyFont="1" applyBorder="1">
      <alignment vertical="center"/>
      <protection/>
    </xf>
    <xf numFmtId="187" fontId="8" fillId="0" borderId="74" xfId="62" applyNumberFormat="1" applyFont="1" applyBorder="1">
      <alignment vertical="center"/>
      <protection/>
    </xf>
    <xf numFmtId="187" fontId="8" fillId="0" borderId="75" xfId="62" applyNumberFormat="1" applyFont="1" applyBorder="1">
      <alignment vertical="center"/>
      <protection/>
    </xf>
    <xf numFmtId="0" fontId="8" fillId="0" borderId="76" xfId="62" applyFont="1" applyBorder="1" applyAlignment="1">
      <alignment horizontal="center" vertical="center"/>
      <protection/>
    </xf>
    <xf numFmtId="187" fontId="8" fillId="0" borderId="77" xfId="62" applyNumberFormat="1" applyFont="1" applyBorder="1">
      <alignment vertical="center"/>
      <protection/>
    </xf>
    <xf numFmtId="187" fontId="8" fillId="0" borderId="78" xfId="62" applyNumberFormat="1" applyFont="1" applyBorder="1">
      <alignment vertical="center"/>
      <protection/>
    </xf>
    <xf numFmtId="187" fontId="8" fillId="0" borderId="79" xfId="62" applyNumberFormat="1" applyFont="1" applyBorder="1">
      <alignment vertical="center"/>
      <protection/>
    </xf>
    <xf numFmtId="0" fontId="8" fillId="0" borderId="80" xfId="62" applyFont="1" applyBorder="1" applyAlignment="1">
      <alignment horizontal="center" vertical="center"/>
      <protection/>
    </xf>
    <xf numFmtId="187" fontId="8" fillId="0" borderId="81" xfId="62" applyNumberFormat="1" applyFont="1" applyBorder="1">
      <alignment vertical="center"/>
      <protection/>
    </xf>
    <xf numFmtId="187" fontId="8" fillId="0" borderId="56" xfId="62" applyNumberFormat="1" applyFont="1" applyBorder="1">
      <alignment vertical="center"/>
      <protection/>
    </xf>
    <xf numFmtId="187" fontId="8" fillId="0" borderId="64" xfId="62" applyNumberFormat="1" applyFont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37" xfId="62" applyFont="1" applyBorder="1">
      <alignment vertical="center"/>
      <protection/>
    </xf>
    <xf numFmtId="187" fontId="8" fillId="0" borderId="14" xfId="62" applyNumberFormat="1" applyFont="1" applyBorder="1">
      <alignment vertical="center"/>
      <protection/>
    </xf>
    <xf numFmtId="187" fontId="8" fillId="0" borderId="12" xfId="62" applyNumberFormat="1" applyFont="1" applyBorder="1">
      <alignment vertical="center"/>
      <protection/>
    </xf>
    <xf numFmtId="187" fontId="8" fillId="0" borderId="15" xfId="62" applyNumberFormat="1" applyFont="1" applyBorder="1">
      <alignment vertical="center"/>
      <protection/>
    </xf>
    <xf numFmtId="0" fontId="8" fillId="0" borderId="13" xfId="62" applyFont="1" applyBorder="1" applyAlignment="1">
      <alignment horizontal="center" vertical="center"/>
      <protection/>
    </xf>
    <xf numFmtId="187" fontId="8" fillId="0" borderId="82" xfId="62" applyNumberFormat="1" applyFont="1" applyBorder="1">
      <alignment vertical="center"/>
      <protection/>
    </xf>
    <xf numFmtId="187" fontId="8" fillId="0" borderId="29" xfId="62" applyNumberFormat="1" applyFont="1" applyBorder="1">
      <alignment vertical="center"/>
      <protection/>
    </xf>
    <xf numFmtId="187" fontId="8" fillId="0" borderId="30" xfId="62" applyNumberFormat="1" applyFont="1" applyBorder="1">
      <alignment vertical="center"/>
      <protection/>
    </xf>
    <xf numFmtId="0" fontId="10" fillId="0" borderId="31" xfId="62" applyFont="1" applyBorder="1" applyAlignment="1">
      <alignment horizontal="center" vertical="center"/>
      <protection/>
    </xf>
    <xf numFmtId="187" fontId="10" fillId="0" borderId="35" xfId="62" applyNumberFormat="1" applyFont="1" applyBorder="1">
      <alignment vertical="center"/>
      <protection/>
    </xf>
    <xf numFmtId="187" fontId="10" fillId="0" borderId="33" xfId="62" applyNumberFormat="1" applyFont="1" applyBorder="1">
      <alignment vertical="center"/>
      <protection/>
    </xf>
    <xf numFmtId="187" fontId="10" fillId="0" borderId="36" xfId="62" applyNumberFormat="1" applyFont="1" applyBorder="1">
      <alignment vertical="center"/>
      <protection/>
    </xf>
    <xf numFmtId="0" fontId="8" fillId="0" borderId="83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13" xfId="62" applyFont="1" applyBorder="1" applyAlignment="1">
      <alignment horizontal="distributed" vertical="center"/>
      <protection/>
    </xf>
    <xf numFmtId="0" fontId="8" fillId="0" borderId="42" xfId="62" applyFont="1" applyBorder="1" applyAlignment="1">
      <alignment horizontal="distributed" vertical="center"/>
      <protection/>
    </xf>
    <xf numFmtId="0" fontId="8" fillId="0" borderId="43" xfId="62" applyFont="1" applyBorder="1" applyAlignment="1">
      <alignment horizontal="distributed" vertical="center"/>
      <protection/>
    </xf>
    <xf numFmtId="0" fontId="8" fillId="0" borderId="44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187" fontId="8" fillId="0" borderId="84" xfId="62" applyNumberFormat="1" applyFont="1" applyBorder="1">
      <alignment vertical="center"/>
      <protection/>
    </xf>
    <xf numFmtId="187" fontId="8" fillId="0" borderId="66" xfId="62" applyNumberFormat="1" applyFont="1" applyBorder="1">
      <alignment vertical="center"/>
      <protection/>
    </xf>
    <xf numFmtId="187" fontId="8" fillId="0" borderId="52" xfId="62" applyNumberFormat="1" applyFont="1" applyBorder="1">
      <alignment vertical="center"/>
      <protection/>
    </xf>
    <xf numFmtId="0" fontId="8" fillId="0" borderId="40" xfId="62" applyFont="1" applyBorder="1">
      <alignment vertical="center"/>
      <protection/>
    </xf>
    <xf numFmtId="0" fontId="8" fillId="0" borderId="85" xfId="62" applyFont="1" applyBorder="1" applyAlignment="1">
      <alignment horizontal="center" vertical="center"/>
      <protection/>
    </xf>
    <xf numFmtId="187" fontId="10" fillId="0" borderId="32" xfId="62" applyNumberFormat="1" applyFont="1" applyBorder="1">
      <alignment vertical="center"/>
      <protection/>
    </xf>
    <xf numFmtId="0" fontId="8" fillId="0" borderId="86" xfId="62" applyFont="1" applyBorder="1" applyAlignment="1">
      <alignment horizontal="center" vertical="center"/>
      <protection/>
    </xf>
    <xf numFmtId="187" fontId="8" fillId="0" borderId="87" xfId="62" applyNumberFormat="1" applyFont="1" applyBorder="1">
      <alignment vertical="center"/>
      <protection/>
    </xf>
    <xf numFmtId="187" fontId="8" fillId="0" borderId="88" xfId="62" applyNumberFormat="1" applyFont="1" applyBorder="1">
      <alignment vertical="center"/>
      <protection/>
    </xf>
    <xf numFmtId="187" fontId="8" fillId="0" borderId="89" xfId="62" applyNumberFormat="1" applyFont="1" applyBorder="1">
      <alignment vertical="center"/>
      <protection/>
    </xf>
    <xf numFmtId="187" fontId="8" fillId="0" borderId="90" xfId="62" applyNumberFormat="1" applyFont="1" applyBorder="1">
      <alignment vertical="center"/>
      <protection/>
    </xf>
    <xf numFmtId="187" fontId="8" fillId="0" borderId="10" xfId="62" applyNumberFormat="1" applyFont="1" applyBorder="1">
      <alignment vertical="center"/>
      <protection/>
    </xf>
    <xf numFmtId="187" fontId="8" fillId="0" borderId="69" xfId="62" applyNumberFormat="1" applyFont="1" applyBorder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187" fontId="8" fillId="0" borderId="0" xfId="62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93"/>
  <sheetViews>
    <sheetView showGridLines="0" tabSelected="1" zoomScaleSheetLayoutView="100" zoomScalePageLayoutView="0" workbookViewId="0" topLeftCell="A1">
      <selection activeCell="L169" sqref="L169"/>
    </sheetView>
  </sheetViews>
  <sheetFormatPr defaultColWidth="7.625" defaultRowHeight="20.25" customHeight="1"/>
  <cols>
    <col min="1" max="1" width="3.75390625" style="4" customWidth="1"/>
    <col min="2" max="2" width="7.75390625" style="4" customWidth="1"/>
    <col min="3" max="4" width="4.25390625" style="4" customWidth="1"/>
    <col min="5" max="5" width="3.625" style="4" customWidth="1"/>
    <col min="6" max="6" width="3.75390625" style="4" customWidth="1"/>
    <col min="7" max="7" width="5.125" style="4" customWidth="1"/>
    <col min="8" max="9" width="5.25390625" style="4" customWidth="1"/>
    <col min="10" max="10" width="4.00390625" style="4" customWidth="1"/>
    <col min="11" max="11" width="3.75390625" style="4" customWidth="1"/>
    <col min="12" max="13" width="4.125" style="4" customWidth="1"/>
    <col min="14" max="15" width="3.75390625" style="4" customWidth="1"/>
    <col min="16" max="16" width="3.25390625" style="4" customWidth="1"/>
    <col min="17" max="18" width="3.75390625" style="4" customWidth="1"/>
    <col min="19" max="21" width="4.75390625" style="4" customWidth="1"/>
    <col min="22" max="22" width="4.625" style="4" customWidth="1"/>
    <col min="23" max="16384" width="7.625" style="4" customWidth="1"/>
  </cols>
  <sheetData>
    <row r="1" spans="1:22" s="1" customFormat="1" ht="30" customHeight="1">
      <c r="A1" s="58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8" customHeight="1">
      <c r="B2" s="59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s="5" customFormat="1" ht="18.75" customHeight="1">
      <c r="B3" s="34"/>
      <c r="C3" s="126" t="s">
        <v>1</v>
      </c>
      <c r="D3" s="112"/>
      <c r="E3" s="133"/>
      <c r="F3" s="113" t="s">
        <v>4</v>
      </c>
      <c r="G3" s="112" t="s">
        <v>6</v>
      </c>
      <c r="H3" s="110"/>
      <c r="I3" s="110"/>
      <c r="J3" s="109" t="s">
        <v>7</v>
      </c>
      <c r="K3" s="110"/>
      <c r="L3" s="110"/>
      <c r="M3" s="110"/>
      <c r="N3" s="110"/>
      <c r="O3" s="111"/>
      <c r="P3" s="126" t="s">
        <v>26</v>
      </c>
      <c r="Q3" s="112"/>
      <c r="R3" s="133"/>
      <c r="S3" s="126" t="s">
        <v>8</v>
      </c>
      <c r="T3" s="112"/>
      <c r="U3" s="127"/>
      <c r="V3" s="131" t="s">
        <v>29</v>
      </c>
    </row>
    <row r="4" spans="2:22" s="5" customFormat="1" ht="18.75" customHeight="1">
      <c r="B4" s="35"/>
      <c r="C4" s="116" t="s">
        <v>9</v>
      </c>
      <c r="D4" s="137" t="s">
        <v>2</v>
      </c>
      <c r="E4" s="139" t="s">
        <v>3</v>
      </c>
      <c r="F4" s="114"/>
      <c r="G4" s="7"/>
      <c r="H4" s="8"/>
      <c r="I4" s="8"/>
      <c r="J4" s="118" t="s">
        <v>27</v>
      </c>
      <c r="K4" s="119"/>
      <c r="L4" s="120"/>
      <c r="M4" s="121" t="s">
        <v>28</v>
      </c>
      <c r="N4" s="119"/>
      <c r="O4" s="122"/>
      <c r="P4" s="134" t="s">
        <v>0</v>
      </c>
      <c r="Q4" s="135"/>
      <c r="R4" s="136"/>
      <c r="S4" s="128"/>
      <c r="T4" s="129"/>
      <c r="U4" s="130"/>
      <c r="V4" s="132"/>
    </row>
    <row r="5" spans="2:22" s="5" customFormat="1" ht="18.75" customHeight="1">
      <c r="B5" s="44"/>
      <c r="C5" s="117"/>
      <c r="D5" s="138"/>
      <c r="E5" s="140"/>
      <c r="F5" s="115"/>
      <c r="G5" s="33" t="s">
        <v>10</v>
      </c>
      <c r="H5" s="32" t="s">
        <v>11</v>
      </c>
      <c r="I5" s="32" t="s">
        <v>12</v>
      </c>
      <c r="J5" s="30" t="s">
        <v>10</v>
      </c>
      <c r="K5" s="61" t="s">
        <v>11</v>
      </c>
      <c r="L5" s="62" t="s">
        <v>12</v>
      </c>
      <c r="M5" s="31" t="s">
        <v>10</v>
      </c>
      <c r="N5" s="61" t="s">
        <v>11</v>
      </c>
      <c r="O5" s="63" t="s">
        <v>12</v>
      </c>
      <c r="P5" s="33" t="s">
        <v>10</v>
      </c>
      <c r="Q5" s="61" t="s">
        <v>11</v>
      </c>
      <c r="R5" s="63" t="s">
        <v>12</v>
      </c>
      <c r="S5" s="30" t="s">
        <v>10</v>
      </c>
      <c r="T5" s="61" t="s">
        <v>11</v>
      </c>
      <c r="U5" s="62" t="s">
        <v>12</v>
      </c>
      <c r="V5" s="64" t="s">
        <v>30</v>
      </c>
    </row>
    <row r="6" spans="2:22" s="15" customFormat="1" ht="15" customHeight="1">
      <c r="B6" s="65" t="s">
        <v>22</v>
      </c>
      <c r="C6" s="105">
        <f>SUM(C7:C10)</f>
        <v>19</v>
      </c>
      <c r="D6" s="106">
        <f>SUM(D7:D10)</f>
        <v>19</v>
      </c>
      <c r="E6" s="107">
        <f aca="true" t="shared" si="0" ref="E6:U6">SUM(E7:E10)</f>
        <v>0</v>
      </c>
      <c r="F6" s="108">
        <f t="shared" si="0"/>
        <v>45</v>
      </c>
      <c r="G6" s="105">
        <f t="shared" si="0"/>
        <v>734</v>
      </c>
      <c r="H6" s="106">
        <f t="shared" si="0"/>
        <v>368</v>
      </c>
      <c r="I6" s="107">
        <f t="shared" si="0"/>
        <v>366</v>
      </c>
      <c r="J6" s="105">
        <f t="shared" si="0"/>
        <v>57</v>
      </c>
      <c r="K6" s="106">
        <f t="shared" si="0"/>
        <v>1</v>
      </c>
      <c r="L6" s="106">
        <f t="shared" si="0"/>
        <v>56</v>
      </c>
      <c r="M6" s="106">
        <f t="shared" si="0"/>
        <v>20</v>
      </c>
      <c r="N6" s="106">
        <f t="shared" si="0"/>
        <v>17</v>
      </c>
      <c r="O6" s="107">
        <f t="shared" si="0"/>
        <v>3</v>
      </c>
      <c r="P6" s="105">
        <f t="shared" si="0"/>
        <v>6</v>
      </c>
      <c r="Q6" s="106">
        <f t="shared" si="0"/>
        <v>0</v>
      </c>
      <c r="R6" s="107">
        <f t="shared" si="0"/>
        <v>6</v>
      </c>
      <c r="S6" s="105">
        <f t="shared" si="0"/>
        <v>675</v>
      </c>
      <c r="T6" s="106">
        <f t="shared" si="0"/>
        <v>345</v>
      </c>
      <c r="U6" s="106">
        <f t="shared" si="0"/>
        <v>330</v>
      </c>
      <c r="V6" s="107"/>
    </row>
    <row r="7" spans="2:22" s="5" customFormat="1" ht="13.5" customHeight="1" hidden="1">
      <c r="B7" s="11" t="s">
        <v>15</v>
      </c>
      <c r="C7" s="46">
        <v>5</v>
      </c>
      <c r="D7" s="47">
        <v>5</v>
      </c>
      <c r="E7" s="48" t="s">
        <v>16</v>
      </c>
      <c r="F7" s="49">
        <v>13</v>
      </c>
      <c r="G7" s="46">
        <v>158</v>
      </c>
      <c r="H7" s="47">
        <v>85</v>
      </c>
      <c r="I7" s="48">
        <v>73</v>
      </c>
      <c r="J7" s="46">
        <v>13</v>
      </c>
      <c r="K7" s="47" t="s">
        <v>16</v>
      </c>
      <c r="L7" s="47">
        <v>13</v>
      </c>
      <c r="M7" s="47">
        <v>6</v>
      </c>
      <c r="N7" s="47">
        <v>4</v>
      </c>
      <c r="O7" s="48">
        <v>2</v>
      </c>
      <c r="P7" s="46">
        <v>4</v>
      </c>
      <c r="Q7" s="47" t="s">
        <v>16</v>
      </c>
      <c r="R7" s="48">
        <v>4</v>
      </c>
      <c r="S7" s="46">
        <v>217</v>
      </c>
      <c r="T7" s="47">
        <v>103</v>
      </c>
      <c r="U7" s="47">
        <v>114</v>
      </c>
      <c r="V7" s="54">
        <v>64.5</v>
      </c>
    </row>
    <row r="8" spans="2:22" s="5" customFormat="1" ht="13.5" customHeight="1" hidden="1">
      <c r="B8" s="11" t="s">
        <v>17</v>
      </c>
      <c r="C8" s="46">
        <v>7</v>
      </c>
      <c r="D8" s="47">
        <v>7</v>
      </c>
      <c r="E8" s="48" t="s">
        <v>16</v>
      </c>
      <c r="F8" s="49">
        <v>19</v>
      </c>
      <c r="G8" s="46">
        <v>283</v>
      </c>
      <c r="H8" s="47">
        <v>137</v>
      </c>
      <c r="I8" s="48">
        <v>146</v>
      </c>
      <c r="J8" s="46">
        <v>29</v>
      </c>
      <c r="K8" s="47">
        <v>1</v>
      </c>
      <c r="L8" s="47">
        <v>28</v>
      </c>
      <c r="M8" s="47">
        <v>6</v>
      </c>
      <c r="N8" s="47">
        <v>6</v>
      </c>
      <c r="O8" s="48" t="s">
        <v>16</v>
      </c>
      <c r="P8" s="46" t="s">
        <v>21</v>
      </c>
      <c r="Q8" s="47" t="s">
        <v>16</v>
      </c>
      <c r="R8" s="48" t="s">
        <v>16</v>
      </c>
      <c r="S8" s="46">
        <v>138</v>
      </c>
      <c r="T8" s="47">
        <v>72</v>
      </c>
      <c r="U8" s="47">
        <v>66</v>
      </c>
      <c r="V8" s="54">
        <v>36.8</v>
      </c>
    </row>
    <row r="9" spans="2:22" s="5" customFormat="1" ht="13.5" customHeight="1" hidden="1">
      <c r="B9" s="11" t="s">
        <v>18</v>
      </c>
      <c r="C9" s="46">
        <v>3</v>
      </c>
      <c r="D9" s="47">
        <v>3</v>
      </c>
      <c r="E9" s="48" t="s">
        <v>16</v>
      </c>
      <c r="F9" s="49">
        <v>8</v>
      </c>
      <c r="G9" s="46">
        <v>231</v>
      </c>
      <c r="H9" s="47">
        <v>110</v>
      </c>
      <c r="I9" s="48">
        <v>121</v>
      </c>
      <c r="J9" s="46">
        <v>10</v>
      </c>
      <c r="K9" s="47" t="s">
        <v>16</v>
      </c>
      <c r="L9" s="47">
        <v>10</v>
      </c>
      <c r="M9" s="47">
        <v>4</v>
      </c>
      <c r="N9" s="47">
        <v>3</v>
      </c>
      <c r="O9" s="48">
        <v>1</v>
      </c>
      <c r="P9" s="46">
        <v>1</v>
      </c>
      <c r="Q9" s="47" t="s">
        <v>16</v>
      </c>
      <c r="R9" s="48">
        <v>1</v>
      </c>
      <c r="S9" s="46">
        <v>238</v>
      </c>
      <c r="T9" s="47">
        <v>128</v>
      </c>
      <c r="U9" s="47">
        <v>110</v>
      </c>
      <c r="V9" s="54">
        <v>88.14814814814815</v>
      </c>
    </row>
    <row r="10" spans="2:22" s="5" customFormat="1" ht="13.5" customHeight="1" hidden="1">
      <c r="B10" s="18" t="s">
        <v>19</v>
      </c>
      <c r="C10" s="50">
        <v>4</v>
      </c>
      <c r="D10" s="51">
        <v>4</v>
      </c>
      <c r="E10" s="52" t="s">
        <v>16</v>
      </c>
      <c r="F10" s="53">
        <v>5</v>
      </c>
      <c r="G10" s="50">
        <v>62</v>
      </c>
      <c r="H10" s="51">
        <v>36</v>
      </c>
      <c r="I10" s="52">
        <v>26</v>
      </c>
      <c r="J10" s="50">
        <v>5</v>
      </c>
      <c r="K10" s="51" t="s">
        <v>16</v>
      </c>
      <c r="L10" s="51">
        <v>5</v>
      </c>
      <c r="M10" s="51">
        <v>4</v>
      </c>
      <c r="N10" s="51">
        <v>4</v>
      </c>
      <c r="O10" s="52" t="s">
        <v>16</v>
      </c>
      <c r="P10" s="50">
        <v>1</v>
      </c>
      <c r="Q10" s="51" t="s">
        <v>16</v>
      </c>
      <c r="R10" s="52">
        <v>1</v>
      </c>
      <c r="S10" s="50">
        <v>82</v>
      </c>
      <c r="T10" s="51">
        <v>42</v>
      </c>
      <c r="U10" s="51">
        <v>40</v>
      </c>
      <c r="V10" s="55">
        <v>47.674418604651166</v>
      </c>
    </row>
    <row r="11" spans="2:22" s="15" customFormat="1" ht="15" customHeight="1">
      <c r="B11" s="45" t="s">
        <v>20</v>
      </c>
      <c r="C11" s="36">
        <f>SUM(C12:C15)</f>
        <v>19</v>
      </c>
      <c r="D11" s="37">
        <f>SUM(D12:D15)</f>
        <v>19</v>
      </c>
      <c r="E11" s="38">
        <f aca="true" t="shared" si="1" ref="E11:U11">SUM(E12:E15)</f>
        <v>0</v>
      </c>
      <c r="F11" s="39">
        <f t="shared" si="1"/>
        <v>50</v>
      </c>
      <c r="G11" s="36">
        <f t="shared" si="1"/>
        <v>748</v>
      </c>
      <c r="H11" s="37">
        <f t="shared" si="1"/>
        <v>380</v>
      </c>
      <c r="I11" s="38">
        <f t="shared" si="1"/>
        <v>368</v>
      </c>
      <c r="J11" s="40">
        <f t="shared" si="1"/>
        <v>50</v>
      </c>
      <c r="K11" s="37">
        <f t="shared" si="1"/>
        <v>1</v>
      </c>
      <c r="L11" s="37">
        <f t="shared" si="1"/>
        <v>49</v>
      </c>
      <c r="M11" s="37">
        <f t="shared" si="1"/>
        <v>19</v>
      </c>
      <c r="N11" s="37">
        <f t="shared" si="1"/>
        <v>17</v>
      </c>
      <c r="O11" s="41">
        <f t="shared" si="1"/>
        <v>2</v>
      </c>
      <c r="P11" s="36">
        <f t="shared" si="1"/>
        <v>6</v>
      </c>
      <c r="Q11" s="37">
        <f t="shared" si="1"/>
        <v>0</v>
      </c>
      <c r="R11" s="38">
        <f t="shared" si="1"/>
        <v>6</v>
      </c>
      <c r="S11" s="40">
        <f t="shared" si="1"/>
        <v>561</v>
      </c>
      <c r="T11" s="37">
        <f t="shared" si="1"/>
        <v>292</v>
      </c>
      <c r="U11" s="37">
        <f t="shared" si="1"/>
        <v>269</v>
      </c>
      <c r="V11" s="41"/>
    </row>
    <row r="12" spans="2:22" s="5" customFormat="1" ht="13.5" customHeight="1">
      <c r="B12" s="11" t="s">
        <v>15</v>
      </c>
      <c r="C12" s="12">
        <f>IF(SUM(D12:E12)=0,"-",SUM(D12:E12))</f>
        <v>5</v>
      </c>
      <c r="D12" s="9">
        <v>5</v>
      </c>
      <c r="E12" s="10" t="s">
        <v>16</v>
      </c>
      <c r="F12" s="11">
        <v>15</v>
      </c>
      <c r="G12" s="12">
        <f>IF(SUM(H12:I12)=0,"-",SUM(H12:I12))</f>
        <v>151</v>
      </c>
      <c r="H12" s="9">
        <v>93</v>
      </c>
      <c r="I12" s="10">
        <v>58</v>
      </c>
      <c r="J12" s="13">
        <f>IF(SUM(K12:L12)=0,"-",SUM(K12:L12))</f>
        <v>10</v>
      </c>
      <c r="K12" s="9" t="s">
        <v>16</v>
      </c>
      <c r="L12" s="9">
        <v>10</v>
      </c>
      <c r="M12" s="9">
        <f>IF(SUM(N12:O12)=0,"-",SUM(N12:O12))</f>
        <v>5</v>
      </c>
      <c r="N12" s="9">
        <v>4</v>
      </c>
      <c r="O12" s="14">
        <v>1</v>
      </c>
      <c r="P12" s="12">
        <f>IF(SUM(Q12:R12)=0,"-",SUM(Q12:R12))</f>
        <v>4</v>
      </c>
      <c r="Q12" s="9" t="s">
        <v>16</v>
      </c>
      <c r="R12" s="10">
        <v>4</v>
      </c>
      <c r="S12" s="13">
        <f>IF(SUM(T12:U12)=0,"-",SUM(T12:U12))</f>
        <v>151</v>
      </c>
      <c r="T12" s="9">
        <v>81</v>
      </c>
      <c r="U12" s="9">
        <v>70</v>
      </c>
      <c r="V12" s="42">
        <v>68.63636363636364</v>
      </c>
    </row>
    <row r="13" spans="2:22" s="5" customFormat="1" ht="13.5" customHeight="1">
      <c r="B13" s="11" t="s">
        <v>17</v>
      </c>
      <c r="C13" s="12">
        <f>IF(SUM(D13:E13)=0,"-",SUM(D13:E13))</f>
        <v>7</v>
      </c>
      <c r="D13" s="9">
        <v>7</v>
      </c>
      <c r="E13" s="10" t="s">
        <v>16</v>
      </c>
      <c r="F13" s="11">
        <v>22</v>
      </c>
      <c r="G13" s="12">
        <f>IF(SUM(H13:I13)=0,"-",SUM(H13:I13))</f>
        <v>288</v>
      </c>
      <c r="H13" s="9">
        <v>140</v>
      </c>
      <c r="I13" s="10">
        <v>148</v>
      </c>
      <c r="J13" s="13">
        <f>IF(SUM(K13:L13)=0,"-",SUM(K13:L13))</f>
        <v>26</v>
      </c>
      <c r="K13" s="9">
        <v>1</v>
      </c>
      <c r="L13" s="9">
        <v>25</v>
      </c>
      <c r="M13" s="9">
        <f>IF(SUM(N13:O13)=0,"-",SUM(N13:O13))</f>
        <v>6</v>
      </c>
      <c r="N13" s="9">
        <v>6</v>
      </c>
      <c r="O13" s="14" t="s">
        <v>16</v>
      </c>
      <c r="P13" s="12" t="str">
        <f>IF(SUM(Q13:R13)=0,"-",SUM(Q13:R13))</f>
        <v>-</v>
      </c>
      <c r="Q13" s="9" t="s">
        <v>16</v>
      </c>
      <c r="R13" s="10" t="s">
        <v>16</v>
      </c>
      <c r="S13" s="13">
        <f>IF(SUM(T13:U13)=0,"-",SUM(T13:U13))</f>
        <v>118</v>
      </c>
      <c r="T13" s="9">
        <v>65</v>
      </c>
      <c r="U13" s="9">
        <v>53</v>
      </c>
      <c r="V13" s="42">
        <v>29.72292191435768</v>
      </c>
    </row>
    <row r="14" spans="2:22" s="5" customFormat="1" ht="13.5" customHeight="1">
      <c r="B14" s="11" t="s">
        <v>18</v>
      </c>
      <c r="C14" s="12">
        <f>IF(SUM(D14:E14)=0,"-",SUM(D14:E14))</f>
        <v>3</v>
      </c>
      <c r="D14" s="9">
        <v>3</v>
      </c>
      <c r="E14" s="10" t="s">
        <v>16</v>
      </c>
      <c r="F14" s="11">
        <v>8</v>
      </c>
      <c r="G14" s="12">
        <f>IF(SUM(H14:I14)=0,"-",SUM(H14:I14))</f>
        <v>232</v>
      </c>
      <c r="H14" s="9">
        <v>114</v>
      </c>
      <c r="I14" s="10">
        <v>118</v>
      </c>
      <c r="J14" s="13">
        <f>IF(SUM(K14:L14)=0,"-",SUM(K14:L14))</f>
        <v>9</v>
      </c>
      <c r="K14" s="9" t="s">
        <v>16</v>
      </c>
      <c r="L14" s="9">
        <v>9</v>
      </c>
      <c r="M14" s="9">
        <f>IF(SUM(N14:O14)=0,"-",SUM(N14:O14))</f>
        <v>4</v>
      </c>
      <c r="N14" s="9">
        <v>3</v>
      </c>
      <c r="O14" s="14">
        <v>1</v>
      </c>
      <c r="P14" s="12">
        <f>IF(SUM(Q14:R14)=0,"-",SUM(Q14:R14))</f>
        <v>1</v>
      </c>
      <c r="Q14" s="9" t="s">
        <v>16</v>
      </c>
      <c r="R14" s="10">
        <v>1</v>
      </c>
      <c r="S14" s="13">
        <f>IF(SUM(T14:U14)=0,"-",SUM(T14:U14))</f>
        <v>230</v>
      </c>
      <c r="T14" s="9">
        <v>110</v>
      </c>
      <c r="U14" s="9">
        <v>120</v>
      </c>
      <c r="V14" s="42">
        <v>83.63636363636363</v>
      </c>
    </row>
    <row r="15" spans="2:22" s="5" customFormat="1" ht="13.5" customHeight="1">
      <c r="B15" s="18" t="s">
        <v>19</v>
      </c>
      <c r="C15" s="19">
        <f>IF(SUM(D15:E15)=0,"-",SUM(D15:E15))</f>
        <v>4</v>
      </c>
      <c r="D15" s="16">
        <v>4</v>
      </c>
      <c r="E15" s="17" t="s">
        <v>16</v>
      </c>
      <c r="F15" s="18">
        <v>5</v>
      </c>
      <c r="G15" s="19">
        <f>IF(SUM(H15:I15)=0,"-",SUM(H15:I15))</f>
        <v>77</v>
      </c>
      <c r="H15" s="16">
        <v>33</v>
      </c>
      <c r="I15" s="17">
        <v>44</v>
      </c>
      <c r="J15" s="20">
        <f>IF(SUM(K15:L15)=0,"-",SUM(K15:L15))</f>
        <v>5</v>
      </c>
      <c r="K15" s="16" t="s">
        <v>16</v>
      </c>
      <c r="L15" s="16">
        <v>5</v>
      </c>
      <c r="M15" s="16">
        <f>IF(SUM(N15:O15)=0,"-",SUM(N15:O15))</f>
        <v>4</v>
      </c>
      <c r="N15" s="16">
        <v>4</v>
      </c>
      <c r="O15" s="21" t="s">
        <v>16</v>
      </c>
      <c r="P15" s="19">
        <f>IF(SUM(Q15:R15)=0,"-",SUM(Q15:R15))</f>
        <v>1</v>
      </c>
      <c r="Q15" s="16" t="s">
        <v>16</v>
      </c>
      <c r="R15" s="17">
        <v>1</v>
      </c>
      <c r="S15" s="20">
        <f>IF(SUM(T15:U15)=0,"-",SUM(T15:U15))</f>
        <v>62</v>
      </c>
      <c r="T15" s="16">
        <v>36</v>
      </c>
      <c r="U15" s="16">
        <v>26</v>
      </c>
      <c r="V15" s="43">
        <v>40.78947368421053</v>
      </c>
    </row>
    <row r="16" spans="2:22" s="15" customFormat="1" ht="15" customHeight="1">
      <c r="B16" s="28" t="s">
        <v>5</v>
      </c>
      <c r="C16" s="27">
        <f aca="true" t="shared" si="2" ref="C16:U16">SUM(C17:C20)</f>
        <v>19</v>
      </c>
      <c r="D16" s="22">
        <f t="shared" si="2"/>
        <v>19</v>
      </c>
      <c r="E16" s="23">
        <f t="shared" si="2"/>
        <v>0</v>
      </c>
      <c r="F16" s="24">
        <f t="shared" si="2"/>
        <v>39</v>
      </c>
      <c r="G16" s="25">
        <f t="shared" si="2"/>
        <v>720</v>
      </c>
      <c r="H16" s="22">
        <f t="shared" si="2"/>
        <v>374</v>
      </c>
      <c r="I16" s="26">
        <f t="shared" si="2"/>
        <v>346</v>
      </c>
      <c r="J16" s="25">
        <f t="shared" si="2"/>
        <v>53</v>
      </c>
      <c r="K16" s="22">
        <f t="shared" si="2"/>
        <v>1</v>
      </c>
      <c r="L16" s="22">
        <f t="shared" si="2"/>
        <v>52</v>
      </c>
      <c r="M16" s="22">
        <f t="shared" si="2"/>
        <v>22</v>
      </c>
      <c r="N16" s="22">
        <f t="shared" si="2"/>
        <v>17</v>
      </c>
      <c r="O16" s="26">
        <f t="shared" si="2"/>
        <v>5</v>
      </c>
      <c r="P16" s="25">
        <f t="shared" si="2"/>
        <v>9</v>
      </c>
      <c r="Q16" s="22" t="s">
        <v>13</v>
      </c>
      <c r="R16" s="26">
        <f t="shared" si="2"/>
        <v>9</v>
      </c>
      <c r="S16" s="25">
        <f t="shared" si="2"/>
        <v>548</v>
      </c>
      <c r="T16" s="22">
        <f t="shared" si="2"/>
        <v>279</v>
      </c>
      <c r="U16" s="22">
        <f t="shared" si="2"/>
        <v>269</v>
      </c>
      <c r="V16" s="60">
        <v>53.7</v>
      </c>
    </row>
    <row r="17" spans="2:22" s="6" customFormat="1" ht="13.5" customHeight="1">
      <c r="B17" s="11" t="s">
        <v>15</v>
      </c>
      <c r="C17" s="12">
        <v>5</v>
      </c>
      <c r="D17" s="9">
        <v>5</v>
      </c>
      <c r="E17" s="10" t="s">
        <v>14</v>
      </c>
      <c r="F17" s="11">
        <v>8</v>
      </c>
      <c r="G17" s="12">
        <v>190</v>
      </c>
      <c r="H17" s="9">
        <v>90</v>
      </c>
      <c r="I17" s="10">
        <v>100</v>
      </c>
      <c r="J17" s="13">
        <v>13</v>
      </c>
      <c r="K17" s="9" t="s">
        <v>14</v>
      </c>
      <c r="L17" s="9">
        <v>13</v>
      </c>
      <c r="M17" s="9">
        <v>10</v>
      </c>
      <c r="N17" s="9">
        <v>9</v>
      </c>
      <c r="O17" s="14">
        <v>1</v>
      </c>
      <c r="P17" s="12">
        <v>4</v>
      </c>
      <c r="Q17" s="9" t="s">
        <v>14</v>
      </c>
      <c r="R17" s="10">
        <v>4</v>
      </c>
      <c r="S17" s="13">
        <v>150</v>
      </c>
      <c r="T17" s="9">
        <v>89</v>
      </c>
      <c r="U17" s="9">
        <v>61</v>
      </c>
      <c r="V17" s="56">
        <v>63.6</v>
      </c>
    </row>
    <row r="18" spans="2:22" s="6" customFormat="1" ht="13.5" customHeight="1">
      <c r="B18" s="11" t="s">
        <v>17</v>
      </c>
      <c r="C18" s="12">
        <v>7</v>
      </c>
      <c r="D18" s="9">
        <v>7</v>
      </c>
      <c r="E18" s="10" t="s">
        <v>14</v>
      </c>
      <c r="F18" s="11">
        <v>20</v>
      </c>
      <c r="G18" s="12">
        <v>279</v>
      </c>
      <c r="H18" s="9">
        <v>151</v>
      </c>
      <c r="I18" s="10">
        <v>128</v>
      </c>
      <c r="J18" s="13">
        <v>28</v>
      </c>
      <c r="K18" s="9">
        <v>1</v>
      </c>
      <c r="L18" s="9">
        <v>27</v>
      </c>
      <c r="M18" s="9" t="s">
        <v>23</v>
      </c>
      <c r="N18" s="9" t="s">
        <v>14</v>
      </c>
      <c r="O18" s="14" t="s">
        <v>14</v>
      </c>
      <c r="P18" s="12" t="s">
        <v>23</v>
      </c>
      <c r="Q18" s="9" t="s">
        <v>14</v>
      </c>
      <c r="R18" s="10" t="s">
        <v>14</v>
      </c>
      <c r="S18" s="13">
        <v>91</v>
      </c>
      <c r="T18" s="9">
        <v>40</v>
      </c>
      <c r="U18" s="9">
        <v>51</v>
      </c>
      <c r="V18" s="56">
        <v>26.2</v>
      </c>
    </row>
    <row r="19" spans="2:22" s="6" customFormat="1" ht="13.5" customHeight="1">
      <c r="B19" s="11" t="s">
        <v>18</v>
      </c>
      <c r="C19" s="12">
        <v>3</v>
      </c>
      <c r="D19" s="9">
        <v>3</v>
      </c>
      <c r="E19" s="10" t="s">
        <v>14</v>
      </c>
      <c r="F19" s="11">
        <v>8</v>
      </c>
      <c r="G19" s="12">
        <v>202</v>
      </c>
      <c r="H19" s="9">
        <v>107</v>
      </c>
      <c r="I19" s="10">
        <v>95</v>
      </c>
      <c r="J19" s="13">
        <v>9</v>
      </c>
      <c r="K19" s="9" t="s">
        <v>14</v>
      </c>
      <c r="L19" s="9">
        <v>9</v>
      </c>
      <c r="M19" s="9">
        <v>6</v>
      </c>
      <c r="N19" s="9">
        <v>4</v>
      </c>
      <c r="O19" s="14">
        <v>2</v>
      </c>
      <c r="P19" s="12">
        <v>4</v>
      </c>
      <c r="Q19" s="9" t="s">
        <v>14</v>
      </c>
      <c r="R19" s="10">
        <v>4</v>
      </c>
      <c r="S19" s="13">
        <v>232</v>
      </c>
      <c r="T19" s="9">
        <v>113</v>
      </c>
      <c r="U19" s="9">
        <v>119</v>
      </c>
      <c r="V19" s="56">
        <v>88.2</v>
      </c>
    </row>
    <row r="20" spans="2:22" s="6" customFormat="1" ht="13.5" customHeight="1">
      <c r="B20" s="18" t="s">
        <v>19</v>
      </c>
      <c r="C20" s="19">
        <v>4</v>
      </c>
      <c r="D20" s="16">
        <v>4</v>
      </c>
      <c r="E20" s="17" t="s">
        <v>14</v>
      </c>
      <c r="F20" s="18">
        <v>3</v>
      </c>
      <c r="G20" s="19">
        <v>49</v>
      </c>
      <c r="H20" s="16">
        <v>26</v>
      </c>
      <c r="I20" s="17">
        <v>23</v>
      </c>
      <c r="J20" s="20">
        <v>3</v>
      </c>
      <c r="K20" s="16" t="s">
        <v>14</v>
      </c>
      <c r="L20" s="16">
        <v>3</v>
      </c>
      <c r="M20" s="16">
        <v>6</v>
      </c>
      <c r="N20" s="16">
        <v>4</v>
      </c>
      <c r="O20" s="21">
        <v>2</v>
      </c>
      <c r="P20" s="19">
        <v>1</v>
      </c>
      <c r="Q20" s="16" t="s">
        <v>14</v>
      </c>
      <c r="R20" s="17">
        <v>1</v>
      </c>
      <c r="S20" s="20">
        <v>75</v>
      </c>
      <c r="T20" s="16">
        <v>37</v>
      </c>
      <c r="U20" s="16">
        <v>38</v>
      </c>
      <c r="V20" s="57">
        <v>42.9</v>
      </c>
    </row>
    <row r="21" spans="2:22" s="6" customFormat="1" ht="15" customHeight="1">
      <c r="B21" s="65" t="s">
        <v>31</v>
      </c>
      <c r="C21" s="66">
        <v>20</v>
      </c>
      <c r="D21" s="67">
        <v>20</v>
      </c>
      <c r="E21" s="68" t="s">
        <v>21</v>
      </c>
      <c r="F21" s="69">
        <v>42</v>
      </c>
      <c r="G21" s="70">
        <v>709</v>
      </c>
      <c r="H21" s="67">
        <v>373</v>
      </c>
      <c r="I21" s="71">
        <v>336</v>
      </c>
      <c r="J21" s="70">
        <v>55</v>
      </c>
      <c r="K21" s="67">
        <v>1</v>
      </c>
      <c r="L21" s="67">
        <v>54</v>
      </c>
      <c r="M21" s="67">
        <v>26</v>
      </c>
      <c r="N21" s="67">
        <v>19</v>
      </c>
      <c r="O21" s="71">
        <v>7</v>
      </c>
      <c r="P21" s="70">
        <v>4</v>
      </c>
      <c r="Q21" s="67" t="s">
        <v>21</v>
      </c>
      <c r="R21" s="71">
        <v>4</v>
      </c>
      <c r="S21" s="70">
        <v>511</v>
      </c>
      <c r="T21" s="67">
        <v>265</v>
      </c>
      <c r="U21" s="67">
        <v>246</v>
      </c>
      <c r="V21" s="72">
        <v>52.84384694932782</v>
      </c>
    </row>
    <row r="22" spans="2:22" s="6" customFormat="1" ht="15" customHeight="1">
      <c r="B22" s="65" t="s">
        <v>32</v>
      </c>
      <c r="C22" s="66">
        <v>20</v>
      </c>
      <c r="D22" s="67">
        <v>20</v>
      </c>
      <c r="E22" s="68" t="s">
        <v>21</v>
      </c>
      <c r="F22" s="69">
        <v>40</v>
      </c>
      <c r="G22" s="70">
        <v>582</v>
      </c>
      <c r="H22" s="67">
        <v>317</v>
      </c>
      <c r="I22" s="71">
        <v>265</v>
      </c>
      <c r="J22" s="70">
        <v>51</v>
      </c>
      <c r="K22" s="67">
        <v>1</v>
      </c>
      <c r="L22" s="67">
        <v>50</v>
      </c>
      <c r="M22" s="67">
        <v>26</v>
      </c>
      <c r="N22" s="67">
        <v>17</v>
      </c>
      <c r="O22" s="71">
        <v>9</v>
      </c>
      <c r="P22" s="70">
        <v>3</v>
      </c>
      <c r="Q22" s="67" t="s">
        <v>21</v>
      </c>
      <c r="R22" s="71">
        <v>3</v>
      </c>
      <c r="S22" s="70">
        <v>527</v>
      </c>
      <c r="T22" s="67">
        <v>269</v>
      </c>
      <c r="U22" s="67">
        <v>258</v>
      </c>
      <c r="V22" s="72">
        <v>50.09505703422054</v>
      </c>
    </row>
    <row r="23" spans="2:22" s="5" customFormat="1" ht="15" customHeight="1">
      <c r="B23" s="28" t="s">
        <v>54</v>
      </c>
      <c r="C23" s="27">
        <f>C24+C30+C38+C43</f>
        <v>20</v>
      </c>
      <c r="D23" s="22">
        <f aca="true" t="shared" si="3" ref="D23:U23">D24+D30+D38+D43</f>
        <v>20</v>
      </c>
      <c r="E23" s="23">
        <f t="shared" si="3"/>
        <v>0</v>
      </c>
      <c r="F23" s="24">
        <f t="shared" si="3"/>
        <v>42</v>
      </c>
      <c r="G23" s="25">
        <f t="shared" si="3"/>
        <v>587</v>
      </c>
      <c r="H23" s="22">
        <f t="shared" si="3"/>
        <v>291</v>
      </c>
      <c r="I23" s="26">
        <f t="shared" si="3"/>
        <v>296</v>
      </c>
      <c r="J23" s="25">
        <f t="shared" si="3"/>
        <v>56</v>
      </c>
      <c r="K23" s="22">
        <f t="shared" si="3"/>
        <v>1</v>
      </c>
      <c r="L23" s="22">
        <f t="shared" si="3"/>
        <v>55</v>
      </c>
      <c r="M23" s="22">
        <f t="shared" si="3"/>
        <v>28</v>
      </c>
      <c r="N23" s="22">
        <f t="shared" si="3"/>
        <v>16</v>
      </c>
      <c r="O23" s="26">
        <f t="shared" si="3"/>
        <v>12</v>
      </c>
      <c r="P23" s="25">
        <f t="shared" si="3"/>
        <v>0</v>
      </c>
      <c r="Q23" s="22">
        <f t="shared" si="3"/>
        <v>0</v>
      </c>
      <c r="R23" s="26">
        <f t="shared" si="3"/>
        <v>0</v>
      </c>
      <c r="S23" s="25">
        <f t="shared" si="3"/>
        <v>416</v>
      </c>
      <c r="T23" s="22">
        <f t="shared" si="3"/>
        <v>234</v>
      </c>
      <c r="U23" s="22">
        <f t="shared" si="3"/>
        <v>182</v>
      </c>
      <c r="V23" s="60">
        <v>47.2</v>
      </c>
    </row>
    <row r="24" spans="2:22" s="5" customFormat="1" ht="13.5" customHeight="1">
      <c r="B24" s="11" t="s">
        <v>15</v>
      </c>
      <c r="C24" s="74">
        <f aca="true" t="shared" si="4" ref="C24:C47">IF(SUM(D24:E24)=0,"-",SUM(D24:E24))</f>
        <v>5</v>
      </c>
      <c r="D24" s="9">
        <f aca="true" t="shared" si="5" ref="D24:O24">SUM(D25:D29)</f>
        <v>5</v>
      </c>
      <c r="E24" s="12">
        <f t="shared" si="5"/>
        <v>0</v>
      </c>
      <c r="F24" s="13">
        <f t="shared" si="5"/>
        <v>10</v>
      </c>
      <c r="G24" s="74">
        <f>IF(SUM(H24:I24)=0,"-",SUM(H24:I24))</f>
        <v>135</v>
      </c>
      <c r="H24" s="9">
        <f t="shared" si="5"/>
        <v>66</v>
      </c>
      <c r="I24" s="12">
        <f t="shared" si="5"/>
        <v>69</v>
      </c>
      <c r="J24" s="74">
        <f aca="true" t="shared" si="6" ref="J24:J47">IF(SUM(K24:L24)=0,"-",SUM(K24:L24))</f>
        <v>7</v>
      </c>
      <c r="K24" s="9">
        <f t="shared" si="5"/>
        <v>0</v>
      </c>
      <c r="L24" s="9">
        <f t="shared" si="5"/>
        <v>7</v>
      </c>
      <c r="M24" s="9">
        <f aca="true" t="shared" si="7" ref="M24:M47">IF(SUM(N24:O24)=0,"-",SUM(N24:O24))</f>
        <v>11</v>
      </c>
      <c r="N24" s="9">
        <f t="shared" si="5"/>
        <v>8</v>
      </c>
      <c r="O24" s="12">
        <f t="shared" si="5"/>
        <v>3</v>
      </c>
      <c r="P24" s="74">
        <f aca="true" t="shared" si="8" ref="P24:U24">SUM(P25:P29)</f>
        <v>0</v>
      </c>
      <c r="Q24" s="9">
        <f t="shared" si="8"/>
        <v>0</v>
      </c>
      <c r="R24" s="12">
        <f t="shared" si="8"/>
        <v>0</v>
      </c>
      <c r="S24" s="74">
        <f t="shared" si="8"/>
        <v>119</v>
      </c>
      <c r="T24" s="9">
        <f t="shared" si="8"/>
        <v>63</v>
      </c>
      <c r="U24" s="9">
        <f t="shared" si="8"/>
        <v>56</v>
      </c>
      <c r="V24" s="78" t="s">
        <v>56</v>
      </c>
    </row>
    <row r="25" spans="2:22" s="5" customFormat="1" ht="13.5" customHeight="1" hidden="1">
      <c r="B25" s="11" t="s">
        <v>34</v>
      </c>
      <c r="C25" s="74">
        <f t="shared" si="4"/>
        <v>1</v>
      </c>
      <c r="D25" s="9">
        <v>1</v>
      </c>
      <c r="E25" s="76">
        <v>0</v>
      </c>
      <c r="F25" s="11">
        <v>2</v>
      </c>
      <c r="G25" s="74">
        <f aca="true" t="shared" si="9" ref="G25:G47">IF(SUM(H25:I25)=0,"-",SUM(H25:I25))</f>
        <v>34</v>
      </c>
      <c r="H25" s="9">
        <v>19</v>
      </c>
      <c r="I25" s="78">
        <v>15</v>
      </c>
      <c r="J25" s="74">
        <f t="shared" si="6"/>
        <v>2</v>
      </c>
      <c r="K25" s="9">
        <v>0</v>
      </c>
      <c r="L25" s="9">
        <v>2</v>
      </c>
      <c r="M25" s="9">
        <f t="shared" si="7"/>
        <v>2</v>
      </c>
      <c r="N25" s="9">
        <v>2</v>
      </c>
      <c r="O25" s="78">
        <v>0</v>
      </c>
      <c r="P25" s="74" t="str">
        <f aca="true" t="shared" si="10" ref="P25:P47">IF(SUM(Q25:R25)=0,"-",SUM(Q25:R25))</f>
        <v>-</v>
      </c>
      <c r="Q25" s="9">
        <v>0</v>
      </c>
      <c r="R25" s="78">
        <v>0</v>
      </c>
      <c r="S25" s="74">
        <f aca="true" t="shared" si="11" ref="S25:S47">IF(SUM(T25:U25)=0,"-",SUM(T25:U25))</f>
        <v>40</v>
      </c>
      <c r="T25" s="9">
        <v>22</v>
      </c>
      <c r="U25" s="9">
        <v>18</v>
      </c>
      <c r="V25" s="80" t="s">
        <v>16</v>
      </c>
    </row>
    <row r="26" spans="2:22" s="5" customFormat="1" ht="13.5" customHeight="1" hidden="1">
      <c r="B26" s="11" t="s">
        <v>48</v>
      </c>
      <c r="C26" s="74">
        <f t="shared" si="4"/>
        <v>1</v>
      </c>
      <c r="D26" s="9">
        <v>1</v>
      </c>
      <c r="E26" s="76">
        <v>0</v>
      </c>
      <c r="F26" s="11">
        <v>1</v>
      </c>
      <c r="G26" s="74">
        <f t="shared" si="9"/>
        <v>22</v>
      </c>
      <c r="H26" s="9">
        <v>7</v>
      </c>
      <c r="I26" s="78">
        <v>15</v>
      </c>
      <c r="J26" s="74">
        <f t="shared" si="6"/>
        <v>1</v>
      </c>
      <c r="K26" s="9">
        <v>0</v>
      </c>
      <c r="L26" s="9">
        <v>1</v>
      </c>
      <c r="M26" s="9">
        <f t="shared" si="7"/>
        <v>2</v>
      </c>
      <c r="N26" s="9">
        <v>1</v>
      </c>
      <c r="O26" s="78">
        <v>1</v>
      </c>
      <c r="P26" s="74" t="str">
        <f t="shared" si="10"/>
        <v>-</v>
      </c>
      <c r="Q26" s="9">
        <v>0</v>
      </c>
      <c r="R26" s="78">
        <v>0</v>
      </c>
      <c r="S26" s="74">
        <f t="shared" si="11"/>
        <v>14</v>
      </c>
      <c r="T26" s="9">
        <v>9</v>
      </c>
      <c r="U26" s="9">
        <v>5</v>
      </c>
      <c r="V26" s="80" t="s">
        <v>16</v>
      </c>
    </row>
    <row r="27" spans="2:22" s="5" customFormat="1" ht="13.5" customHeight="1" hidden="1">
      <c r="B27" s="11" t="s">
        <v>49</v>
      </c>
      <c r="C27" s="74">
        <f t="shared" si="4"/>
        <v>1</v>
      </c>
      <c r="D27" s="9">
        <v>1</v>
      </c>
      <c r="E27" s="76">
        <v>0</v>
      </c>
      <c r="F27" s="11">
        <v>3</v>
      </c>
      <c r="G27" s="74">
        <f t="shared" si="9"/>
        <v>22</v>
      </c>
      <c r="H27" s="9">
        <v>13</v>
      </c>
      <c r="I27" s="78">
        <v>9</v>
      </c>
      <c r="J27" s="74">
        <f t="shared" si="6"/>
        <v>1</v>
      </c>
      <c r="K27" s="9">
        <v>0</v>
      </c>
      <c r="L27" s="9">
        <v>1</v>
      </c>
      <c r="M27" s="9">
        <f t="shared" si="7"/>
        <v>2</v>
      </c>
      <c r="N27" s="9">
        <v>2</v>
      </c>
      <c r="O27" s="78">
        <v>0</v>
      </c>
      <c r="P27" s="74" t="str">
        <f t="shared" si="10"/>
        <v>-</v>
      </c>
      <c r="Q27" s="9">
        <v>0</v>
      </c>
      <c r="R27" s="78">
        <v>0</v>
      </c>
      <c r="S27" s="74">
        <f t="shared" si="11"/>
        <v>21</v>
      </c>
      <c r="T27" s="9">
        <v>12</v>
      </c>
      <c r="U27" s="9">
        <v>9</v>
      </c>
      <c r="V27" s="80" t="s">
        <v>16</v>
      </c>
    </row>
    <row r="28" spans="2:22" s="5" customFormat="1" ht="13.5" customHeight="1" hidden="1">
      <c r="B28" s="11" t="s">
        <v>50</v>
      </c>
      <c r="C28" s="74">
        <f t="shared" si="4"/>
        <v>1</v>
      </c>
      <c r="D28" s="9">
        <v>1</v>
      </c>
      <c r="E28" s="76">
        <v>0</v>
      </c>
      <c r="F28" s="11">
        <v>2</v>
      </c>
      <c r="G28" s="74">
        <f t="shared" si="9"/>
        <v>31</v>
      </c>
      <c r="H28" s="9">
        <v>15</v>
      </c>
      <c r="I28" s="78">
        <v>16</v>
      </c>
      <c r="J28" s="74">
        <f t="shared" si="6"/>
        <v>2</v>
      </c>
      <c r="K28" s="9">
        <v>0</v>
      </c>
      <c r="L28" s="9">
        <v>2</v>
      </c>
      <c r="M28" s="9">
        <f t="shared" si="7"/>
        <v>2</v>
      </c>
      <c r="N28" s="9">
        <v>1</v>
      </c>
      <c r="O28" s="78">
        <v>1</v>
      </c>
      <c r="P28" s="74" t="str">
        <f t="shared" si="10"/>
        <v>-</v>
      </c>
      <c r="Q28" s="9">
        <v>0</v>
      </c>
      <c r="R28" s="78">
        <v>0</v>
      </c>
      <c r="S28" s="74">
        <f t="shared" si="11"/>
        <v>23</v>
      </c>
      <c r="T28" s="9">
        <v>9</v>
      </c>
      <c r="U28" s="9">
        <v>14</v>
      </c>
      <c r="V28" s="80" t="s">
        <v>16</v>
      </c>
    </row>
    <row r="29" spans="2:22" s="5" customFormat="1" ht="13.5" customHeight="1" hidden="1">
      <c r="B29" s="11" t="s">
        <v>51</v>
      </c>
      <c r="C29" s="74">
        <f t="shared" si="4"/>
        <v>1</v>
      </c>
      <c r="D29" s="9">
        <v>1</v>
      </c>
      <c r="E29" s="76">
        <v>0</v>
      </c>
      <c r="F29" s="11">
        <v>2</v>
      </c>
      <c r="G29" s="74">
        <f t="shared" si="9"/>
        <v>26</v>
      </c>
      <c r="H29" s="9">
        <v>12</v>
      </c>
      <c r="I29" s="78">
        <v>14</v>
      </c>
      <c r="J29" s="74">
        <f t="shared" si="6"/>
        <v>1</v>
      </c>
      <c r="K29" s="9">
        <v>0</v>
      </c>
      <c r="L29" s="9">
        <v>1</v>
      </c>
      <c r="M29" s="9">
        <f t="shared" si="7"/>
        <v>3</v>
      </c>
      <c r="N29" s="9">
        <v>2</v>
      </c>
      <c r="O29" s="78">
        <v>1</v>
      </c>
      <c r="P29" s="74" t="str">
        <f t="shared" si="10"/>
        <v>-</v>
      </c>
      <c r="Q29" s="9">
        <v>0</v>
      </c>
      <c r="R29" s="78">
        <v>0</v>
      </c>
      <c r="S29" s="74">
        <f t="shared" si="11"/>
        <v>21</v>
      </c>
      <c r="T29" s="9">
        <v>11</v>
      </c>
      <c r="U29" s="9">
        <v>10</v>
      </c>
      <c r="V29" s="80" t="s">
        <v>16</v>
      </c>
    </row>
    <row r="30" spans="2:22" s="5" customFormat="1" ht="13.5" customHeight="1">
      <c r="B30" s="11" t="s">
        <v>17</v>
      </c>
      <c r="C30" s="74">
        <f>SUM(C31:C37)</f>
        <v>7</v>
      </c>
      <c r="D30" s="9">
        <f aca="true" t="shared" si="12" ref="D30:U30">SUM(D31:D37)</f>
        <v>7</v>
      </c>
      <c r="E30" s="12">
        <f t="shared" si="12"/>
        <v>0</v>
      </c>
      <c r="F30" s="13">
        <f t="shared" si="12"/>
        <v>19</v>
      </c>
      <c r="G30" s="74">
        <f t="shared" si="12"/>
        <v>210</v>
      </c>
      <c r="H30" s="9">
        <f t="shared" si="12"/>
        <v>105</v>
      </c>
      <c r="I30" s="12">
        <f t="shared" si="12"/>
        <v>105</v>
      </c>
      <c r="J30" s="74">
        <f t="shared" si="12"/>
        <v>33</v>
      </c>
      <c r="K30" s="9">
        <f t="shared" si="12"/>
        <v>1</v>
      </c>
      <c r="L30" s="9">
        <f t="shared" si="12"/>
        <v>32</v>
      </c>
      <c r="M30" s="9">
        <f t="shared" si="12"/>
        <v>0</v>
      </c>
      <c r="N30" s="9">
        <f t="shared" si="12"/>
        <v>0</v>
      </c>
      <c r="O30" s="12">
        <f t="shared" si="12"/>
        <v>0</v>
      </c>
      <c r="P30" s="74">
        <f t="shared" si="12"/>
        <v>0</v>
      </c>
      <c r="Q30" s="9">
        <f t="shared" si="12"/>
        <v>0</v>
      </c>
      <c r="R30" s="12">
        <f t="shared" si="12"/>
        <v>0</v>
      </c>
      <c r="S30" s="74">
        <f t="shared" si="12"/>
        <v>84</v>
      </c>
      <c r="T30" s="9">
        <f t="shared" si="12"/>
        <v>50</v>
      </c>
      <c r="U30" s="9">
        <f t="shared" si="12"/>
        <v>34</v>
      </c>
      <c r="V30" s="78" t="s">
        <v>56</v>
      </c>
    </row>
    <row r="31" spans="2:22" s="5" customFormat="1" ht="13.5" customHeight="1" hidden="1">
      <c r="B31" s="11" t="s">
        <v>35</v>
      </c>
      <c r="C31" s="74">
        <f t="shared" si="4"/>
        <v>1</v>
      </c>
      <c r="D31" s="9">
        <v>1</v>
      </c>
      <c r="E31" s="76">
        <v>0</v>
      </c>
      <c r="F31" s="11">
        <v>3</v>
      </c>
      <c r="G31" s="74">
        <f t="shared" si="9"/>
        <v>21</v>
      </c>
      <c r="H31" s="9">
        <v>10</v>
      </c>
      <c r="I31" s="78">
        <v>11</v>
      </c>
      <c r="J31" s="74">
        <f t="shared" si="6"/>
        <v>4</v>
      </c>
      <c r="K31" s="9">
        <v>0</v>
      </c>
      <c r="L31" s="9">
        <v>4</v>
      </c>
      <c r="M31" s="82" t="str">
        <f>IF(SUM(N31:O31)=0,"-",SUM(N31:O31))</f>
        <v>-</v>
      </c>
      <c r="N31" s="9">
        <v>0</v>
      </c>
      <c r="O31" s="78">
        <v>0</v>
      </c>
      <c r="P31" s="74" t="str">
        <f t="shared" si="10"/>
        <v>-</v>
      </c>
      <c r="Q31" s="9">
        <v>0</v>
      </c>
      <c r="R31" s="78">
        <v>0</v>
      </c>
      <c r="S31" s="74">
        <f t="shared" si="11"/>
        <v>15</v>
      </c>
      <c r="T31" s="9">
        <v>8</v>
      </c>
      <c r="U31" s="9">
        <v>7</v>
      </c>
      <c r="V31" s="80" t="s">
        <v>16</v>
      </c>
    </row>
    <row r="32" spans="2:22" s="5" customFormat="1" ht="13.5" customHeight="1" hidden="1">
      <c r="B32" s="11" t="s">
        <v>36</v>
      </c>
      <c r="C32" s="74">
        <f t="shared" si="4"/>
        <v>1</v>
      </c>
      <c r="D32" s="9">
        <v>1</v>
      </c>
      <c r="E32" s="76">
        <v>0</v>
      </c>
      <c r="F32" s="11">
        <v>3</v>
      </c>
      <c r="G32" s="74">
        <f t="shared" si="9"/>
        <v>31</v>
      </c>
      <c r="H32" s="9">
        <v>14</v>
      </c>
      <c r="I32" s="78">
        <v>17</v>
      </c>
      <c r="J32" s="74">
        <f t="shared" si="6"/>
        <v>5</v>
      </c>
      <c r="K32" s="9">
        <v>0</v>
      </c>
      <c r="L32" s="9">
        <v>5</v>
      </c>
      <c r="M32" s="9" t="str">
        <f t="shared" si="7"/>
        <v>-</v>
      </c>
      <c r="N32" s="9">
        <v>0</v>
      </c>
      <c r="O32" s="78">
        <v>0</v>
      </c>
      <c r="P32" s="74" t="str">
        <f t="shared" si="10"/>
        <v>-</v>
      </c>
      <c r="Q32" s="9">
        <v>0</v>
      </c>
      <c r="R32" s="78">
        <v>0</v>
      </c>
      <c r="S32" s="74">
        <f t="shared" si="11"/>
        <v>9</v>
      </c>
      <c r="T32" s="9">
        <v>4</v>
      </c>
      <c r="U32" s="9">
        <v>5</v>
      </c>
      <c r="V32" s="80" t="s">
        <v>16</v>
      </c>
    </row>
    <row r="33" spans="2:22" s="5" customFormat="1" ht="13.5" customHeight="1" hidden="1">
      <c r="B33" s="11" t="s">
        <v>37</v>
      </c>
      <c r="C33" s="74">
        <f t="shared" si="4"/>
        <v>1</v>
      </c>
      <c r="D33" s="9">
        <v>1</v>
      </c>
      <c r="E33" s="76">
        <v>0</v>
      </c>
      <c r="F33" s="11">
        <v>4</v>
      </c>
      <c r="G33" s="74">
        <f t="shared" si="9"/>
        <v>60</v>
      </c>
      <c r="H33" s="9">
        <v>28</v>
      </c>
      <c r="I33" s="78">
        <v>32</v>
      </c>
      <c r="J33" s="74">
        <f t="shared" si="6"/>
        <v>9</v>
      </c>
      <c r="K33" s="9">
        <v>0</v>
      </c>
      <c r="L33" s="9">
        <v>9</v>
      </c>
      <c r="M33" s="9" t="str">
        <f t="shared" si="7"/>
        <v>-</v>
      </c>
      <c r="N33" s="9">
        <v>0</v>
      </c>
      <c r="O33" s="78">
        <v>0</v>
      </c>
      <c r="P33" s="74" t="str">
        <f t="shared" si="10"/>
        <v>-</v>
      </c>
      <c r="Q33" s="9">
        <v>0</v>
      </c>
      <c r="R33" s="78">
        <v>0</v>
      </c>
      <c r="S33" s="74">
        <f t="shared" si="11"/>
        <v>21</v>
      </c>
      <c r="T33" s="9">
        <v>14</v>
      </c>
      <c r="U33" s="9">
        <v>7</v>
      </c>
      <c r="V33" s="80" t="s">
        <v>16</v>
      </c>
    </row>
    <row r="34" spans="2:22" s="5" customFormat="1" ht="13.5" customHeight="1" hidden="1">
      <c r="B34" s="11" t="s">
        <v>38</v>
      </c>
      <c r="C34" s="74">
        <f t="shared" si="4"/>
        <v>1</v>
      </c>
      <c r="D34" s="9">
        <v>1</v>
      </c>
      <c r="E34" s="76">
        <v>0</v>
      </c>
      <c r="F34" s="11">
        <v>3</v>
      </c>
      <c r="G34" s="74">
        <f t="shared" si="9"/>
        <v>9</v>
      </c>
      <c r="H34" s="9">
        <v>6</v>
      </c>
      <c r="I34" s="78">
        <v>3</v>
      </c>
      <c r="J34" s="74">
        <f t="shared" si="6"/>
        <v>2</v>
      </c>
      <c r="K34" s="9">
        <v>0</v>
      </c>
      <c r="L34" s="9">
        <v>2</v>
      </c>
      <c r="M34" s="9" t="str">
        <f t="shared" si="7"/>
        <v>-</v>
      </c>
      <c r="N34" s="9">
        <v>0</v>
      </c>
      <c r="O34" s="78">
        <v>0</v>
      </c>
      <c r="P34" s="74" t="str">
        <f t="shared" si="10"/>
        <v>-</v>
      </c>
      <c r="Q34" s="9">
        <v>0</v>
      </c>
      <c r="R34" s="78">
        <v>0</v>
      </c>
      <c r="S34" s="74" t="str">
        <f t="shared" si="11"/>
        <v>-</v>
      </c>
      <c r="T34" s="9">
        <v>0</v>
      </c>
      <c r="U34" s="9">
        <v>0</v>
      </c>
      <c r="V34" s="80" t="s">
        <v>16</v>
      </c>
    </row>
    <row r="35" spans="2:22" s="5" customFormat="1" ht="13.5" customHeight="1" hidden="1">
      <c r="B35" s="11" t="s">
        <v>39</v>
      </c>
      <c r="C35" s="74">
        <f t="shared" si="4"/>
        <v>1</v>
      </c>
      <c r="D35" s="9">
        <v>1</v>
      </c>
      <c r="E35" s="76">
        <v>0</v>
      </c>
      <c r="F35" s="11">
        <v>3</v>
      </c>
      <c r="G35" s="74">
        <f t="shared" si="9"/>
        <v>56</v>
      </c>
      <c r="H35" s="9">
        <v>34</v>
      </c>
      <c r="I35" s="78">
        <v>22</v>
      </c>
      <c r="J35" s="74">
        <f t="shared" si="6"/>
        <v>7</v>
      </c>
      <c r="K35" s="9">
        <v>0</v>
      </c>
      <c r="L35" s="9">
        <v>7</v>
      </c>
      <c r="M35" s="9" t="str">
        <f t="shared" si="7"/>
        <v>-</v>
      </c>
      <c r="N35" s="9">
        <v>0</v>
      </c>
      <c r="O35" s="78">
        <v>0</v>
      </c>
      <c r="P35" s="74" t="str">
        <f t="shared" si="10"/>
        <v>-</v>
      </c>
      <c r="Q35" s="9">
        <v>0</v>
      </c>
      <c r="R35" s="78">
        <v>0</v>
      </c>
      <c r="S35" s="74">
        <f t="shared" si="11"/>
        <v>20</v>
      </c>
      <c r="T35" s="9">
        <v>14</v>
      </c>
      <c r="U35" s="9">
        <v>6</v>
      </c>
      <c r="V35" s="80" t="s">
        <v>16</v>
      </c>
    </row>
    <row r="36" spans="2:22" s="5" customFormat="1" ht="13.5" customHeight="1" hidden="1">
      <c r="B36" s="11" t="s">
        <v>53</v>
      </c>
      <c r="C36" s="74">
        <f t="shared" si="4"/>
        <v>1</v>
      </c>
      <c r="D36" s="9">
        <v>1</v>
      </c>
      <c r="E36" s="76">
        <v>0</v>
      </c>
      <c r="F36" s="11">
        <v>0</v>
      </c>
      <c r="G36" s="83" t="str">
        <f>IF(SUM(H36:I36)=0,"-",SUM(H36:I36))</f>
        <v>-</v>
      </c>
      <c r="H36" s="9">
        <v>0</v>
      </c>
      <c r="I36" s="78">
        <v>0</v>
      </c>
      <c r="J36" s="74" t="str">
        <f t="shared" si="6"/>
        <v>-</v>
      </c>
      <c r="K36" s="9">
        <v>0</v>
      </c>
      <c r="L36" s="9">
        <v>0</v>
      </c>
      <c r="M36" s="9" t="str">
        <f t="shared" si="7"/>
        <v>-</v>
      </c>
      <c r="N36" s="9">
        <v>0</v>
      </c>
      <c r="O36" s="78">
        <v>0</v>
      </c>
      <c r="P36" s="74" t="str">
        <f t="shared" si="10"/>
        <v>-</v>
      </c>
      <c r="Q36" s="9">
        <v>0</v>
      </c>
      <c r="R36" s="78">
        <v>0</v>
      </c>
      <c r="S36" s="74" t="str">
        <f t="shared" si="11"/>
        <v>-</v>
      </c>
      <c r="T36" s="9">
        <v>0</v>
      </c>
      <c r="U36" s="9">
        <v>0</v>
      </c>
      <c r="V36" s="80" t="s">
        <v>16</v>
      </c>
    </row>
    <row r="37" spans="2:22" s="5" customFormat="1" ht="13.5" customHeight="1" hidden="1">
      <c r="B37" s="11" t="s">
        <v>52</v>
      </c>
      <c r="C37" s="74">
        <f t="shared" si="4"/>
        <v>1</v>
      </c>
      <c r="D37" s="9">
        <v>1</v>
      </c>
      <c r="E37" s="76">
        <v>0</v>
      </c>
      <c r="F37" s="11">
        <v>3</v>
      </c>
      <c r="G37" s="74">
        <f t="shared" si="9"/>
        <v>33</v>
      </c>
      <c r="H37" s="9">
        <v>13</v>
      </c>
      <c r="I37" s="78">
        <v>20</v>
      </c>
      <c r="J37" s="74">
        <f t="shared" si="6"/>
        <v>6</v>
      </c>
      <c r="K37" s="9">
        <v>1</v>
      </c>
      <c r="L37" s="9">
        <v>5</v>
      </c>
      <c r="M37" s="9" t="str">
        <f t="shared" si="7"/>
        <v>-</v>
      </c>
      <c r="N37" s="9">
        <v>0</v>
      </c>
      <c r="O37" s="78">
        <v>0</v>
      </c>
      <c r="P37" s="74" t="str">
        <f t="shared" si="10"/>
        <v>-</v>
      </c>
      <c r="Q37" s="9">
        <v>0</v>
      </c>
      <c r="R37" s="78">
        <v>0</v>
      </c>
      <c r="S37" s="74">
        <f t="shared" si="11"/>
        <v>19</v>
      </c>
      <c r="T37" s="9">
        <v>10</v>
      </c>
      <c r="U37" s="9">
        <v>9</v>
      </c>
      <c r="V37" s="80" t="s">
        <v>58</v>
      </c>
    </row>
    <row r="38" spans="2:22" s="5" customFormat="1" ht="13.5" customHeight="1">
      <c r="B38" s="11" t="s">
        <v>55</v>
      </c>
      <c r="C38" s="74">
        <f>SUM(C39:C42)</f>
        <v>4</v>
      </c>
      <c r="D38" s="9">
        <f aca="true" t="shared" si="13" ref="D38:U38">SUM(D39:D42)</f>
        <v>4</v>
      </c>
      <c r="E38" s="12">
        <f t="shared" si="13"/>
        <v>0</v>
      </c>
      <c r="F38" s="13">
        <f t="shared" si="13"/>
        <v>10</v>
      </c>
      <c r="G38" s="74">
        <f t="shared" si="13"/>
        <v>193</v>
      </c>
      <c r="H38" s="9">
        <f t="shared" si="13"/>
        <v>95</v>
      </c>
      <c r="I38" s="12">
        <f t="shared" si="13"/>
        <v>98</v>
      </c>
      <c r="J38" s="74">
        <f t="shared" si="13"/>
        <v>13</v>
      </c>
      <c r="K38" s="9">
        <f t="shared" si="13"/>
        <v>0</v>
      </c>
      <c r="L38" s="9">
        <f t="shared" si="13"/>
        <v>13</v>
      </c>
      <c r="M38" s="9">
        <f t="shared" si="13"/>
        <v>10</v>
      </c>
      <c r="N38" s="9">
        <f t="shared" si="13"/>
        <v>4</v>
      </c>
      <c r="O38" s="12">
        <f t="shared" si="13"/>
        <v>6</v>
      </c>
      <c r="P38" s="74">
        <f t="shared" si="13"/>
        <v>0</v>
      </c>
      <c r="Q38" s="9">
        <f t="shared" si="13"/>
        <v>0</v>
      </c>
      <c r="R38" s="12">
        <f t="shared" si="13"/>
        <v>0</v>
      </c>
      <c r="S38" s="74">
        <f t="shared" si="13"/>
        <v>163</v>
      </c>
      <c r="T38" s="9">
        <f t="shared" si="13"/>
        <v>98</v>
      </c>
      <c r="U38" s="9">
        <f t="shared" si="13"/>
        <v>65</v>
      </c>
      <c r="V38" s="78" t="s">
        <v>56</v>
      </c>
    </row>
    <row r="39" spans="2:22" s="5" customFormat="1" ht="13.5" customHeight="1" hidden="1">
      <c r="B39" s="11" t="s">
        <v>40</v>
      </c>
      <c r="C39" s="74">
        <f t="shared" si="4"/>
        <v>1</v>
      </c>
      <c r="D39" s="9">
        <v>1</v>
      </c>
      <c r="E39" s="76">
        <v>0</v>
      </c>
      <c r="F39" s="11">
        <v>3</v>
      </c>
      <c r="G39" s="74">
        <f t="shared" si="9"/>
        <v>70</v>
      </c>
      <c r="H39" s="9">
        <v>29</v>
      </c>
      <c r="I39" s="78">
        <v>41</v>
      </c>
      <c r="J39" s="74">
        <f t="shared" si="6"/>
        <v>4</v>
      </c>
      <c r="K39" s="9">
        <v>0</v>
      </c>
      <c r="L39" s="9">
        <v>4</v>
      </c>
      <c r="M39" s="9">
        <f t="shared" si="7"/>
        <v>4</v>
      </c>
      <c r="N39" s="9">
        <v>2</v>
      </c>
      <c r="O39" s="78">
        <v>2</v>
      </c>
      <c r="P39" s="74" t="str">
        <f t="shared" si="10"/>
        <v>-</v>
      </c>
      <c r="Q39" s="9">
        <v>0</v>
      </c>
      <c r="R39" s="78">
        <v>0</v>
      </c>
      <c r="S39" s="74">
        <f t="shared" si="11"/>
        <v>60</v>
      </c>
      <c r="T39" s="9">
        <v>34</v>
      </c>
      <c r="U39" s="9">
        <v>26</v>
      </c>
      <c r="V39" s="80" t="s">
        <v>16</v>
      </c>
    </row>
    <row r="40" spans="2:22" s="5" customFormat="1" ht="13.5" customHeight="1" hidden="1">
      <c r="B40" s="11" t="s">
        <v>41</v>
      </c>
      <c r="C40" s="74">
        <f t="shared" si="4"/>
        <v>1</v>
      </c>
      <c r="D40" s="9">
        <v>1</v>
      </c>
      <c r="E40" s="76">
        <v>0</v>
      </c>
      <c r="F40" s="11">
        <v>2</v>
      </c>
      <c r="G40" s="74">
        <f t="shared" si="9"/>
        <v>32</v>
      </c>
      <c r="H40" s="9">
        <v>19</v>
      </c>
      <c r="I40" s="78">
        <v>13</v>
      </c>
      <c r="J40" s="74">
        <f t="shared" si="6"/>
        <v>3</v>
      </c>
      <c r="K40" s="9">
        <v>0</v>
      </c>
      <c r="L40" s="9">
        <v>3</v>
      </c>
      <c r="M40" s="9">
        <f t="shared" si="7"/>
        <v>2</v>
      </c>
      <c r="N40" s="9">
        <v>0</v>
      </c>
      <c r="O40" s="78">
        <v>2</v>
      </c>
      <c r="P40" s="74" t="str">
        <f t="shared" si="10"/>
        <v>-</v>
      </c>
      <c r="Q40" s="9">
        <v>0</v>
      </c>
      <c r="R40" s="78">
        <v>0</v>
      </c>
      <c r="S40" s="74">
        <f t="shared" si="11"/>
        <v>36</v>
      </c>
      <c r="T40" s="9">
        <v>25</v>
      </c>
      <c r="U40" s="9">
        <v>11</v>
      </c>
      <c r="V40" s="80" t="s">
        <v>16</v>
      </c>
    </row>
    <row r="41" spans="2:22" s="5" customFormat="1" ht="13.5" customHeight="1" hidden="1">
      <c r="B41" s="11" t="s">
        <v>42</v>
      </c>
      <c r="C41" s="74">
        <f t="shared" si="4"/>
        <v>1</v>
      </c>
      <c r="D41" s="9">
        <v>1</v>
      </c>
      <c r="E41" s="76">
        <v>0</v>
      </c>
      <c r="F41" s="11">
        <v>2</v>
      </c>
      <c r="G41" s="74">
        <f t="shared" si="9"/>
        <v>33</v>
      </c>
      <c r="H41" s="9">
        <v>14</v>
      </c>
      <c r="I41" s="78">
        <v>19</v>
      </c>
      <c r="J41" s="74">
        <f t="shared" si="6"/>
        <v>2</v>
      </c>
      <c r="K41" s="9">
        <v>0</v>
      </c>
      <c r="L41" s="9">
        <v>2</v>
      </c>
      <c r="M41" s="9">
        <f t="shared" si="7"/>
        <v>2</v>
      </c>
      <c r="N41" s="9">
        <v>1</v>
      </c>
      <c r="O41" s="78">
        <v>1</v>
      </c>
      <c r="P41" s="74" t="str">
        <f t="shared" si="10"/>
        <v>-</v>
      </c>
      <c r="Q41" s="9">
        <v>0</v>
      </c>
      <c r="R41" s="78">
        <v>0</v>
      </c>
      <c r="S41" s="74">
        <f t="shared" si="11"/>
        <v>31</v>
      </c>
      <c r="T41" s="9">
        <v>22</v>
      </c>
      <c r="U41" s="9">
        <v>9</v>
      </c>
      <c r="V41" s="80" t="s">
        <v>16</v>
      </c>
    </row>
    <row r="42" spans="2:22" s="5" customFormat="1" ht="13.5" customHeight="1" hidden="1">
      <c r="B42" s="11" t="s">
        <v>43</v>
      </c>
      <c r="C42" s="74">
        <f t="shared" si="4"/>
        <v>1</v>
      </c>
      <c r="D42" s="9">
        <v>1</v>
      </c>
      <c r="E42" s="76">
        <v>0</v>
      </c>
      <c r="F42" s="11">
        <v>3</v>
      </c>
      <c r="G42" s="74">
        <f t="shared" si="9"/>
        <v>58</v>
      </c>
      <c r="H42" s="9">
        <v>33</v>
      </c>
      <c r="I42" s="78">
        <v>25</v>
      </c>
      <c r="J42" s="74">
        <f t="shared" si="6"/>
        <v>4</v>
      </c>
      <c r="K42" s="9">
        <v>0</v>
      </c>
      <c r="L42" s="9">
        <v>4</v>
      </c>
      <c r="M42" s="9">
        <f t="shared" si="7"/>
        <v>2</v>
      </c>
      <c r="N42" s="9">
        <v>1</v>
      </c>
      <c r="O42" s="78">
        <v>1</v>
      </c>
      <c r="P42" s="74" t="str">
        <f t="shared" si="10"/>
        <v>-</v>
      </c>
      <c r="Q42" s="9">
        <v>0</v>
      </c>
      <c r="R42" s="78">
        <v>0</v>
      </c>
      <c r="S42" s="74">
        <f t="shared" si="11"/>
        <v>36</v>
      </c>
      <c r="T42" s="9">
        <v>17</v>
      </c>
      <c r="U42" s="9">
        <v>19</v>
      </c>
      <c r="V42" s="80" t="s">
        <v>16</v>
      </c>
    </row>
    <row r="43" spans="2:22" s="5" customFormat="1" ht="13.5" customHeight="1">
      <c r="B43" s="18" t="s">
        <v>19</v>
      </c>
      <c r="C43" s="75">
        <f>SUM(C44:C47)</f>
        <v>4</v>
      </c>
      <c r="D43" s="16">
        <f aca="true" t="shared" si="14" ref="D43:U43">SUM(D44:D47)</f>
        <v>4</v>
      </c>
      <c r="E43" s="19">
        <f t="shared" si="14"/>
        <v>0</v>
      </c>
      <c r="F43" s="20">
        <f t="shared" si="14"/>
        <v>3</v>
      </c>
      <c r="G43" s="75">
        <f t="shared" si="14"/>
        <v>49</v>
      </c>
      <c r="H43" s="16">
        <f t="shared" si="14"/>
        <v>25</v>
      </c>
      <c r="I43" s="19">
        <f t="shared" si="14"/>
        <v>24</v>
      </c>
      <c r="J43" s="75">
        <f t="shared" si="14"/>
        <v>3</v>
      </c>
      <c r="K43" s="16">
        <f t="shared" si="14"/>
        <v>0</v>
      </c>
      <c r="L43" s="16">
        <f t="shared" si="14"/>
        <v>3</v>
      </c>
      <c r="M43" s="16">
        <f t="shared" si="14"/>
        <v>7</v>
      </c>
      <c r="N43" s="16">
        <f t="shared" si="14"/>
        <v>4</v>
      </c>
      <c r="O43" s="19">
        <f t="shared" si="14"/>
        <v>3</v>
      </c>
      <c r="P43" s="75">
        <f t="shared" si="14"/>
        <v>0</v>
      </c>
      <c r="Q43" s="16">
        <f t="shared" si="14"/>
        <v>0</v>
      </c>
      <c r="R43" s="19">
        <f t="shared" si="14"/>
        <v>0</v>
      </c>
      <c r="S43" s="75">
        <f t="shared" si="14"/>
        <v>50</v>
      </c>
      <c r="T43" s="16">
        <f t="shared" si="14"/>
        <v>23</v>
      </c>
      <c r="U43" s="16">
        <f t="shared" si="14"/>
        <v>27</v>
      </c>
      <c r="V43" s="79" t="s">
        <v>56</v>
      </c>
    </row>
    <row r="44" spans="2:22" s="5" customFormat="1" ht="15" customHeight="1" hidden="1">
      <c r="B44" s="84" t="s">
        <v>44</v>
      </c>
      <c r="C44" s="74">
        <f t="shared" si="4"/>
        <v>1</v>
      </c>
      <c r="D44" s="9">
        <v>1</v>
      </c>
      <c r="E44" s="76">
        <v>0</v>
      </c>
      <c r="F44" s="11">
        <v>1</v>
      </c>
      <c r="G44" s="74">
        <f t="shared" si="9"/>
        <v>27</v>
      </c>
      <c r="H44" s="9">
        <v>13</v>
      </c>
      <c r="I44" s="78">
        <v>14</v>
      </c>
      <c r="J44" s="74">
        <f t="shared" si="6"/>
        <v>1</v>
      </c>
      <c r="K44" s="9">
        <v>0</v>
      </c>
      <c r="L44" s="9">
        <v>1</v>
      </c>
      <c r="M44" s="9">
        <f t="shared" si="7"/>
        <v>3</v>
      </c>
      <c r="N44" s="9">
        <v>1</v>
      </c>
      <c r="O44" s="78">
        <v>2</v>
      </c>
      <c r="P44" s="74" t="str">
        <f t="shared" si="10"/>
        <v>-</v>
      </c>
      <c r="Q44" s="9">
        <v>0</v>
      </c>
      <c r="R44" s="78">
        <v>0</v>
      </c>
      <c r="S44" s="74">
        <f t="shared" si="11"/>
        <v>30</v>
      </c>
      <c r="T44" s="9">
        <v>13</v>
      </c>
      <c r="U44" s="9">
        <v>17</v>
      </c>
      <c r="V44" s="80" t="s">
        <v>16</v>
      </c>
    </row>
    <row r="45" spans="2:22" s="5" customFormat="1" ht="15" customHeight="1" hidden="1">
      <c r="B45" s="84" t="s">
        <v>45</v>
      </c>
      <c r="C45" s="74">
        <f t="shared" si="4"/>
        <v>1</v>
      </c>
      <c r="D45" s="9">
        <v>1</v>
      </c>
      <c r="E45" s="76">
        <v>0</v>
      </c>
      <c r="F45" s="11">
        <v>1</v>
      </c>
      <c r="G45" s="74">
        <f t="shared" si="9"/>
        <v>9</v>
      </c>
      <c r="H45" s="9">
        <v>6</v>
      </c>
      <c r="I45" s="78">
        <v>3</v>
      </c>
      <c r="J45" s="74">
        <f t="shared" si="6"/>
        <v>1</v>
      </c>
      <c r="K45" s="9">
        <v>0</v>
      </c>
      <c r="L45" s="9">
        <v>1</v>
      </c>
      <c r="M45" s="9">
        <f t="shared" si="7"/>
        <v>2</v>
      </c>
      <c r="N45" s="9">
        <v>1</v>
      </c>
      <c r="O45" s="78">
        <v>1</v>
      </c>
      <c r="P45" s="74" t="str">
        <f t="shared" si="10"/>
        <v>-</v>
      </c>
      <c r="Q45" s="9">
        <v>0</v>
      </c>
      <c r="R45" s="78">
        <v>0</v>
      </c>
      <c r="S45" s="74">
        <f t="shared" si="11"/>
        <v>10</v>
      </c>
      <c r="T45" s="9">
        <v>6</v>
      </c>
      <c r="U45" s="9">
        <v>4</v>
      </c>
      <c r="V45" s="80" t="s">
        <v>16</v>
      </c>
    </row>
    <row r="46" spans="2:22" s="5" customFormat="1" ht="15" customHeight="1" hidden="1">
      <c r="B46" s="84" t="s">
        <v>46</v>
      </c>
      <c r="C46" s="74">
        <f t="shared" si="4"/>
        <v>1</v>
      </c>
      <c r="D46" s="9">
        <v>1</v>
      </c>
      <c r="E46" s="76">
        <v>0</v>
      </c>
      <c r="F46" s="11">
        <v>0</v>
      </c>
      <c r="G46" s="74" t="str">
        <f t="shared" si="9"/>
        <v>-</v>
      </c>
      <c r="H46" s="9">
        <v>0</v>
      </c>
      <c r="I46" s="78">
        <v>0</v>
      </c>
      <c r="J46" s="74" t="str">
        <f t="shared" si="6"/>
        <v>-</v>
      </c>
      <c r="K46" s="9">
        <v>0</v>
      </c>
      <c r="L46" s="9">
        <v>0</v>
      </c>
      <c r="M46" s="9" t="str">
        <f t="shared" si="7"/>
        <v>-</v>
      </c>
      <c r="N46" s="9">
        <v>0</v>
      </c>
      <c r="O46" s="78">
        <v>0</v>
      </c>
      <c r="P46" s="74" t="str">
        <f t="shared" si="10"/>
        <v>-</v>
      </c>
      <c r="Q46" s="9">
        <v>0</v>
      </c>
      <c r="R46" s="78">
        <v>0</v>
      </c>
      <c r="S46" s="74">
        <f t="shared" si="11"/>
        <v>4</v>
      </c>
      <c r="T46" s="9">
        <v>0</v>
      </c>
      <c r="U46" s="9">
        <v>4</v>
      </c>
      <c r="V46" s="80" t="s">
        <v>16</v>
      </c>
    </row>
    <row r="47" spans="2:22" s="5" customFormat="1" ht="15" customHeight="1" hidden="1">
      <c r="B47" s="85" t="s">
        <v>47</v>
      </c>
      <c r="C47" s="75">
        <f t="shared" si="4"/>
        <v>1</v>
      </c>
      <c r="D47" s="16">
        <v>1</v>
      </c>
      <c r="E47" s="77">
        <v>0</v>
      </c>
      <c r="F47" s="18">
        <v>1</v>
      </c>
      <c r="G47" s="75">
        <f t="shared" si="9"/>
        <v>13</v>
      </c>
      <c r="H47" s="16">
        <v>6</v>
      </c>
      <c r="I47" s="79">
        <v>7</v>
      </c>
      <c r="J47" s="75">
        <f t="shared" si="6"/>
        <v>1</v>
      </c>
      <c r="K47" s="16">
        <v>0</v>
      </c>
      <c r="L47" s="16">
        <v>1</v>
      </c>
      <c r="M47" s="16">
        <f t="shared" si="7"/>
        <v>2</v>
      </c>
      <c r="N47" s="16">
        <v>2</v>
      </c>
      <c r="O47" s="79">
        <v>0</v>
      </c>
      <c r="P47" s="75" t="str">
        <f t="shared" si="10"/>
        <v>-</v>
      </c>
      <c r="Q47" s="16">
        <v>0</v>
      </c>
      <c r="R47" s="79">
        <v>0</v>
      </c>
      <c r="S47" s="75">
        <f t="shared" si="11"/>
        <v>6</v>
      </c>
      <c r="T47" s="16">
        <v>4</v>
      </c>
      <c r="U47" s="16">
        <v>2</v>
      </c>
      <c r="V47" s="81" t="s">
        <v>16</v>
      </c>
    </row>
    <row r="48" spans="2:22" s="5" customFormat="1" ht="15" customHeight="1">
      <c r="B48" s="28" t="s">
        <v>59</v>
      </c>
      <c r="C48" s="27">
        <f>C49+C55+C63+C68</f>
        <v>20</v>
      </c>
      <c r="D48" s="22">
        <f aca="true" t="shared" si="15" ref="D48:T48">D49+D55+D63+D68</f>
        <v>20</v>
      </c>
      <c r="E48" s="23">
        <f t="shared" si="15"/>
        <v>0</v>
      </c>
      <c r="F48" s="24">
        <f t="shared" si="15"/>
        <v>38</v>
      </c>
      <c r="G48" s="25">
        <f t="shared" si="15"/>
        <v>563</v>
      </c>
      <c r="H48" s="22">
        <f t="shared" si="15"/>
        <v>280</v>
      </c>
      <c r="I48" s="26">
        <f t="shared" si="15"/>
        <v>283</v>
      </c>
      <c r="J48" s="25">
        <f t="shared" si="15"/>
        <v>50</v>
      </c>
      <c r="K48" s="22">
        <f t="shared" si="15"/>
        <v>2</v>
      </c>
      <c r="L48" s="22">
        <f t="shared" si="15"/>
        <v>48</v>
      </c>
      <c r="M48" s="22">
        <f t="shared" si="15"/>
        <v>23</v>
      </c>
      <c r="N48" s="22">
        <f t="shared" si="15"/>
        <v>17</v>
      </c>
      <c r="O48" s="26">
        <f t="shared" si="15"/>
        <v>6</v>
      </c>
      <c r="P48" s="25">
        <f t="shared" si="15"/>
        <v>0</v>
      </c>
      <c r="Q48" s="22">
        <f t="shared" si="15"/>
        <v>0</v>
      </c>
      <c r="R48" s="26">
        <f t="shared" si="15"/>
        <v>0</v>
      </c>
      <c r="S48" s="25">
        <f t="shared" si="15"/>
        <v>422</v>
      </c>
      <c r="T48" s="22">
        <f t="shared" si="15"/>
        <v>215</v>
      </c>
      <c r="U48" s="22">
        <f>U49+U55+U63+U68</f>
        <v>207</v>
      </c>
      <c r="V48" s="60">
        <v>45</v>
      </c>
    </row>
    <row r="49" spans="2:22" s="5" customFormat="1" ht="15" customHeight="1">
      <c r="B49" s="11" t="s">
        <v>15</v>
      </c>
      <c r="C49" s="74">
        <f aca="true" t="shared" si="16" ref="C49:C54">IF(SUM(D49:E49)=0,"-",SUM(D49:E49))</f>
        <v>5</v>
      </c>
      <c r="D49" s="9">
        <f>SUM(D50:D54)</f>
        <v>5</v>
      </c>
      <c r="E49" s="12">
        <f>SUM(E50:E54)</f>
        <v>0</v>
      </c>
      <c r="F49" s="13">
        <f>SUM(F50:F54)</f>
        <v>6</v>
      </c>
      <c r="G49" s="74">
        <f aca="true" t="shared" si="17" ref="G49:G54">IF(SUM(H49:I49)=0,"-",SUM(H49:I49))</f>
        <v>128</v>
      </c>
      <c r="H49" s="9">
        <f>SUM(H50:H54)</f>
        <v>61</v>
      </c>
      <c r="I49" s="12">
        <f>SUM(I50:I54)</f>
        <v>67</v>
      </c>
      <c r="J49" s="74">
        <f aca="true" t="shared" si="18" ref="J49:J54">IF(SUM(K49:L49)=0,"-",SUM(K49:L49))</f>
        <v>8</v>
      </c>
      <c r="K49" s="9">
        <f>SUM(K50:K54)</f>
        <v>0</v>
      </c>
      <c r="L49" s="9">
        <f>SUM(L50:L54)</f>
        <v>8</v>
      </c>
      <c r="M49" s="9">
        <f aca="true" t="shared" si="19" ref="M49:M54">IF(SUM(N49:O49)=0,"-",SUM(N49:O49))</f>
        <v>11</v>
      </c>
      <c r="N49" s="9">
        <f aca="true" t="shared" si="20" ref="N49:U49">SUM(N50:N54)</f>
        <v>9</v>
      </c>
      <c r="O49" s="12">
        <f t="shared" si="20"/>
        <v>2</v>
      </c>
      <c r="P49" s="74">
        <f t="shared" si="20"/>
        <v>0</v>
      </c>
      <c r="Q49" s="9">
        <f t="shared" si="20"/>
        <v>0</v>
      </c>
      <c r="R49" s="12">
        <f t="shared" si="20"/>
        <v>0</v>
      </c>
      <c r="S49" s="74">
        <f t="shared" si="20"/>
        <v>121</v>
      </c>
      <c r="T49" s="9">
        <f t="shared" si="20"/>
        <v>60</v>
      </c>
      <c r="U49" s="9">
        <f t="shared" si="20"/>
        <v>61</v>
      </c>
      <c r="V49" s="78" t="s">
        <v>56</v>
      </c>
    </row>
    <row r="50" spans="2:22" s="5" customFormat="1" ht="15" customHeight="1" hidden="1">
      <c r="B50" s="11" t="s">
        <v>34</v>
      </c>
      <c r="C50" s="74">
        <f t="shared" si="16"/>
        <v>1</v>
      </c>
      <c r="D50" s="9">
        <v>1</v>
      </c>
      <c r="E50" s="76">
        <v>0</v>
      </c>
      <c r="F50" s="11">
        <v>2</v>
      </c>
      <c r="G50" s="74">
        <f t="shared" si="17"/>
        <v>39</v>
      </c>
      <c r="H50" s="9">
        <v>22</v>
      </c>
      <c r="I50" s="78">
        <v>17</v>
      </c>
      <c r="J50" s="74">
        <f t="shared" si="18"/>
        <v>2</v>
      </c>
      <c r="K50" s="9">
        <v>0</v>
      </c>
      <c r="L50" s="9">
        <v>2</v>
      </c>
      <c r="M50" s="9">
        <f t="shared" si="19"/>
        <v>2</v>
      </c>
      <c r="N50" s="9">
        <v>2</v>
      </c>
      <c r="O50" s="78">
        <v>0</v>
      </c>
      <c r="P50" s="74" t="str">
        <f>IF(SUM(Q50:R50)=0,"-",SUM(Q50:R50))</f>
        <v>-</v>
      </c>
      <c r="Q50" s="9">
        <v>0</v>
      </c>
      <c r="R50" s="78">
        <v>0</v>
      </c>
      <c r="S50" s="74">
        <f>IF(SUM(T50:U50)=0,"-",SUM(T50:U50))</f>
        <v>28</v>
      </c>
      <c r="T50" s="9">
        <v>15</v>
      </c>
      <c r="U50" s="9">
        <v>13</v>
      </c>
      <c r="V50" s="80" t="s">
        <v>16</v>
      </c>
    </row>
    <row r="51" spans="2:22" s="5" customFormat="1" ht="15" customHeight="1" hidden="1">
      <c r="B51" s="11" t="s">
        <v>48</v>
      </c>
      <c r="C51" s="74">
        <f t="shared" si="16"/>
        <v>1</v>
      </c>
      <c r="D51" s="9">
        <v>1</v>
      </c>
      <c r="E51" s="76">
        <v>0</v>
      </c>
      <c r="F51" s="11">
        <v>1</v>
      </c>
      <c r="G51" s="74">
        <f t="shared" si="17"/>
        <v>17</v>
      </c>
      <c r="H51" s="9">
        <v>5</v>
      </c>
      <c r="I51" s="78">
        <v>12</v>
      </c>
      <c r="J51" s="74">
        <f t="shared" si="18"/>
        <v>1</v>
      </c>
      <c r="K51" s="9">
        <v>0</v>
      </c>
      <c r="L51" s="9">
        <v>1</v>
      </c>
      <c r="M51" s="9">
        <f t="shared" si="19"/>
        <v>2</v>
      </c>
      <c r="N51" s="9">
        <v>2</v>
      </c>
      <c r="O51" s="78">
        <v>0</v>
      </c>
      <c r="P51" s="74" t="str">
        <f>IF(SUM(Q51:R51)=0,"-",SUM(Q51:R51))</f>
        <v>-</v>
      </c>
      <c r="Q51" s="9">
        <v>0</v>
      </c>
      <c r="R51" s="78">
        <v>0</v>
      </c>
      <c r="S51" s="74">
        <f>IF(SUM(T51:U51)=0,"-",SUM(T51:U51))</f>
        <v>16</v>
      </c>
      <c r="T51" s="9">
        <v>6</v>
      </c>
      <c r="U51" s="9">
        <v>10</v>
      </c>
      <c r="V51" s="80" t="s">
        <v>16</v>
      </c>
    </row>
    <row r="52" spans="2:22" s="5" customFormat="1" ht="15" customHeight="1" hidden="1">
      <c r="B52" s="11" t="s">
        <v>49</v>
      </c>
      <c r="C52" s="74">
        <f t="shared" si="16"/>
        <v>1</v>
      </c>
      <c r="D52" s="9">
        <v>1</v>
      </c>
      <c r="E52" s="76">
        <v>0</v>
      </c>
      <c r="F52" s="11">
        <v>1</v>
      </c>
      <c r="G52" s="74">
        <f t="shared" si="17"/>
        <v>26</v>
      </c>
      <c r="H52" s="9">
        <v>15</v>
      </c>
      <c r="I52" s="78">
        <v>11</v>
      </c>
      <c r="J52" s="74">
        <f t="shared" si="18"/>
        <v>1</v>
      </c>
      <c r="K52" s="9">
        <v>0</v>
      </c>
      <c r="L52" s="9">
        <v>1</v>
      </c>
      <c r="M52" s="9">
        <f t="shared" si="19"/>
        <v>2</v>
      </c>
      <c r="N52" s="9">
        <v>2</v>
      </c>
      <c r="O52" s="78">
        <v>0</v>
      </c>
      <c r="P52" s="74" t="str">
        <f>IF(SUM(Q52:R52)=0,"-",SUM(Q52:R52))</f>
        <v>-</v>
      </c>
      <c r="Q52" s="9">
        <v>0</v>
      </c>
      <c r="R52" s="78">
        <v>0</v>
      </c>
      <c r="S52" s="74">
        <f>IF(SUM(T52:U52)=0,"-",SUM(T52:U52))</f>
        <v>21</v>
      </c>
      <c r="T52" s="9">
        <v>12</v>
      </c>
      <c r="U52" s="9">
        <v>9</v>
      </c>
      <c r="V52" s="80" t="s">
        <v>16</v>
      </c>
    </row>
    <row r="53" spans="2:22" s="5" customFormat="1" ht="15" customHeight="1" hidden="1">
      <c r="B53" s="11" t="s">
        <v>50</v>
      </c>
      <c r="C53" s="74">
        <f t="shared" si="16"/>
        <v>1</v>
      </c>
      <c r="D53" s="9">
        <v>1</v>
      </c>
      <c r="E53" s="76">
        <v>0</v>
      </c>
      <c r="F53" s="11">
        <v>1</v>
      </c>
      <c r="G53" s="74">
        <f t="shared" si="17"/>
        <v>30</v>
      </c>
      <c r="H53" s="9">
        <v>14</v>
      </c>
      <c r="I53" s="78">
        <v>16</v>
      </c>
      <c r="J53" s="74">
        <f t="shared" si="18"/>
        <v>3</v>
      </c>
      <c r="K53" s="9">
        <v>0</v>
      </c>
      <c r="L53" s="9">
        <v>3</v>
      </c>
      <c r="M53" s="9">
        <f t="shared" si="19"/>
        <v>2</v>
      </c>
      <c r="N53" s="9">
        <v>1</v>
      </c>
      <c r="O53" s="78">
        <v>1</v>
      </c>
      <c r="P53" s="74" t="str">
        <f>IF(SUM(Q53:R53)=0,"-",SUM(Q53:R53))</f>
        <v>-</v>
      </c>
      <c r="Q53" s="9">
        <v>0</v>
      </c>
      <c r="R53" s="78">
        <v>0</v>
      </c>
      <c r="S53" s="74">
        <f>IF(SUM(T53:U53)=0,"-",SUM(T53:U53))</f>
        <v>30</v>
      </c>
      <c r="T53" s="9">
        <v>14</v>
      </c>
      <c r="U53" s="9">
        <v>16</v>
      </c>
      <c r="V53" s="80" t="s">
        <v>16</v>
      </c>
    </row>
    <row r="54" spans="2:22" s="5" customFormat="1" ht="15" customHeight="1" hidden="1">
      <c r="B54" s="11" t="s">
        <v>51</v>
      </c>
      <c r="C54" s="74">
        <f t="shared" si="16"/>
        <v>1</v>
      </c>
      <c r="D54" s="9">
        <v>1</v>
      </c>
      <c r="E54" s="76">
        <v>0</v>
      </c>
      <c r="F54" s="11">
        <v>1</v>
      </c>
      <c r="G54" s="74">
        <f t="shared" si="17"/>
        <v>16</v>
      </c>
      <c r="H54" s="9">
        <v>5</v>
      </c>
      <c r="I54" s="78">
        <v>11</v>
      </c>
      <c r="J54" s="74">
        <f t="shared" si="18"/>
        <v>1</v>
      </c>
      <c r="K54" s="9">
        <v>0</v>
      </c>
      <c r="L54" s="9">
        <v>1</v>
      </c>
      <c r="M54" s="9">
        <f t="shared" si="19"/>
        <v>3</v>
      </c>
      <c r="N54" s="9">
        <v>2</v>
      </c>
      <c r="O54" s="78">
        <v>1</v>
      </c>
      <c r="P54" s="74" t="str">
        <f>IF(SUM(Q54:R54)=0,"-",SUM(Q54:R54))</f>
        <v>-</v>
      </c>
      <c r="Q54" s="9">
        <v>0</v>
      </c>
      <c r="R54" s="78">
        <v>0</v>
      </c>
      <c r="S54" s="74">
        <f>IF(SUM(T54:U54)=0,"-",SUM(T54:U54))</f>
        <v>26</v>
      </c>
      <c r="T54" s="9">
        <v>13</v>
      </c>
      <c r="U54" s="9">
        <v>13</v>
      </c>
      <c r="V54" s="80" t="s">
        <v>16</v>
      </c>
    </row>
    <row r="55" spans="2:22" s="5" customFormat="1" ht="15" customHeight="1">
      <c r="B55" s="11" t="s">
        <v>17</v>
      </c>
      <c r="C55" s="74">
        <f>SUM(C56:C62)</f>
        <v>7</v>
      </c>
      <c r="D55" s="9">
        <f aca="true" t="shared" si="21" ref="D55:U55">SUM(D56:D62)</f>
        <v>7</v>
      </c>
      <c r="E55" s="12">
        <f t="shared" si="21"/>
        <v>0</v>
      </c>
      <c r="F55" s="13">
        <f t="shared" si="21"/>
        <v>21</v>
      </c>
      <c r="G55" s="74">
        <f t="shared" si="21"/>
        <v>211</v>
      </c>
      <c r="H55" s="9">
        <f t="shared" si="21"/>
        <v>100</v>
      </c>
      <c r="I55" s="12">
        <f t="shared" si="21"/>
        <v>111</v>
      </c>
      <c r="J55" s="74">
        <f t="shared" si="21"/>
        <v>30</v>
      </c>
      <c r="K55" s="9">
        <f t="shared" si="21"/>
        <v>2</v>
      </c>
      <c r="L55" s="9">
        <f t="shared" si="21"/>
        <v>28</v>
      </c>
      <c r="M55" s="9">
        <f t="shared" si="21"/>
        <v>0</v>
      </c>
      <c r="N55" s="9">
        <f t="shared" si="21"/>
        <v>0</v>
      </c>
      <c r="O55" s="12">
        <f t="shared" si="21"/>
        <v>0</v>
      </c>
      <c r="P55" s="74">
        <f t="shared" si="21"/>
        <v>0</v>
      </c>
      <c r="Q55" s="9">
        <f t="shared" si="21"/>
        <v>0</v>
      </c>
      <c r="R55" s="12">
        <f t="shared" si="21"/>
        <v>0</v>
      </c>
      <c r="S55" s="74">
        <f t="shared" si="21"/>
        <v>83</v>
      </c>
      <c r="T55" s="9">
        <f t="shared" si="21"/>
        <v>49</v>
      </c>
      <c r="U55" s="9">
        <f t="shared" si="21"/>
        <v>34</v>
      </c>
      <c r="V55" s="78" t="s">
        <v>56</v>
      </c>
    </row>
    <row r="56" spans="2:22" s="5" customFormat="1" ht="15" customHeight="1" hidden="1">
      <c r="B56" s="11" t="s">
        <v>35</v>
      </c>
      <c r="C56" s="74">
        <f aca="true" t="shared" si="22" ref="C56:C62">IF(SUM(D56:E56)=0,"-",SUM(D56:E56))</f>
        <v>1</v>
      </c>
      <c r="D56" s="9">
        <v>1</v>
      </c>
      <c r="E56" s="76">
        <v>0</v>
      </c>
      <c r="F56" s="11">
        <v>4</v>
      </c>
      <c r="G56" s="74">
        <f aca="true" t="shared" si="23" ref="G56:G62">IF(SUM(H56:I56)=0,"-",SUM(H56:I56))</f>
        <v>20</v>
      </c>
      <c r="H56" s="9">
        <v>8</v>
      </c>
      <c r="I56" s="78">
        <v>12</v>
      </c>
      <c r="J56" s="74">
        <f aca="true" t="shared" si="24" ref="J56:J62">IF(SUM(K56:L56)=0,"-",SUM(K56:L56))</f>
        <v>4</v>
      </c>
      <c r="K56" s="9">
        <v>0</v>
      </c>
      <c r="L56" s="9">
        <v>4</v>
      </c>
      <c r="M56" s="82" t="str">
        <f aca="true" t="shared" si="25" ref="M56:M62">IF(SUM(N56:O56)=0,"-",SUM(N56:O56))</f>
        <v>-</v>
      </c>
      <c r="N56" s="9">
        <v>0</v>
      </c>
      <c r="O56" s="78">
        <v>0</v>
      </c>
      <c r="P56" s="74" t="str">
        <f aca="true" t="shared" si="26" ref="P56:P62">IF(SUM(Q56:R56)=0,"-",SUM(Q56:R56))</f>
        <v>-</v>
      </c>
      <c r="Q56" s="9">
        <v>0</v>
      </c>
      <c r="R56" s="78">
        <v>0</v>
      </c>
      <c r="S56" s="74">
        <f aca="true" t="shared" si="27" ref="S56:S62">IF(SUM(T56:U56)=0,"-",SUM(T56:U56))</f>
        <v>11</v>
      </c>
      <c r="T56" s="9">
        <v>5</v>
      </c>
      <c r="U56" s="9">
        <v>6</v>
      </c>
      <c r="V56" s="80" t="s">
        <v>16</v>
      </c>
    </row>
    <row r="57" spans="2:22" s="5" customFormat="1" ht="15" customHeight="1" hidden="1">
      <c r="B57" s="11" t="s">
        <v>36</v>
      </c>
      <c r="C57" s="74">
        <f t="shared" si="22"/>
        <v>1</v>
      </c>
      <c r="D57" s="9">
        <v>1</v>
      </c>
      <c r="E57" s="76">
        <v>0</v>
      </c>
      <c r="F57" s="11">
        <v>3</v>
      </c>
      <c r="G57" s="74">
        <f t="shared" si="23"/>
        <v>26</v>
      </c>
      <c r="H57" s="9">
        <v>11</v>
      </c>
      <c r="I57" s="78">
        <v>15</v>
      </c>
      <c r="J57" s="74">
        <f t="shared" si="24"/>
        <v>4</v>
      </c>
      <c r="K57" s="9">
        <v>0</v>
      </c>
      <c r="L57" s="9">
        <v>4</v>
      </c>
      <c r="M57" s="9" t="str">
        <f t="shared" si="25"/>
        <v>-</v>
      </c>
      <c r="N57" s="9">
        <v>0</v>
      </c>
      <c r="O57" s="78">
        <v>0</v>
      </c>
      <c r="P57" s="74" t="str">
        <f t="shared" si="26"/>
        <v>-</v>
      </c>
      <c r="Q57" s="9">
        <v>0</v>
      </c>
      <c r="R57" s="78">
        <v>0</v>
      </c>
      <c r="S57" s="74">
        <f t="shared" si="27"/>
        <v>14</v>
      </c>
      <c r="T57" s="9">
        <v>8</v>
      </c>
      <c r="U57" s="9">
        <v>6</v>
      </c>
      <c r="V57" s="80" t="s">
        <v>16</v>
      </c>
    </row>
    <row r="58" spans="2:22" s="5" customFormat="1" ht="15" customHeight="1" hidden="1">
      <c r="B58" s="11" t="s">
        <v>37</v>
      </c>
      <c r="C58" s="74">
        <f t="shared" si="22"/>
        <v>1</v>
      </c>
      <c r="D58" s="9">
        <v>1</v>
      </c>
      <c r="E58" s="76">
        <v>0</v>
      </c>
      <c r="F58" s="11">
        <v>4</v>
      </c>
      <c r="G58" s="74">
        <f t="shared" si="23"/>
        <v>63</v>
      </c>
      <c r="H58" s="9">
        <v>27</v>
      </c>
      <c r="I58" s="78">
        <v>36</v>
      </c>
      <c r="J58" s="74">
        <f t="shared" si="24"/>
        <v>7</v>
      </c>
      <c r="K58" s="9">
        <v>1</v>
      </c>
      <c r="L58" s="9">
        <v>6</v>
      </c>
      <c r="M58" s="9" t="str">
        <f t="shared" si="25"/>
        <v>-</v>
      </c>
      <c r="N58" s="9">
        <v>0</v>
      </c>
      <c r="O58" s="78">
        <v>0</v>
      </c>
      <c r="P58" s="74" t="str">
        <f t="shared" si="26"/>
        <v>-</v>
      </c>
      <c r="Q58" s="9">
        <v>0</v>
      </c>
      <c r="R58" s="78">
        <v>0</v>
      </c>
      <c r="S58" s="74">
        <f t="shared" si="27"/>
        <v>21</v>
      </c>
      <c r="T58" s="9">
        <v>14</v>
      </c>
      <c r="U58" s="9">
        <v>7</v>
      </c>
      <c r="V58" s="80" t="s">
        <v>16</v>
      </c>
    </row>
    <row r="59" spans="2:22" s="5" customFormat="1" ht="15" customHeight="1" hidden="1">
      <c r="B59" s="11" t="s">
        <v>38</v>
      </c>
      <c r="C59" s="74">
        <f t="shared" si="22"/>
        <v>1</v>
      </c>
      <c r="D59" s="9">
        <v>1</v>
      </c>
      <c r="E59" s="76">
        <v>0</v>
      </c>
      <c r="F59" s="11">
        <v>3</v>
      </c>
      <c r="G59" s="74">
        <f t="shared" si="23"/>
        <v>10</v>
      </c>
      <c r="H59" s="9">
        <v>8</v>
      </c>
      <c r="I59" s="78">
        <v>2</v>
      </c>
      <c r="J59" s="74">
        <f t="shared" si="24"/>
        <v>2</v>
      </c>
      <c r="K59" s="9">
        <v>0</v>
      </c>
      <c r="L59" s="9">
        <v>2</v>
      </c>
      <c r="M59" s="9" t="str">
        <f t="shared" si="25"/>
        <v>-</v>
      </c>
      <c r="N59" s="9">
        <v>0</v>
      </c>
      <c r="O59" s="78">
        <v>0</v>
      </c>
      <c r="P59" s="74" t="str">
        <f t="shared" si="26"/>
        <v>-</v>
      </c>
      <c r="Q59" s="9">
        <v>0</v>
      </c>
      <c r="R59" s="78">
        <v>0</v>
      </c>
      <c r="S59" s="74">
        <f t="shared" si="27"/>
        <v>4</v>
      </c>
      <c r="T59" s="9">
        <v>2</v>
      </c>
      <c r="U59" s="9">
        <v>2</v>
      </c>
      <c r="V59" s="80" t="s">
        <v>16</v>
      </c>
    </row>
    <row r="60" spans="2:22" s="5" customFormat="1" ht="15" customHeight="1" hidden="1">
      <c r="B60" s="11" t="s">
        <v>39</v>
      </c>
      <c r="C60" s="74">
        <f t="shared" si="22"/>
        <v>1</v>
      </c>
      <c r="D60" s="9">
        <v>1</v>
      </c>
      <c r="E60" s="76">
        <v>0</v>
      </c>
      <c r="F60" s="11">
        <v>4</v>
      </c>
      <c r="G60" s="74">
        <f t="shared" si="23"/>
        <v>61</v>
      </c>
      <c r="H60" s="9">
        <v>35</v>
      </c>
      <c r="I60" s="78">
        <v>26</v>
      </c>
      <c r="J60" s="74">
        <f t="shared" si="24"/>
        <v>7</v>
      </c>
      <c r="K60" s="9">
        <v>0</v>
      </c>
      <c r="L60" s="9">
        <v>7</v>
      </c>
      <c r="M60" s="9" t="str">
        <f t="shared" si="25"/>
        <v>-</v>
      </c>
      <c r="N60" s="9">
        <v>0</v>
      </c>
      <c r="O60" s="78">
        <v>0</v>
      </c>
      <c r="P60" s="74" t="str">
        <f t="shared" si="26"/>
        <v>-</v>
      </c>
      <c r="Q60" s="9">
        <v>0</v>
      </c>
      <c r="R60" s="78">
        <v>0</v>
      </c>
      <c r="S60" s="74">
        <f t="shared" si="27"/>
        <v>20</v>
      </c>
      <c r="T60" s="9">
        <v>14</v>
      </c>
      <c r="U60" s="9">
        <v>6</v>
      </c>
      <c r="V60" s="80" t="s">
        <v>16</v>
      </c>
    </row>
    <row r="61" spans="2:22" s="5" customFormat="1" ht="15" customHeight="1" hidden="1">
      <c r="B61" s="11" t="s">
        <v>53</v>
      </c>
      <c r="C61" s="74">
        <f t="shared" si="22"/>
        <v>1</v>
      </c>
      <c r="D61" s="9">
        <v>1</v>
      </c>
      <c r="E61" s="76">
        <v>0</v>
      </c>
      <c r="F61" s="11">
        <v>0</v>
      </c>
      <c r="G61" s="83" t="str">
        <f t="shared" si="23"/>
        <v>-</v>
      </c>
      <c r="H61" s="9">
        <v>0</v>
      </c>
      <c r="I61" s="78">
        <v>0</v>
      </c>
      <c r="J61" s="74" t="str">
        <f t="shared" si="24"/>
        <v>-</v>
      </c>
      <c r="K61" s="9">
        <v>0</v>
      </c>
      <c r="L61" s="9">
        <v>0</v>
      </c>
      <c r="M61" s="9" t="str">
        <f t="shared" si="25"/>
        <v>-</v>
      </c>
      <c r="N61" s="9">
        <v>0</v>
      </c>
      <c r="O61" s="78">
        <v>0</v>
      </c>
      <c r="P61" s="74" t="str">
        <f t="shared" si="26"/>
        <v>-</v>
      </c>
      <c r="Q61" s="9">
        <v>0</v>
      </c>
      <c r="R61" s="78">
        <v>0</v>
      </c>
      <c r="S61" s="74" t="str">
        <f t="shared" si="27"/>
        <v>-</v>
      </c>
      <c r="T61" s="9">
        <v>0</v>
      </c>
      <c r="U61" s="9">
        <v>0</v>
      </c>
      <c r="V61" s="80" t="s">
        <v>16</v>
      </c>
    </row>
    <row r="62" spans="2:22" s="5" customFormat="1" ht="15" customHeight="1" hidden="1">
      <c r="B62" s="11" t="s">
        <v>52</v>
      </c>
      <c r="C62" s="74">
        <f t="shared" si="22"/>
        <v>1</v>
      </c>
      <c r="D62" s="9">
        <v>1</v>
      </c>
      <c r="E62" s="76">
        <v>0</v>
      </c>
      <c r="F62" s="11">
        <v>3</v>
      </c>
      <c r="G62" s="74">
        <f t="shared" si="23"/>
        <v>31</v>
      </c>
      <c r="H62" s="9">
        <v>11</v>
      </c>
      <c r="I62" s="78">
        <v>20</v>
      </c>
      <c r="J62" s="74">
        <f t="shared" si="24"/>
        <v>6</v>
      </c>
      <c r="K62" s="9">
        <v>1</v>
      </c>
      <c r="L62" s="9">
        <v>5</v>
      </c>
      <c r="M62" s="9" t="str">
        <f t="shared" si="25"/>
        <v>-</v>
      </c>
      <c r="N62" s="9">
        <v>0</v>
      </c>
      <c r="O62" s="78">
        <v>0</v>
      </c>
      <c r="P62" s="74" t="str">
        <f t="shared" si="26"/>
        <v>-</v>
      </c>
      <c r="Q62" s="9">
        <v>0</v>
      </c>
      <c r="R62" s="78">
        <v>0</v>
      </c>
      <c r="S62" s="74">
        <f t="shared" si="27"/>
        <v>13</v>
      </c>
      <c r="T62" s="9">
        <v>6</v>
      </c>
      <c r="U62" s="9">
        <v>7</v>
      </c>
      <c r="V62" s="80" t="s">
        <v>58</v>
      </c>
    </row>
    <row r="63" spans="2:22" s="5" customFormat="1" ht="15" customHeight="1">
      <c r="B63" s="11" t="s">
        <v>55</v>
      </c>
      <c r="C63" s="74">
        <f>SUM(C64:C67)</f>
        <v>4</v>
      </c>
      <c r="D63" s="9">
        <f aca="true" t="shared" si="28" ref="D63:U63">SUM(D64:D67)</f>
        <v>4</v>
      </c>
      <c r="E63" s="12">
        <f t="shared" si="28"/>
        <v>0</v>
      </c>
      <c r="F63" s="13">
        <f t="shared" si="28"/>
        <v>9</v>
      </c>
      <c r="G63" s="74">
        <f t="shared" si="28"/>
        <v>187</v>
      </c>
      <c r="H63" s="9">
        <f t="shared" si="28"/>
        <v>101</v>
      </c>
      <c r="I63" s="12">
        <f t="shared" si="28"/>
        <v>86</v>
      </c>
      <c r="J63" s="74">
        <f t="shared" si="28"/>
        <v>10</v>
      </c>
      <c r="K63" s="9">
        <f t="shared" si="28"/>
        <v>0</v>
      </c>
      <c r="L63" s="9">
        <f t="shared" si="28"/>
        <v>10</v>
      </c>
      <c r="M63" s="9">
        <f t="shared" si="28"/>
        <v>8</v>
      </c>
      <c r="N63" s="9">
        <f t="shared" si="28"/>
        <v>5</v>
      </c>
      <c r="O63" s="12">
        <f t="shared" si="28"/>
        <v>3</v>
      </c>
      <c r="P63" s="74">
        <f t="shared" si="28"/>
        <v>0</v>
      </c>
      <c r="Q63" s="9">
        <f t="shared" si="28"/>
        <v>0</v>
      </c>
      <c r="R63" s="12">
        <f t="shared" si="28"/>
        <v>0</v>
      </c>
      <c r="S63" s="74">
        <f t="shared" si="28"/>
        <v>169</v>
      </c>
      <c r="T63" s="9">
        <f t="shared" si="28"/>
        <v>81</v>
      </c>
      <c r="U63" s="9">
        <f t="shared" si="28"/>
        <v>88</v>
      </c>
      <c r="V63" s="78" t="s">
        <v>56</v>
      </c>
    </row>
    <row r="64" spans="2:22" s="5" customFormat="1" ht="15" customHeight="1" hidden="1">
      <c r="B64" s="11" t="s">
        <v>40</v>
      </c>
      <c r="C64" s="74">
        <f>IF(SUM(D64:E64)=0,"-",SUM(D64:E64))</f>
        <v>1</v>
      </c>
      <c r="D64" s="9">
        <v>1</v>
      </c>
      <c r="E64" s="76">
        <v>0</v>
      </c>
      <c r="F64" s="11">
        <v>2</v>
      </c>
      <c r="G64" s="74">
        <f>IF(SUM(H64:I64)=0,"-",SUM(H64:I64))</f>
        <v>48</v>
      </c>
      <c r="H64" s="9">
        <v>29</v>
      </c>
      <c r="I64" s="78">
        <v>19</v>
      </c>
      <c r="J64" s="74">
        <f>IF(SUM(K64:L64)=0,"-",SUM(K64:L64))</f>
        <v>3</v>
      </c>
      <c r="K64" s="9">
        <v>0</v>
      </c>
      <c r="L64" s="9">
        <v>3</v>
      </c>
      <c r="M64" s="9">
        <f>IF(SUM(N64:O64)=0,"-",SUM(N64:O64))</f>
        <v>2</v>
      </c>
      <c r="N64" s="9">
        <v>2</v>
      </c>
      <c r="O64" s="78">
        <v>0</v>
      </c>
      <c r="P64" s="74" t="str">
        <f>IF(SUM(Q64:R64)=0,"-",SUM(Q64:R64))</f>
        <v>-</v>
      </c>
      <c r="Q64" s="9">
        <v>0</v>
      </c>
      <c r="R64" s="78">
        <v>0</v>
      </c>
      <c r="S64" s="74">
        <f>IF(SUM(T64:U64)=0,"-",SUM(T64:U64))</f>
        <v>68</v>
      </c>
      <c r="T64" s="9">
        <v>28</v>
      </c>
      <c r="U64" s="9">
        <v>40</v>
      </c>
      <c r="V64" s="80" t="s">
        <v>16</v>
      </c>
    </row>
    <row r="65" spans="2:22" s="5" customFormat="1" ht="15" customHeight="1" hidden="1">
      <c r="B65" s="11" t="s">
        <v>41</v>
      </c>
      <c r="C65" s="74">
        <f>IF(SUM(D65:E65)=0,"-",SUM(D65:E65))</f>
        <v>1</v>
      </c>
      <c r="D65" s="9">
        <v>1</v>
      </c>
      <c r="E65" s="76">
        <v>0</v>
      </c>
      <c r="F65" s="11">
        <v>2</v>
      </c>
      <c r="G65" s="74">
        <f>IF(SUM(H65:I65)=0,"-",SUM(H65:I65))</f>
        <v>32</v>
      </c>
      <c r="H65" s="9">
        <v>15</v>
      </c>
      <c r="I65" s="78">
        <v>17</v>
      </c>
      <c r="J65" s="74">
        <f>IF(SUM(K65:L65)=0,"-",SUM(K65:L65))</f>
        <v>2</v>
      </c>
      <c r="K65" s="9">
        <v>0</v>
      </c>
      <c r="L65" s="9">
        <v>2</v>
      </c>
      <c r="M65" s="9">
        <f>IF(SUM(N65:O65)=0,"-",SUM(N65:O65))</f>
        <v>2</v>
      </c>
      <c r="N65" s="9">
        <v>0</v>
      </c>
      <c r="O65" s="78">
        <v>2</v>
      </c>
      <c r="P65" s="74" t="str">
        <f>IF(SUM(Q65:R65)=0,"-",SUM(Q65:R65))</f>
        <v>-</v>
      </c>
      <c r="Q65" s="9">
        <v>0</v>
      </c>
      <c r="R65" s="78">
        <v>0</v>
      </c>
      <c r="S65" s="74">
        <f>IF(SUM(T65:U65)=0,"-",SUM(T65:U65))</f>
        <v>32</v>
      </c>
      <c r="T65" s="9">
        <v>19</v>
      </c>
      <c r="U65" s="9">
        <v>13</v>
      </c>
      <c r="V65" s="80" t="s">
        <v>16</v>
      </c>
    </row>
    <row r="66" spans="2:22" s="5" customFormat="1" ht="15" customHeight="1" hidden="1">
      <c r="B66" s="11" t="s">
        <v>42</v>
      </c>
      <c r="C66" s="74">
        <f>IF(SUM(D66:E66)=0,"-",SUM(D66:E66))</f>
        <v>1</v>
      </c>
      <c r="D66" s="9">
        <v>1</v>
      </c>
      <c r="E66" s="76">
        <v>0</v>
      </c>
      <c r="F66" s="11">
        <v>1</v>
      </c>
      <c r="G66" s="74">
        <f>IF(SUM(H66:I66)=0,"-",SUM(H66:I66))</f>
        <v>26</v>
      </c>
      <c r="H66" s="9">
        <v>13</v>
      </c>
      <c r="I66" s="78">
        <v>13</v>
      </c>
      <c r="J66" s="74">
        <f>IF(SUM(K66:L66)=0,"-",SUM(K66:L66))</f>
        <v>1</v>
      </c>
      <c r="K66" s="9">
        <v>0</v>
      </c>
      <c r="L66" s="9">
        <v>1</v>
      </c>
      <c r="M66" s="9">
        <f>IF(SUM(N66:O66)=0,"-",SUM(N66:O66))</f>
        <v>2</v>
      </c>
      <c r="N66" s="9">
        <v>1</v>
      </c>
      <c r="O66" s="78">
        <v>1</v>
      </c>
      <c r="P66" s="74" t="str">
        <f>IF(SUM(Q66:R66)=0,"-",SUM(Q66:R66))</f>
        <v>-</v>
      </c>
      <c r="Q66" s="9">
        <v>0</v>
      </c>
      <c r="R66" s="78">
        <v>0</v>
      </c>
      <c r="S66" s="74">
        <f>IF(SUM(T66:U66)=0,"-",SUM(T66:U66))</f>
        <v>33</v>
      </c>
      <c r="T66" s="9">
        <v>14</v>
      </c>
      <c r="U66" s="9">
        <v>19</v>
      </c>
      <c r="V66" s="80" t="s">
        <v>16</v>
      </c>
    </row>
    <row r="67" spans="2:22" s="5" customFormat="1" ht="15" customHeight="1" hidden="1">
      <c r="B67" s="11" t="s">
        <v>43</v>
      </c>
      <c r="C67" s="74">
        <f>IF(SUM(D67:E67)=0,"-",SUM(D67:E67))</f>
        <v>1</v>
      </c>
      <c r="D67" s="9">
        <v>1</v>
      </c>
      <c r="E67" s="76">
        <v>0</v>
      </c>
      <c r="F67" s="11">
        <v>4</v>
      </c>
      <c r="G67" s="74">
        <f>IF(SUM(H67:I67)=0,"-",SUM(H67:I67))</f>
        <v>81</v>
      </c>
      <c r="H67" s="9">
        <v>44</v>
      </c>
      <c r="I67" s="78">
        <v>37</v>
      </c>
      <c r="J67" s="74">
        <f>IF(SUM(K67:L67)=0,"-",SUM(K67:L67))</f>
        <v>4</v>
      </c>
      <c r="K67" s="9">
        <v>0</v>
      </c>
      <c r="L67" s="9">
        <v>4</v>
      </c>
      <c r="M67" s="9">
        <f>IF(SUM(N67:O67)=0,"-",SUM(N67:O67))</f>
        <v>2</v>
      </c>
      <c r="N67" s="9">
        <v>2</v>
      </c>
      <c r="O67" s="78">
        <v>0</v>
      </c>
      <c r="P67" s="74" t="str">
        <f>IF(SUM(Q67:R67)=0,"-",SUM(Q67:R67))</f>
        <v>-</v>
      </c>
      <c r="Q67" s="9">
        <v>0</v>
      </c>
      <c r="R67" s="78">
        <v>0</v>
      </c>
      <c r="S67" s="74">
        <f>IF(SUM(T67:U67)=0,"-",SUM(T67:U67))</f>
        <v>36</v>
      </c>
      <c r="T67" s="9">
        <v>20</v>
      </c>
      <c r="U67" s="9">
        <v>16</v>
      </c>
      <c r="V67" s="80" t="s">
        <v>16</v>
      </c>
    </row>
    <row r="68" spans="2:22" s="5" customFormat="1" ht="15" customHeight="1">
      <c r="B68" s="18" t="s">
        <v>19</v>
      </c>
      <c r="C68" s="75">
        <f>SUM(C69:C72)</f>
        <v>4</v>
      </c>
      <c r="D68" s="16">
        <f aca="true" t="shared" si="29" ref="D68:T68">SUM(D69:D72)</f>
        <v>4</v>
      </c>
      <c r="E68" s="19">
        <f t="shared" si="29"/>
        <v>0</v>
      </c>
      <c r="F68" s="20">
        <f t="shared" si="29"/>
        <v>2</v>
      </c>
      <c r="G68" s="75">
        <f t="shared" si="29"/>
        <v>37</v>
      </c>
      <c r="H68" s="16">
        <f t="shared" si="29"/>
        <v>18</v>
      </c>
      <c r="I68" s="19">
        <f t="shared" si="29"/>
        <v>19</v>
      </c>
      <c r="J68" s="75">
        <f t="shared" si="29"/>
        <v>2</v>
      </c>
      <c r="K68" s="16">
        <f t="shared" si="29"/>
        <v>0</v>
      </c>
      <c r="L68" s="16">
        <f t="shared" si="29"/>
        <v>2</v>
      </c>
      <c r="M68" s="16">
        <f t="shared" si="29"/>
        <v>4</v>
      </c>
      <c r="N68" s="16">
        <f t="shared" si="29"/>
        <v>3</v>
      </c>
      <c r="O68" s="19">
        <f t="shared" si="29"/>
        <v>1</v>
      </c>
      <c r="P68" s="75">
        <f t="shared" si="29"/>
        <v>0</v>
      </c>
      <c r="Q68" s="16">
        <f t="shared" si="29"/>
        <v>0</v>
      </c>
      <c r="R68" s="19">
        <f t="shared" si="29"/>
        <v>0</v>
      </c>
      <c r="S68" s="75">
        <f t="shared" si="29"/>
        <v>49</v>
      </c>
      <c r="T68" s="16">
        <f t="shared" si="29"/>
        <v>25</v>
      </c>
      <c r="U68" s="16">
        <f>SUM(U69:U72)</f>
        <v>24</v>
      </c>
      <c r="V68" s="79" t="s">
        <v>56</v>
      </c>
    </row>
    <row r="69" spans="2:22" s="5" customFormat="1" ht="15" customHeight="1" hidden="1">
      <c r="B69" s="84" t="s">
        <v>44</v>
      </c>
      <c r="C69" s="74">
        <f>IF(SUM(D69:E69)=0,"-",SUM(D69:E69))</f>
        <v>1</v>
      </c>
      <c r="D69" s="9">
        <v>1</v>
      </c>
      <c r="E69" s="76">
        <v>0</v>
      </c>
      <c r="F69" s="11">
        <v>1</v>
      </c>
      <c r="G69" s="74">
        <f>IF(SUM(H69:I69)=0,"-",SUM(H69:I69))</f>
        <v>21</v>
      </c>
      <c r="H69" s="9">
        <v>11</v>
      </c>
      <c r="I69" s="78">
        <v>10</v>
      </c>
      <c r="J69" s="74">
        <f>IF(SUM(K69:L69)=0,"-",SUM(K69:L69))</f>
        <v>1</v>
      </c>
      <c r="K69" s="9">
        <v>0</v>
      </c>
      <c r="L69" s="9">
        <v>1</v>
      </c>
      <c r="M69" s="9">
        <f>IF(SUM(N69:O69)=0,"-",SUM(N69:O69))</f>
        <v>2</v>
      </c>
      <c r="N69" s="9">
        <v>1</v>
      </c>
      <c r="O69" s="78">
        <v>1</v>
      </c>
      <c r="P69" s="74" t="str">
        <f>IF(SUM(Q69:R69)=0,"-",SUM(Q69:R69))</f>
        <v>-</v>
      </c>
      <c r="Q69" s="9">
        <v>0</v>
      </c>
      <c r="R69" s="78">
        <v>0</v>
      </c>
      <c r="S69" s="74">
        <f>IF(SUM(T69:U69)=0,"-",SUM(T69:U69))</f>
        <v>27</v>
      </c>
      <c r="T69" s="9">
        <v>13</v>
      </c>
      <c r="U69" s="9">
        <v>14</v>
      </c>
      <c r="V69" s="80" t="s">
        <v>16</v>
      </c>
    </row>
    <row r="70" spans="2:22" s="5" customFormat="1" ht="15" customHeight="1" hidden="1">
      <c r="B70" s="84" t="s">
        <v>45</v>
      </c>
      <c r="C70" s="74">
        <f>IF(SUM(D70:E70)=0,"-",SUM(D70:E70))</f>
        <v>1</v>
      </c>
      <c r="D70" s="9">
        <v>1</v>
      </c>
      <c r="E70" s="76">
        <v>0</v>
      </c>
      <c r="F70" s="11">
        <v>0</v>
      </c>
      <c r="G70" s="74" t="str">
        <f>IF(SUM(H70:I70)=0,"-",SUM(H70:I70))</f>
        <v>-</v>
      </c>
      <c r="H70" s="9">
        <v>0</v>
      </c>
      <c r="I70" s="78">
        <v>0</v>
      </c>
      <c r="J70" s="74" t="str">
        <f>IF(SUM(K70:L70)=0,"-",SUM(K70:L70))</f>
        <v>-</v>
      </c>
      <c r="K70" s="9">
        <v>0</v>
      </c>
      <c r="L70" s="9">
        <v>0</v>
      </c>
      <c r="M70" s="9" t="str">
        <f>IF(SUM(N70:O70)=0,"-",SUM(N70:O70))</f>
        <v>-</v>
      </c>
      <c r="N70" s="9">
        <v>0</v>
      </c>
      <c r="O70" s="78">
        <v>0</v>
      </c>
      <c r="P70" s="74" t="str">
        <f>IF(SUM(Q70:R70)=0,"-",SUM(Q70:R70))</f>
        <v>-</v>
      </c>
      <c r="Q70" s="9">
        <v>0</v>
      </c>
      <c r="R70" s="78">
        <v>0</v>
      </c>
      <c r="S70" s="74">
        <f>IF(SUM(T70:U70)=0,"-",SUM(T70:U70))</f>
        <v>9</v>
      </c>
      <c r="T70" s="9">
        <v>6</v>
      </c>
      <c r="U70" s="9">
        <v>3</v>
      </c>
      <c r="V70" s="80" t="s">
        <v>16</v>
      </c>
    </row>
    <row r="71" spans="2:22" s="5" customFormat="1" ht="15" customHeight="1" hidden="1">
      <c r="B71" s="84" t="s">
        <v>46</v>
      </c>
      <c r="C71" s="74">
        <f>IF(SUM(D71:E71)=0,"-",SUM(D71:E71))</f>
        <v>1</v>
      </c>
      <c r="D71" s="9">
        <v>1</v>
      </c>
      <c r="E71" s="76">
        <v>0</v>
      </c>
      <c r="F71" s="11">
        <v>0</v>
      </c>
      <c r="G71" s="74" t="str">
        <f>IF(SUM(H71:I71)=0,"-",SUM(H71:I71))</f>
        <v>-</v>
      </c>
      <c r="H71" s="9">
        <v>0</v>
      </c>
      <c r="I71" s="78">
        <v>0</v>
      </c>
      <c r="J71" s="74" t="str">
        <f>IF(SUM(K71:L71)=0,"-",SUM(K71:L71))</f>
        <v>-</v>
      </c>
      <c r="K71" s="9">
        <v>0</v>
      </c>
      <c r="L71" s="9">
        <v>0</v>
      </c>
      <c r="M71" s="9" t="str">
        <f>IF(SUM(N71:O71)=0,"-",SUM(N71:O71))</f>
        <v>-</v>
      </c>
      <c r="N71" s="9">
        <v>0</v>
      </c>
      <c r="O71" s="78">
        <v>0</v>
      </c>
      <c r="P71" s="74" t="str">
        <f>IF(SUM(Q71:R71)=0,"-",SUM(Q71:R71))</f>
        <v>-</v>
      </c>
      <c r="Q71" s="9">
        <v>0</v>
      </c>
      <c r="R71" s="78">
        <v>0</v>
      </c>
      <c r="S71" s="74" t="str">
        <f>IF(SUM(T71:U71)=0,"-",SUM(T71:U71))</f>
        <v>-</v>
      </c>
      <c r="T71" s="9">
        <v>0</v>
      </c>
      <c r="U71" s="9">
        <v>0</v>
      </c>
      <c r="V71" s="80" t="s">
        <v>16</v>
      </c>
    </row>
    <row r="72" spans="2:22" s="5" customFormat="1" ht="15" customHeight="1" hidden="1">
      <c r="B72" s="85" t="s">
        <v>47</v>
      </c>
      <c r="C72" s="75">
        <f>IF(SUM(D72:E72)=0,"-",SUM(D72:E72))</f>
        <v>1</v>
      </c>
      <c r="D72" s="16">
        <v>1</v>
      </c>
      <c r="E72" s="77">
        <v>0</v>
      </c>
      <c r="F72" s="18">
        <v>1</v>
      </c>
      <c r="G72" s="75">
        <f>IF(SUM(H72:I72)=0,"-",SUM(H72:I72))</f>
        <v>16</v>
      </c>
      <c r="H72" s="16">
        <v>7</v>
      </c>
      <c r="I72" s="79">
        <v>9</v>
      </c>
      <c r="J72" s="75">
        <f>IF(SUM(K72:L72)=0,"-",SUM(K72:L72))</f>
        <v>1</v>
      </c>
      <c r="K72" s="16">
        <v>0</v>
      </c>
      <c r="L72" s="16">
        <v>1</v>
      </c>
      <c r="M72" s="16">
        <f>IF(SUM(N72:O72)=0,"-",SUM(N72:O72))</f>
        <v>2</v>
      </c>
      <c r="N72" s="16">
        <v>2</v>
      </c>
      <c r="O72" s="79">
        <v>0</v>
      </c>
      <c r="P72" s="75" t="str">
        <f>IF(SUM(Q72:R72)=0,"-",SUM(Q72:R72))</f>
        <v>-</v>
      </c>
      <c r="Q72" s="16">
        <v>0</v>
      </c>
      <c r="R72" s="79">
        <v>0</v>
      </c>
      <c r="S72" s="75">
        <f>IF(SUM(T72:U72)=0,"-",SUM(T72:U72))</f>
        <v>13</v>
      </c>
      <c r="T72" s="16">
        <v>6</v>
      </c>
      <c r="U72" s="16">
        <v>7</v>
      </c>
      <c r="V72" s="81" t="s">
        <v>16</v>
      </c>
    </row>
    <row r="73" spans="2:22" s="5" customFormat="1" ht="15" customHeight="1">
      <c r="B73" s="28" t="s">
        <v>60</v>
      </c>
      <c r="C73" s="27">
        <f>C74+C80+C88+C93</f>
        <v>19</v>
      </c>
      <c r="D73" s="22">
        <f aca="true" t="shared" si="30" ref="D73:T73">D74+D80+D88+D93</f>
        <v>19</v>
      </c>
      <c r="E73" s="23">
        <f t="shared" si="30"/>
        <v>0</v>
      </c>
      <c r="F73" s="24">
        <f t="shared" si="30"/>
        <v>38</v>
      </c>
      <c r="G73" s="25">
        <f t="shared" si="30"/>
        <v>540</v>
      </c>
      <c r="H73" s="22">
        <f t="shared" si="30"/>
        <v>276</v>
      </c>
      <c r="I73" s="26">
        <f t="shared" si="30"/>
        <v>264</v>
      </c>
      <c r="J73" s="25">
        <f t="shared" si="30"/>
        <v>43</v>
      </c>
      <c r="K73" s="22">
        <f t="shared" si="30"/>
        <v>1</v>
      </c>
      <c r="L73" s="22">
        <f t="shared" si="30"/>
        <v>42</v>
      </c>
      <c r="M73" s="22">
        <f t="shared" si="30"/>
        <v>22</v>
      </c>
      <c r="N73" s="22">
        <f t="shared" si="30"/>
        <v>17</v>
      </c>
      <c r="O73" s="26">
        <f t="shared" si="30"/>
        <v>5</v>
      </c>
      <c r="P73" s="25">
        <f t="shared" si="30"/>
        <v>0</v>
      </c>
      <c r="Q73" s="22">
        <f t="shared" si="30"/>
        <v>0</v>
      </c>
      <c r="R73" s="26">
        <f t="shared" si="30"/>
        <v>0</v>
      </c>
      <c r="S73" s="25">
        <f t="shared" si="30"/>
        <v>386</v>
      </c>
      <c r="T73" s="22">
        <f t="shared" si="30"/>
        <v>198</v>
      </c>
      <c r="U73" s="22">
        <f>U74+U80+U88+U93</f>
        <v>188</v>
      </c>
      <c r="V73" s="60">
        <v>43.4</v>
      </c>
    </row>
    <row r="74" spans="2:22" s="5" customFormat="1" ht="13.5" customHeight="1">
      <c r="B74" s="11" t="s">
        <v>15</v>
      </c>
      <c r="C74" s="74">
        <f aca="true" t="shared" si="31" ref="C74:C79">IF(SUM(D74:E74)=0,"-",SUM(D74:E74))</f>
        <v>5</v>
      </c>
      <c r="D74" s="9">
        <f>SUM(D75:D79)</f>
        <v>5</v>
      </c>
      <c r="E74" s="12">
        <f>SUM(E75:E79)</f>
        <v>0</v>
      </c>
      <c r="F74" s="87">
        <f>SUM(F75:F79)</f>
        <v>5</v>
      </c>
      <c r="G74" s="74">
        <f aca="true" t="shared" si="32" ref="G74:G79">IF(SUM(H74:I74)=0,"-",SUM(H74:I74))</f>
        <v>120</v>
      </c>
      <c r="H74" s="9">
        <f>SUM(H75:H79)</f>
        <v>59</v>
      </c>
      <c r="I74" s="12">
        <f>SUM(I75:I79)</f>
        <v>61</v>
      </c>
      <c r="J74" s="74">
        <f aca="true" t="shared" si="33" ref="J74:J79">IF(SUM(K74:L74)=0,"-",SUM(K74:L74))</f>
        <v>6</v>
      </c>
      <c r="K74" s="9">
        <f>SUM(K75:K79)</f>
        <v>0</v>
      </c>
      <c r="L74" s="9">
        <f>SUM(L75:L79)</f>
        <v>6</v>
      </c>
      <c r="M74" s="9">
        <f aca="true" t="shared" si="34" ref="M74:M79">IF(SUM(N74:O74)=0,"-",SUM(N74:O74))</f>
        <v>10</v>
      </c>
      <c r="N74" s="9">
        <f aca="true" t="shared" si="35" ref="N74:U74">SUM(N75:N79)</f>
        <v>9</v>
      </c>
      <c r="O74" s="12">
        <f t="shared" si="35"/>
        <v>1</v>
      </c>
      <c r="P74" s="74">
        <f t="shared" si="35"/>
        <v>0</v>
      </c>
      <c r="Q74" s="9">
        <f t="shared" si="35"/>
        <v>0</v>
      </c>
      <c r="R74" s="12">
        <f t="shared" si="35"/>
        <v>0</v>
      </c>
      <c r="S74" s="74">
        <f t="shared" si="35"/>
        <v>116</v>
      </c>
      <c r="T74" s="9">
        <f t="shared" si="35"/>
        <v>55</v>
      </c>
      <c r="U74" s="9">
        <f t="shared" si="35"/>
        <v>61</v>
      </c>
      <c r="V74" s="78" t="s">
        <v>56</v>
      </c>
    </row>
    <row r="75" spans="2:22" s="5" customFormat="1" ht="13.5" customHeight="1" hidden="1">
      <c r="B75" s="11" t="s">
        <v>34</v>
      </c>
      <c r="C75" s="74">
        <f t="shared" si="31"/>
        <v>1</v>
      </c>
      <c r="D75" s="9">
        <v>1</v>
      </c>
      <c r="E75" s="76">
        <v>0</v>
      </c>
      <c r="F75" s="88">
        <v>1</v>
      </c>
      <c r="G75" s="74">
        <f t="shared" si="32"/>
        <v>27</v>
      </c>
      <c r="H75" s="9">
        <v>14</v>
      </c>
      <c r="I75" s="78">
        <v>13</v>
      </c>
      <c r="J75" s="74">
        <f t="shared" si="33"/>
        <v>1</v>
      </c>
      <c r="K75" s="9">
        <v>0</v>
      </c>
      <c r="L75" s="9">
        <v>1</v>
      </c>
      <c r="M75" s="9">
        <f t="shared" si="34"/>
        <v>2</v>
      </c>
      <c r="N75" s="9">
        <v>2</v>
      </c>
      <c r="O75" s="78">
        <v>0</v>
      </c>
      <c r="P75" s="74" t="str">
        <f>IF(SUM(Q75:R75)=0,"-",SUM(Q75:R75))</f>
        <v>-</v>
      </c>
      <c r="Q75" s="9">
        <v>0</v>
      </c>
      <c r="R75" s="78">
        <v>0</v>
      </c>
      <c r="S75" s="74">
        <f>IF(SUM(T75:U75)=0,"-",SUM(T75:U75))</f>
        <v>36</v>
      </c>
      <c r="T75" s="9">
        <v>19</v>
      </c>
      <c r="U75" s="9">
        <v>17</v>
      </c>
      <c r="V75" s="80" t="s">
        <v>16</v>
      </c>
    </row>
    <row r="76" spans="2:22" s="5" customFormat="1" ht="13.5" customHeight="1" hidden="1">
      <c r="B76" s="11" t="s">
        <v>48</v>
      </c>
      <c r="C76" s="74">
        <f t="shared" si="31"/>
        <v>1</v>
      </c>
      <c r="D76" s="9">
        <v>1</v>
      </c>
      <c r="E76" s="76">
        <v>0</v>
      </c>
      <c r="F76" s="88">
        <v>1</v>
      </c>
      <c r="G76" s="74">
        <f t="shared" si="32"/>
        <v>34</v>
      </c>
      <c r="H76" s="9">
        <v>18</v>
      </c>
      <c r="I76" s="78">
        <v>16</v>
      </c>
      <c r="J76" s="74">
        <f t="shared" si="33"/>
        <v>1</v>
      </c>
      <c r="K76" s="9">
        <v>0</v>
      </c>
      <c r="L76" s="9">
        <v>1</v>
      </c>
      <c r="M76" s="9">
        <f t="shared" si="34"/>
        <v>2</v>
      </c>
      <c r="N76" s="9">
        <v>2</v>
      </c>
      <c r="O76" s="78">
        <v>0</v>
      </c>
      <c r="P76" s="74" t="str">
        <f>IF(SUM(Q76:R76)=0,"-",SUM(Q76:R76))</f>
        <v>-</v>
      </c>
      <c r="Q76" s="9">
        <v>0</v>
      </c>
      <c r="R76" s="78">
        <v>0</v>
      </c>
      <c r="S76" s="74">
        <f>IF(SUM(T76:U76)=0,"-",SUM(T76:U76))</f>
        <v>15</v>
      </c>
      <c r="T76" s="9">
        <v>4</v>
      </c>
      <c r="U76" s="9">
        <v>11</v>
      </c>
      <c r="V76" s="80" t="s">
        <v>16</v>
      </c>
    </row>
    <row r="77" spans="2:22" s="5" customFormat="1" ht="13.5" customHeight="1" hidden="1">
      <c r="B77" s="11" t="s">
        <v>49</v>
      </c>
      <c r="C77" s="74">
        <f t="shared" si="31"/>
        <v>1</v>
      </c>
      <c r="D77" s="9">
        <v>1</v>
      </c>
      <c r="E77" s="76">
        <v>0</v>
      </c>
      <c r="F77" s="88">
        <v>1</v>
      </c>
      <c r="G77" s="74">
        <f t="shared" si="32"/>
        <v>20</v>
      </c>
      <c r="H77" s="9">
        <v>7</v>
      </c>
      <c r="I77" s="78">
        <v>13</v>
      </c>
      <c r="J77" s="74">
        <f t="shared" si="33"/>
        <v>1</v>
      </c>
      <c r="K77" s="9">
        <v>0</v>
      </c>
      <c r="L77" s="9">
        <v>1</v>
      </c>
      <c r="M77" s="9">
        <f t="shared" si="34"/>
        <v>2</v>
      </c>
      <c r="N77" s="9">
        <v>2</v>
      </c>
      <c r="O77" s="78">
        <v>0</v>
      </c>
      <c r="P77" s="74" t="str">
        <f>IF(SUM(Q77:R77)=0,"-",SUM(Q77:R77))</f>
        <v>-</v>
      </c>
      <c r="Q77" s="9">
        <v>0</v>
      </c>
      <c r="R77" s="78">
        <v>0</v>
      </c>
      <c r="S77" s="74">
        <f>IF(SUM(T77:U77)=0,"-",SUM(T77:U77))</f>
        <v>26</v>
      </c>
      <c r="T77" s="9">
        <v>15</v>
      </c>
      <c r="U77" s="9">
        <v>11</v>
      </c>
      <c r="V77" s="80" t="s">
        <v>16</v>
      </c>
    </row>
    <row r="78" spans="2:22" s="5" customFormat="1" ht="13.5" customHeight="1" hidden="1">
      <c r="B78" s="11" t="s">
        <v>50</v>
      </c>
      <c r="C78" s="74">
        <f t="shared" si="31"/>
        <v>1</v>
      </c>
      <c r="D78" s="9">
        <v>1</v>
      </c>
      <c r="E78" s="76">
        <v>0</v>
      </c>
      <c r="F78" s="88">
        <v>1</v>
      </c>
      <c r="G78" s="74">
        <f t="shared" si="32"/>
        <v>26</v>
      </c>
      <c r="H78" s="9">
        <v>13</v>
      </c>
      <c r="I78" s="78">
        <v>13</v>
      </c>
      <c r="J78" s="74">
        <f t="shared" si="33"/>
        <v>2</v>
      </c>
      <c r="K78" s="9">
        <v>0</v>
      </c>
      <c r="L78" s="9">
        <v>2</v>
      </c>
      <c r="M78" s="9">
        <f t="shared" si="34"/>
        <v>2</v>
      </c>
      <c r="N78" s="9">
        <v>1</v>
      </c>
      <c r="O78" s="78">
        <v>1</v>
      </c>
      <c r="P78" s="74" t="str">
        <f>IF(SUM(Q78:R78)=0,"-",SUM(Q78:R78))</f>
        <v>-</v>
      </c>
      <c r="Q78" s="9">
        <v>0</v>
      </c>
      <c r="R78" s="78">
        <v>0</v>
      </c>
      <c r="S78" s="74">
        <f>IF(SUM(T78:U78)=0,"-",SUM(T78:U78))</f>
        <v>29</v>
      </c>
      <c r="T78" s="9">
        <v>13</v>
      </c>
      <c r="U78" s="9">
        <v>16</v>
      </c>
      <c r="V78" s="80" t="s">
        <v>16</v>
      </c>
    </row>
    <row r="79" spans="2:22" s="5" customFormat="1" ht="13.5" customHeight="1" hidden="1">
      <c r="B79" s="11" t="s">
        <v>51</v>
      </c>
      <c r="C79" s="74">
        <f t="shared" si="31"/>
        <v>1</v>
      </c>
      <c r="D79" s="9">
        <v>1</v>
      </c>
      <c r="E79" s="76">
        <v>0</v>
      </c>
      <c r="F79" s="88">
        <v>1</v>
      </c>
      <c r="G79" s="74">
        <f t="shared" si="32"/>
        <v>13</v>
      </c>
      <c r="H79" s="9">
        <v>7</v>
      </c>
      <c r="I79" s="78">
        <v>6</v>
      </c>
      <c r="J79" s="74">
        <f t="shared" si="33"/>
        <v>1</v>
      </c>
      <c r="K79" s="9">
        <v>0</v>
      </c>
      <c r="L79" s="9">
        <v>1</v>
      </c>
      <c r="M79" s="9">
        <f t="shared" si="34"/>
        <v>2</v>
      </c>
      <c r="N79" s="9">
        <v>2</v>
      </c>
      <c r="O79" s="78">
        <v>0</v>
      </c>
      <c r="P79" s="74" t="str">
        <f>IF(SUM(Q79:R79)=0,"-",SUM(Q79:R79))</f>
        <v>-</v>
      </c>
      <c r="Q79" s="9">
        <v>0</v>
      </c>
      <c r="R79" s="78">
        <v>0</v>
      </c>
      <c r="S79" s="74">
        <f>IF(SUM(T79:U79)=0,"-",SUM(T79:U79))</f>
        <v>10</v>
      </c>
      <c r="T79" s="9">
        <v>4</v>
      </c>
      <c r="U79" s="9">
        <v>6</v>
      </c>
      <c r="V79" s="80" t="s">
        <v>16</v>
      </c>
    </row>
    <row r="80" spans="2:22" s="5" customFormat="1" ht="13.5" customHeight="1">
      <c r="B80" s="11" t="s">
        <v>17</v>
      </c>
      <c r="C80" s="74">
        <f>SUM(C81:C87)</f>
        <v>7</v>
      </c>
      <c r="D80" s="9">
        <f aca="true" t="shared" si="36" ref="D80:U80">SUM(D81:D87)</f>
        <v>7</v>
      </c>
      <c r="E80" s="12">
        <f t="shared" si="36"/>
        <v>0</v>
      </c>
      <c r="F80" s="87">
        <f t="shared" si="36"/>
        <v>22</v>
      </c>
      <c r="G80" s="74">
        <f t="shared" si="36"/>
        <v>206</v>
      </c>
      <c r="H80" s="9">
        <f t="shared" si="36"/>
        <v>97</v>
      </c>
      <c r="I80" s="12">
        <f t="shared" si="36"/>
        <v>109</v>
      </c>
      <c r="J80" s="74">
        <f t="shared" si="36"/>
        <v>27</v>
      </c>
      <c r="K80" s="9">
        <f t="shared" si="36"/>
        <v>1</v>
      </c>
      <c r="L80" s="9">
        <f t="shared" si="36"/>
        <v>26</v>
      </c>
      <c r="M80" s="9">
        <f t="shared" si="36"/>
        <v>0</v>
      </c>
      <c r="N80" s="9">
        <f t="shared" si="36"/>
        <v>0</v>
      </c>
      <c r="O80" s="12">
        <f t="shared" si="36"/>
        <v>0</v>
      </c>
      <c r="P80" s="74">
        <f t="shared" si="36"/>
        <v>0</v>
      </c>
      <c r="Q80" s="9">
        <f t="shared" si="36"/>
        <v>0</v>
      </c>
      <c r="R80" s="12">
        <f t="shared" si="36"/>
        <v>0</v>
      </c>
      <c r="S80" s="74">
        <f t="shared" si="36"/>
        <v>75</v>
      </c>
      <c r="T80" s="9">
        <f t="shared" si="36"/>
        <v>40</v>
      </c>
      <c r="U80" s="9">
        <f t="shared" si="36"/>
        <v>35</v>
      </c>
      <c r="V80" s="78" t="s">
        <v>56</v>
      </c>
    </row>
    <row r="81" spans="2:22" s="5" customFormat="1" ht="13.5" customHeight="1" hidden="1">
      <c r="B81" s="11" t="s">
        <v>35</v>
      </c>
      <c r="C81" s="74">
        <f aca="true" t="shared" si="37" ref="C81:C87">IF(SUM(D81:E81)=0,"-",SUM(D81:E81))</f>
        <v>1</v>
      </c>
      <c r="D81" s="9">
        <v>1</v>
      </c>
      <c r="E81" s="76">
        <v>0</v>
      </c>
      <c r="F81" s="88">
        <v>4</v>
      </c>
      <c r="G81" s="74">
        <f aca="true" t="shared" si="38" ref="G81:G87">IF(SUM(H81:I81)=0,"-",SUM(H81:I81))</f>
        <v>20</v>
      </c>
      <c r="H81" s="9">
        <v>8</v>
      </c>
      <c r="I81" s="78">
        <v>12</v>
      </c>
      <c r="J81" s="74">
        <f aca="true" t="shared" si="39" ref="J81:J87">IF(SUM(K81:L81)=0,"-",SUM(K81:L81))</f>
        <v>3</v>
      </c>
      <c r="K81" s="9">
        <v>0</v>
      </c>
      <c r="L81" s="9">
        <v>3</v>
      </c>
      <c r="M81" s="82" t="str">
        <f aca="true" t="shared" si="40" ref="M81:M87">IF(SUM(N81:O81)=0,"-",SUM(N81:O81))</f>
        <v>-</v>
      </c>
      <c r="N81" s="9">
        <v>0</v>
      </c>
      <c r="O81" s="78">
        <v>0</v>
      </c>
      <c r="P81" s="74" t="str">
        <f aca="true" t="shared" si="41" ref="P81:P87">IF(SUM(Q81:R81)=0,"-",SUM(Q81:R81))</f>
        <v>-</v>
      </c>
      <c r="Q81" s="9">
        <v>0</v>
      </c>
      <c r="R81" s="78">
        <v>0</v>
      </c>
      <c r="S81" s="74">
        <f aca="true" t="shared" si="42" ref="S81:S87">IF(SUM(T81:U81)=0,"-",SUM(T81:U81))</f>
        <v>5</v>
      </c>
      <c r="T81" s="9">
        <v>1</v>
      </c>
      <c r="U81" s="9">
        <v>4</v>
      </c>
      <c r="V81" s="80" t="s">
        <v>16</v>
      </c>
    </row>
    <row r="82" spans="2:22" s="5" customFormat="1" ht="13.5" customHeight="1" hidden="1">
      <c r="B82" s="11" t="s">
        <v>36</v>
      </c>
      <c r="C82" s="74">
        <f t="shared" si="37"/>
        <v>1</v>
      </c>
      <c r="D82" s="9">
        <v>1</v>
      </c>
      <c r="E82" s="76">
        <v>0</v>
      </c>
      <c r="F82" s="88">
        <v>4</v>
      </c>
      <c r="G82" s="74">
        <f t="shared" si="38"/>
        <v>16</v>
      </c>
      <c r="H82" s="9">
        <v>6</v>
      </c>
      <c r="I82" s="78">
        <v>10</v>
      </c>
      <c r="J82" s="74">
        <f t="shared" si="39"/>
        <v>4</v>
      </c>
      <c r="K82" s="9">
        <v>0</v>
      </c>
      <c r="L82" s="9">
        <v>4</v>
      </c>
      <c r="M82" s="9" t="str">
        <f t="shared" si="40"/>
        <v>-</v>
      </c>
      <c r="N82" s="9">
        <v>0</v>
      </c>
      <c r="O82" s="78">
        <v>0</v>
      </c>
      <c r="P82" s="74" t="str">
        <f t="shared" si="41"/>
        <v>-</v>
      </c>
      <c r="Q82" s="9">
        <v>0</v>
      </c>
      <c r="R82" s="78">
        <v>0</v>
      </c>
      <c r="S82" s="74">
        <f t="shared" si="42"/>
        <v>13</v>
      </c>
      <c r="T82" s="9">
        <v>7</v>
      </c>
      <c r="U82" s="9">
        <v>6</v>
      </c>
      <c r="V82" s="80" t="s">
        <v>16</v>
      </c>
    </row>
    <row r="83" spans="2:22" s="5" customFormat="1" ht="13.5" customHeight="1" hidden="1">
      <c r="B83" s="11" t="s">
        <v>37</v>
      </c>
      <c r="C83" s="74">
        <f t="shared" si="37"/>
        <v>1</v>
      </c>
      <c r="D83" s="9">
        <v>1</v>
      </c>
      <c r="E83" s="76">
        <v>0</v>
      </c>
      <c r="F83" s="88">
        <v>4</v>
      </c>
      <c r="G83" s="74">
        <f t="shared" si="38"/>
        <v>63</v>
      </c>
      <c r="H83" s="9">
        <v>34</v>
      </c>
      <c r="I83" s="78">
        <v>29</v>
      </c>
      <c r="J83" s="74">
        <f t="shared" si="39"/>
        <v>6</v>
      </c>
      <c r="K83" s="9">
        <v>0</v>
      </c>
      <c r="L83" s="9">
        <v>6</v>
      </c>
      <c r="M83" s="9" t="str">
        <f t="shared" si="40"/>
        <v>-</v>
      </c>
      <c r="N83" s="9">
        <v>0</v>
      </c>
      <c r="O83" s="78">
        <v>0</v>
      </c>
      <c r="P83" s="74" t="str">
        <f t="shared" si="41"/>
        <v>-</v>
      </c>
      <c r="Q83" s="9">
        <v>0</v>
      </c>
      <c r="R83" s="78">
        <v>0</v>
      </c>
      <c r="S83" s="74">
        <f t="shared" si="42"/>
        <v>23</v>
      </c>
      <c r="T83" s="9">
        <v>8</v>
      </c>
      <c r="U83" s="9">
        <v>15</v>
      </c>
      <c r="V83" s="80" t="s">
        <v>16</v>
      </c>
    </row>
    <row r="84" spans="2:22" s="5" customFormat="1" ht="13.5" customHeight="1" hidden="1">
      <c r="B84" s="11" t="s">
        <v>38</v>
      </c>
      <c r="C84" s="74">
        <f t="shared" si="37"/>
        <v>1</v>
      </c>
      <c r="D84" s="9">
        <v>1</v>
      </c>
      <c r="E84" s="76">
        <v>0</v>
      </c>
      <c r="F84" s="88">
        <v>3</v>
      </c>
      <c r="G84" s="74">
        <f t="shared" si="38"/>
        <v>14</v>
      </c>
      <c r="H84" s="9">
        <v>9</v>
      </c>
      <c r="I84" s="78">
        <v>5</v>
      </c>
      <c r="J84" s="74">
        <f t="shared" si="39"/>
        <v>2</v>
      </c>
      <c r="K84" s="9">
        <v>0</v>
      </c>
      <c r="L84" s="9">
        <v>2</v>
      </c>
      <c r="M84" s="9" t="str">
        <f t="shared" si="40"/>
        <v>-</v>
      </c>
      <c r="N84" s="9">
        <v>0</v>
      </c>
      <c r="O84" s="78">
        <v>0</v>
      </c>
      <c r="P84" s="74" t="str">
        <f t="shared" si="41"/>
        <v>-</v>
      </c>
      <c r="Q84" s="9">
        <v>0</v>
      </c>
      <c r="R84" s="78">
        <v>0</v>
      </c>
      <c r="S84" s="74">
        <f t="shared" si="42"/>
        <v>3</v>
      </c>
      <c r="T84" s="9">
        <v>3</v>
      </c>
      <c r="U84" s="9">
        <v>0</v>
      </c>
      <c r="V84" s="80" t="s">
        <v>16</v>
      </c>
    </row>
    <row r="85" spans="2:22" s="5" customFormat="1" ht="13.5" customHeight="1" hidden="1">
      <c r="B85" s="11" t="s">
        <v>39</v>
      </c>
      <c r="C85" s="74">
        <f t="shared" si="37"/>
        <v>1</v>
      </c>
      <c r="D85" s="9">
        <v>1</v>
      </c>
      <c r="E85" s="76">
        <v>0</v>
      </c>
      <c r="F85" s="88">
        <v>3</v>
      </c>
      <c r="G85" s="74">
        <f t="shared" si="38"/>
        <v>54</v>
      </c>
      <c r="H85" s="9">
        <v>21</v>
      </c>
      <c r="I85" s="78">
        <v>33</v>
      </c>
      <c r="J85" s="74">
        <f t="shared" si="39"/>
        <v>6</v>
      </c>
      <c r="K85" s="9">
        <v>0</v>
      </c>
      <c r="L85" s="9">
        <v>6</v>
      </c>
      <c r="M85" s="9" t="str">
        <f t="shared" si="40"/>
        <v>-</v>
      </c>
      <c r="N85" s="9">
        <v>0</v>
      </c>
      <c r="O85" s="78">
        <v>0</v>
      </c>
      <c r="P85" s="74" t="str">
        <f t="shared" si="41"/>
        <v>-</v>
      </c>
      <c r="Q85" s="9">
        <v>0</v>
      </c>
      <c r="R85" s="78">
        <v>0</v>
      </c>
      <c r="S85" s="74">
        <f t="shared" si="42"/>
        <v>24</v>
      </c>
      <c r="T85" s="9">
        <v>18</v>
      </c>
      <c r="U85" s="9">
        <v>6</v>
      </c>
      <c r="V85" s="80" t="s">
        <v>16</v>
      </c>
    </row>
    <row r="86" spans="2:22" s="5" customFormat="1" ht="13.5" customHeight="1" hidden="1">
      <c r="B86" s="11" t="s">
        <v>53</v>
      </c>
      <c r="C86" s="74">
        <f t="shared" si="37"/>
        <v>1</v>
      </c>
      <c r="D86" s="9">
        <v>1</v>
      </c>
      <c r="E86" s="76">
        <v>0</v>
      </c>
      <c r="F86" s="11">
        <v>0</v>
      </c>
      <c r="G86" s="83" t="str">
        <f t="shared" si="38"/>
        <v>-</v>
      </c>
      <c r="H86" s="9">
        <v>0</v>
      </c>
      <c r="I86" s="78">
        <v>0</v>
      </c>
      <c r="J86" s="74" t="str">
        <f t="shared" si="39"/>
        <v>-</v>
      </c>
      <c r="K86" s="9">
        <v>0</v>
      </c>
      <c r="L86" s="9">
        <v>0</v>
      </c>
      <c r="M86" s="9" t="str">
        <f t="shared" si="40"/>
        <v>-</v>
      </c>
      <c r="N86" s="9">
        <v>0</v>
      </c>
      <c r="O86" s="78">
        <v>0</v>
      </c>
      <c r="P86" s="74" t="str">
        <f t="shared" si="41"/>
        <v>-</v>
      </c>
      <c r="Q86" s="9">
        <v>0</v>
      </c>
      <c r="R86" s="78">
        <v>0</v>
      </c>
      <c r="S86" s="74" t="str">
        <f t="shared" si="42"/>
        <v>-</v>
      </c>
      <c r="T86" s="9">
        <v>0</v>
      </c>
      <c r="U86" s="9">
        <v>0</v>
      </c>
      <c r="V86" s="80" t="s">
        <v>16</v>
      </c>
    </row>
    <row r="87" spans="2:22" s="5" customFormat="1" ht="13.5" customHeight="1" hidden="1">
      <c r="B87" s="11" t="s">
        <v>52</v>
      </c>
      <c r="C87" s="74">
        <f t="shared" si="37"/>
        <v>1</v>
      </c>
      <c r="D87" s="9">
        <v>1</v>
      </c>
      <c r="E87" s="76">
        <v>0</v>
      </c>
      <c r="F87" s="11">
        <v>4</v>
      </c>
      <c r="G87" s="74">
        <f t="shared" si="38"/>
        <v>39</v>
      </c>
      <c r="H87" s="9">
        <v>19</v>
      </c>
      <c r="I87" s="78">
        <v>20</v>
      </c>
      <c r="J87" s="74">
        <f t="shared" si="39"/>
        <v>6</v>
      </c>
      <c r="K87" s="9">
        <v>1</v>
      </c>
      <c r="L87" s="9">
        <v>5</v>
      </c>
      <c r="M87" s="9" t="str">
        <f t="shared" si="40"/>
        <v>-</v>
      </c>
      <c r="N87" s="9">
        <v>0</v>
      </c>
      <c r="O87" s="78">
        <v>0</v>
      </c>
      <c r="P87" s="74" t="str">
        <f t="shared" si="41"/>
        <v>-</v>
      </c>
      <c r="Q87" s="9">
        <v>0</v>
      </c>
      <c r="R87" s="78">
        <v>0</v>
      </c>
      <c r="S87" s="74">
        <f t="shared" si="42"/>
        <v>7</v>
      </c>
      <c r="T87" s="9">
        <v>3</v>
      </c>
      <c r="U87" s="9">
        <v>4</v>
      </c>
      <c r="V87" s="80" t="s">
        <v>58</v>
      </c>
    </row>
    <row r="88" spans="2:22" s="5" customFormat="1" ht="13.5" customHeight="1">
      <c r="B88" s="11" t="s">
        <v>55</v>
      </c>
      <c r="C88" s="74">
        <f>SUM(C89:C92)</f>
        <v>4</v>
      </c>
      <c r="D88" s="9">
        <f aca="true" t="shared" si="43" ref="D88:U88">SUM(D89:D92)</f>
        <v>4</v>
      </c>
      <c r="E88" s="12">
        <f t="shared" si="43"/>
        <v>0</v>
      </c>
      <c r="F88" s="13">
        <f t="shared" si="43"/>
        <v>9</v>
      </c>
      <c r="G88" s="74">
        <f t="shared" si="43"/>
        <v>191</v>
      </c>
      <c r="H88" s="9">
        <f t="shared" si="43"/>
        <v>108</v>
      </c>
      <c r="I88" s="12">
        <f t="shared" si="43"/>
        <v>83</v>
      </c>
      <c r="J88" s="74">
        <f t="shared" si="43"/>
        <v>8</v>
      </c>
      <c r="K88" s="9">
        <f t="shared" si="43"/>
        <v>0</v>
      </c>
      <c r="L88" s="9">
        <f t="shared" si="43"/>
        <v>8</v>
      </c>
      <c r="M88" s="9">
        <f t="shared" si="43"/>
        <v>8</v>
      </c>
      <c r="N88" s="9">
        <f t="shared" si="43"/>
        <v>6</v>
      </c>
      <c r="O88" s="12">
        <f t="shared" si="43"/>
        <v>2</v>
      </c>
      <c r="P88" s="74">
        <f t="shared" si="43"/>
        <v>0</v>
      </c>
      <c r="Q88" s="9">
        <f t="shared" si="43"/>
        <v>0</v>
      </c>
      <c r="R88" s="12">
        <f t="shared" si="43"/>
        <v>0</v>
      </c>
      <c r="S88" s="74">
        <f t="shared" si="43"/>
        <v>157</v>
      </c>
      <c r="T88" s="9">
        <f t="shared" si="43"/>
        <v>85</v>
      </c>
      <c r="U88" s="9">
        <f t="shared" si="43"/>
        <v>72</v>
      </c>
      <c r="V88" s="78" t="s">
        <v>56</v>
      </c>
    </row>
    <row r="89" spans="2:22" s="5" customFormat="1" ht="13.5" customHeight="1" hidden="1">
      <c r="B89" s="11" t="s">
        <v>40</v>
      </c>
      <c r="C89" s="74">
        <f>IF(SUM(D89:E89)=0,"-",SUM(D89:E89))</f>
        <v>1</v>
      </c>
      <c r="D89" s="9">
        <v>1</v>
      </c>
      <c r="E89" s="76">
        <v>0</v>
      </c>
      <c r="F89" s="11">
        <v>2</v>
      </c>
      <c r="G89" s="74">
        <f>IF(SUM(H89:I89)=0,"-",SUM(H89:I89))</f>
        <v>59</v>
      </c>
      <c r="H89" s="9">
        <v>33</v>
      </c>
      <c r="I89" s="78">
        <v>26</v>
      </c>
      <c r="J89" s="74">
        <f>IF(SUM(K89:L89)=0,"-",SUM(K89:L89))</f>
        <v>2</v>
      </c>
      <c r="K89" s="9">
        <v>0</v>
      </c>
      <c r="L89" s="9">
        <v>2</v>
      </c>
      <c r="M89" s="9">
        <f>IF(SUM(N89:O89)=0,"-",SUM(N89:O89))</f>
        <v>2</v>
      </c>
      <c r="N89" s="9">
        <v>2</v>
      </c>
      <c r="O89" s="78">
        <v>0</v>
      </c>
      <c r="P89" s="74" t="str">
        <f>IF(SUM(Q89:R89)=0,"-",SUM(Q89:R89))</f>
        <v>-</v>
      </c>
      <c r="Q89" s="9">
        <v>0</v>
      </c>
      <c r="R89" s="78">
        <v>0</v>
      </c>
      <c r="S89" s="74">
        <f>IF(SUM(T89:U89)=0,"-",SUM(T89:U89))</f>
        <v>49</v>
      </c>
      <c r="T89" s="9">
        <v>30</v>
      </c>
      <c r="U89" s="9">
        <v>19</v>
      </c>
      <c r="V89" s="80" t="s">
        <v>16</v>
      </c>
    </row>
    <row r="90" spans="2:22" s="5" customFormat="1" ht="13.5" customHeight="1" hidden="1">
      <c r="B90" s="11" t="s">
        <v>41</v>
      </c>
      <c r="C90" s="74">
        <f>IF(SUM(D90:E90)=0,"-",SUM(D90:E90))</f>
        <v>1</v>
      </c>
      <c r="D90" s="9">
        <v>1</v>
      </c>
      <c r="E90" s="76">
        <v>0</v>
      </c>
      <c r="F90" s="11">
        <v>2</v>
      </c>
      <c r="G90" s="74">
        <f>IF(SUM(H90:I90)=0,"-",SUM(H90:I90))</f>
        <v>31</v>
      </c>
      <c r="H90" s="9">
        <v>16</v>
      </c>
      <c r="I90" s="78">
        <v>15</v>
      </c>
      <c r="J90" s="74">
        <f>IF(SUM(K90:L90)=0,"-",SUM(K90:L90))</f>
        <v>2</v>
      </c>
      <c r="K90" s="9">
        <v>0</v>
      </c>
      <c r="L90" s="9">
        <v>2</v>
      </c>
      <c r="M90" s="9">
        <f>IF(SUM(N90:O90)=0,"-",SUM(N90:O90))</f>
        <v>2</v>
      </c>
      <c r="N90" s="9">
        <v>1</v>
      </c>
      <c r="O90" s="78">
        <v>1</v>
      </c>
      <c r="P90" s="74" t="str">
        <f>IF(SUM(Q90:R90)=0,"-",SUM(Q90:R90))</f>
        <v>-</v>
      </c>
      <c r="Q90" s="9">
        <v>0</v>
      </c>
      <c r="R90" s="78">
        <v>0</v>
      </c>
      <c r="S90" s="74">
        <f>IF(SUM(T90:U90)=0,"-",SUM(T90:U90))</f>
        <v>32</v>
      </c>
      <c r="T90" s="9">
        <v>15</v>
      </c>
      <c r="U90" s="9">
        <v>17</v>
      </c>
      <c r="V90" s="80" t="s">
        <v>16</v>
      </c>
    </row>
    <row r="91" spans="2:22" s="5" customFormat="1" ht="13.5" customHeight="1" hidden="1">
      <c r="B91" s="11" t="s">
        <v>42</v>
      </c>
      <c r="C91" s="74">
        <f>IF(SUM(D91:E91)=0,"-",SUM(D91:E91))</f>
        <v>1</v>
      </c>
      <c r="D91" s="9">
        <v>1</v>
      </c>
      <c r="E91" s="76">
        <v>0</v>
      </c>
      <c r="F91" s="11">
        <v>1</v>
      </c>
      <c r="G91" s="74">
        <f>IF(SUM(H91:I91)=0,"-",SUM(H91:I91))</f>
        <v>19</v>
      </c>
      <c r="H91" s="9">
        <v>10</v>
      </c>
      <c r="I91" s="78">
        <v>9</v>
      </c>
      <c r="J91" s="74">
        <f>IF(SUM(K91:L91)=0,"-",SUM(K91:L91))</f>
        <v>1</v>
      </c>
      <c r="K91" s="9">
        <v>0</v>
      </c>
      <c r="L91" s="9">
        <v>1</v>
      </c>
      <c r="M91" s="9">
        <f>IF(SUM(N91:O91)=0,"-",SUM(N91:O91))</f>
        <v>2</v>
      </c>
      <c r="N91" s="9">
        <v>1</v>
      </c>
      <c r="O91" s="78">
        <v>1</v>
      </c>
      <c r="P91" s="74" t="str">
        <f>IF(SUM(Q91:R91)=0,"-",SUM(Q91:R91))</f>
        <v>-</v>
      </c>
      <c r="Q91" s="9">
        <v>0</v>
      </c>
      <c r="R91" s="78">
        <v>0</v>
      </c>
      <c r="S91" s="74">
        <f>IF(SUM(T91:U91)=0,"-",SUM(T91:U91))</f>
        <v>26</v>
      </c>
      <c r="T91" s="9">
        <v>13</v>
      </c>
      <c r="U91" s="9">
        <v>13</v>
      </c>
      <c r="V91" s="80" t="s">
        <v>16</v>
      </c>
    </row>
    <row r="92" spans="2:22" s="5" customFormat="1" ht="13.5" customHeight="1" hidden="1">
      <c r="B92" s="11" t="s">
        <v>43</v>
      </c>
      <c r="C92" s="74">
        <f>IF(SUM(D92:E92)=0,"-",SUM(D92:E92))</f>
        <v>1</v>
      </c>
      <c r="D92" s="9">
        <v>1</v>
      </c>
      <c r="E92" s="76">
        <v>0</v>
      </c>
      <c r="F92" s="11">
        <v>4</v>
      </c>
      <c r="G92" s="74">
        <f>IF(SUM(H92:I92)=0,"-",SUM(H92:I92))</f>
        <v>82</v>
      </c>
      <c r="H92" s="9">
        <v>49</v>
      </c>
      <c r="I92" s="78">
        <v>33</v>
      </c>
      <c r="J92" s="74">
        <f>IF(SUM(K92:L92)=0,"-",SUM(K92:L92))</f>
        <v>3</v>
      </c>
      <c r="K92" s="9">
        <v>0</v>
      </c>
      <c r="L92" s="9">
        <v>3</v>
      </c>
      <c r="M92" s="9">
        <f>IF(SUM(N92:O92)=0,"-",SUM(N92:O92))</f>
        <v>2</v>
      </c>
      <c r="N92" s="9">
        <v>2</v>
      </c>
      <c r="O92" s="78">
        <v>0</v>
      </c>
      <c r="P92" s="74" t="str">
        <f>IF(SUM(Q92:R92)=0,"-",SUM(Q92:R92))</f>
        <v>-</v>
      </c>
      <c r="Q92" s="9">
        <v>0</v>
      </c>
      <c r="R92" s="78">
        <v>0</v>
      </c>
      <c r="S92" s="74">
        <f>IF(SUM(T92:U92)=0,"-",SUM(T92:U92))</f>
        <v>50</v>
      </c>
      <c r="T92" s="9">
        <v>27</v>
      </c>
      <c r="U92" s="9">
        <v>23</v>
      </c>
      <c r="V92" s="80" t="s">
        <v>16</v>
      </c>
    </row>
    <row r="93" spans="2:22" s="5" customFormat="1" ht="13.5" customHeight="1">
      <c r="B93" s="18" t="s">
        <v>19</v>
      </c>
      <c r="C93" s="75">
        <f aca="true" t="shared" si="44" ref="C93:U93">SUM(C94:C97)</f>
        <v>3</v>
      </c>
      <c r="D93" s="16">
        <f t="shared" si="44"/>
        <v>3</v>
      </c>
      <c r="E93" s="19">
        <f t="shared" si="44"/>
        <v>0</v>
      </c>
      <c r="F93" s="20">
        <f t="shared" si="44"/>
        <v>2</v>
      </c>
      <c r="G93" s="75">
        <f t="shared" si="44"/>
        <v>23</v>
      </c>
      <c r="H93" s="16">
        <f t="shared" si="44"/>
        <v>12</v>
      </c>
      <c r="I93" s="19">
        <f t="shared" si="44"/>
        <v>11</v>
      </c>
      <c r="J93" s="75">
        <f t="shared" si="44"/>
        <v>2</v>
      </c>
      <c r="K93" s="16">
        <f t="shared" si="44"/>
        <v>0</v>
      </c>
      <c r="L93" s="16">
        <f t="shared" si="44"/>
        <v>2</v>
      </c>
      <c r="M93" s="16">
        <f t="shared" si="44"/>
        <v>4</v>
      </c>
      <c r="N93" s="16">
        <f t="shared" si="44"/>
        <v>2</v>
      </c>
      <c r="O93" s="19">
        <f t="shared" si="44"/>
        <v>2</v>
      </c>
      <c r="P93" s="75">
        <f t="shared" si="44"/>
        <v>0</v>
      </c>
      <c r="Q93" s="16">
        <f t="shared" si="44"/>
        <v>0</v>
      </c>
      <c r="R93" s="19">
        <f t="shared" si="44"/>
        <v>0</v>
      </c>
      <c r="S93" s="75">
        <f t="shared" si="44"/>
        <v>38</v>
      </c>
      <c r="T93" s="16">
        <f t="shared" si="44"/>
        <v>18</v>
      </c>
      <c r="U93" s="16">
        <f t="shared" si="44"/>
        <v>20</v>
      </c>
      <c r="V93" s="79" t="s">
        <v>56</v>
      </c>
    </row>
    <row r="94" spans="2:22" s="5" customFormat="1" ht="15" customHeight="1" hidden="1">
      <c r="B94" s="84" t="s">
        <v>44</v>
      </c>
      <c r="C94" s="74">
        <f>IF(SUM(D94:E94)=0,"-",SUM(D94:E94))</f>
        <v>1</v>
      </c>
      <c r="D94" s="9">
        <v>1</v>
      </c>
      <c r="E94" s="76">
        <v>0</v>
      </c>
      <c r="F94" s="11">
        <v>1</v>
      </c>
      <c r="G94" s="74">
        <f>IF(SUM(H94:I94)=0,"-",SUM(H94:I94))</f>
        <v>16</v>
      </c>
      <c r="H94" s="9">
        <v>10</v>
      </c>
      <c r="I94" s="78">
        <v>6</v>
      </c>
      <c r="J94" s="74">
        <f>IF(SUM(K94:L94)=0,"-",SUM(K94:L94))</f>
        <v>1</v>
      </c>
      <c r="K94" s="9">
        <v>0</v>
      </c>
      <c r="L94" s="9">
        <v>1</v>
      </c>
      <c r="M94" s="9">
        <f>IF(SUM(N94:O94)=0,"-",SUM(N94:O94))</f>
        <v>2</v>
      </c>
      <c r="N94" s="9">
        <v>1</v>
      </c>
      <c r="O94" s="78">
        <v>1</v>
      </c>
      <c r="P94" s="74" t="str">
        <f>IF(SUM(Q94:R94)=0,"-",SUM(Q94:R94))</f>
        <v>-</v>
      </c>
      <c r="Q94" s="9">
        <v>0</v>
      </c>
      <c r="R94" s="78">
        <v>0</v>
      </c>
      <c r="S94" s="74">
        <f>IF(SUM(T94:U94)=0,"-",SUM(T94:U94))</f>
        <v>22</v>
      </c>
      <c r="T94" s="9">
        <v>11</v>
      </c>
      <c r="U94" s="9">
        <v>11</v>
      </c>
      <c r="V94" s="80" t="s">
        <v>16</v>
      </c>
    </row>
    <row r="95" spans="2:22" s="5" customFormat="1" ht="15" customHeight="1" hidden="1">
      <c r="B95" s="84" t="s">
        <v>45</v>
      </c>
      <c r="C95" s="74">
        <f>IF(SUM(D95:E95)=0,"-",SUM(D95:E95))</f>
        <v>1</v>
      </c>
      <c r="D95" s="9">
        <v>1</v>
      </c>
      <c r="E95" s="76">
        <v>0</v>
      </c>
      <c r="F95" s="11">
        <v>1</v>
      </c>
      <c r="G95" s="74">
        <f>IF(SUM(H95:I95)=0,"-",SUM(H95:I95))</f>
        <v>7</v>
      </c>
      <c r="H95" s="9">
        <v>2</v>
      </c>
      <c r="I95" s="78">
        <v>5</v>
      </c>
      <c r="J95" s="74">
        <f>IF(SUM(K95:L95)=0,"-",SUM(K95:L95))</f>
        <v>1</v>
      </c>
      <c r="K95" s="9">
        <v>0</v>
      </c>
      <c r="L95" s="9">
        <v>1</v>
      </c>
      <c r="M95" s="9">
        <f>IF(SUM(N95:O95)=0,"-",SUM(N95:O95))</f>
        <v>2</v>
      </c>
      <c r="N95" s="9">
        <v>1</v>
      </c>
      <c r="O95" s="78">
        <v>1</v>
      </c>
      <c r="P95" s="74" t="str">
        <f>IF(SUM(Q95:R95)=0,"-",SUM(Q95:R95))</f>
        <v>-</v>
      </c>
      <c r="Q95" s="9">
        <v>0</v>
      </c>
      <c r="R95" s="78">
        <v>0</v>
      </c>
      <c r="S95" s="74" t="str">
        <f>IF(SUM(T95:U95)=0,"-",SUM(T95:U95))</f>
        <v>-</v>
      </c>
      <c r="T95" s="9">
        <v>0</v>
      </c>
      <c r="U95" s="9">
        <v>0</v>
      </c>
      <c r="V95" s="80" t="s">
        <v>16</v>
      </c>
    </row>
    <row r="96" spans="2:22" s="5" customFormat="1" ht="15" customHeight="1" hidden="1">
      <c r="B96" s="86" t="s">
        <v>46</v>
      </c>
      <c r="C96" s="74">
        <v>1</v>
      </c>
      <c r="D96" s="9">
        <v>1</v>
      </c>
      <c r="E96" s="76">
        <v>0</v>
      </c>
      <c r="F96" s="11">
        <v>0</v>
      </c>
      <c r="G96" s="74" t="str">
        <f>IF(SUM(H96:I96)=0,"-",SUM(H96:I96))</f>
        <v>-</v>
      </c>
      <c r="H96" s="9">
        <v>0</v>
      </c>
      <c r="I96" s="78">
        <v>0</v>
      </c>
      <c r="J96" s="74" t="str">
        <f>IF(SUM(K96:L96)=0,"-",SUM(K96:L96))</f>
        <v>-</v>
      </c>
      <c r="K96" s="9">
        <v>0</v>
      </c>
      <c r="L96" s="9">
        <v>0</v>
      </c>
      <c r="M96" s="9" t="str">
        <f>IF(SUM(N96:O96)=0,"-",SUM(N96:O96))</f>
        <v>-</v>
      </c>
      <c r="N96" s="9">
        <v>0</v>
      </c>
      <c r="O96" s="78">
        <v>0</v>
      </c>
      <c r="P96" s="74" t="str">
        <f>IF(SUM(Q96:R96)=0,"-",SUM(Q96:R96))</f>
        <v>-</v>
      </c>
      <c r="Q96" s="9">
        <v>0</v>
      </c>
      <c r="R96" s="78">
        <v>0</v>
      </c>
      <c r="S96" s="74" t="str">
        <f>IF(SUM(T96:U96)=0,"-",SUM(T96:U96))</f>
        <v>-</v>
      </c>
      <c r="T96" s="9">
        <v>0</v>
      </c>
      <c r="U96" s="9">
        <v>0</v>
      </c>
      <c r="V96" s="80" t="s">
        <v>13</v>
      </c>
    </row>
    <row r="97" spans="2:22" s="5" customFormat="1" ht="15" customHeight="1" hidden="1">
      <c r="B97" s="85" t="s">
        <v>47</v>
      </c>
      <c r="C97" s="123" t="s">
        <v>61</v>
      </c>
      <c r="D97" s="124"/>
      <c r="E97" s="125"/>
      <c r="F97" s="18">
        <v>0</v>
      </c>
      <c r="G97" s="75" t="str">
        <f>IF(SUM(H97:I97)=0,"-",SUM(H97:I97))</f>
        <v>-</v>
      </c>
      <c r="H97" s="16">
        <v>0</v>
      </c>
      <c r="I97" s="79">
        <v>0</v>
      </c>
      <c r="J97" s="75" t="str">
        <f>IF(SUM(K97:L97)=0,"-",SUM(K97:L97))</f>
        <v>-</v>
      </c>
      <c r="K97" s="16">
        <v>0</v>
      </c>
      <c r="L97" s="16">
        <v>0</v>
      </c>
      <c r="M97" s="16" t="str">
        <f>IF(SUM(N97:O97)=0,"-",SUM(N97:O97))</f>
        <v>-</v>
      </c>
      <c r="N97" s="16">
        <v>0</v>
      </c>
      <c r="O97" s="79">
        <v>0</v>
      </c>
      <c r="P97" s="75" t="str">
        <f>IF(SUM(Q97:R97)=0,"-",SUM(Q97:R97))</f>
        <v>-</v>
      </c>
      <c r="Q97" s="16">
        <v>0</v>
      </c>
      <c r="R97" s="79">
        <v>0</v>
      </c>
      <c r="S97" s="75">
        <f>IF(SUM(T97:U97)=0,"-",SUM(T97:U97))</f>
        <v>16</v>
      </c>
      <c r="T97" s="16">
        <v>7</v>
      </c>
      <c r="U97" s="16">
        <v>9</v>
      </c>
      <c r="V97" s="81" t="s">
        <v>16</v>
      </c>
    </row>
    <row r="98" spans="2:22" s="5" customFormat="1" ht="15" customHeight="1">
      <c r="B98" s="28" t="s">
        <v>62</v>
      </c>
      <c r="C98" s="27">
        <f aca="true" t="shared" si="45" ref="C98:J98">C99+C105+C113+C118</f>
        <v>19</v>
      </c>
      <c r="D98" s="22">
        <f t="shared" si="45"/>
        <v>19</v>
      </c>
      <c r="E98" s="23">
        <f t="shared" si="45"/>
        <v>0</v>
      </c>
      <c r="F98" s="24">
        <f t="shared" si="45"/>
        <v>34</v>
      </c>
      <c r="G98" s="25">
        <f t="shared" si="45"/>
        <v>556</v>
      </c>
      <c r="H98" s="22">
        <f t="shared" si="45"/>
        <v>279</v>
      </c>
      <c r="I98" s="26">
        <f t="shared" si="45"/>
        <v>277</v>
      </c>
      <c r="J98" s="25">
        <f t="shared" si="45"/>
        <v>39</v>
      </c>
      <c r="K98" s="22">
        <f aca="true" t="shared" si="46" ref="K98:R98">K99+K105+K113+K118</f>
        <v>1</v>
      </c>
      <c r="L98" s="22">
        <f t="shared" si="46"/>
        <v>38</v>
      </c>
      <c r="M98" s="22">
        <f t="shared" si="46"/>
        <v>20</v>
      </c>
      <c r="N98" s="22">
        <f t="shared" si="46"/>
        <v>16</v>
      </c>
      <c r="O98" s="26">
        <f t="shared" si="46"/>
        <v>4</v>
      </c>
      <c r="P98" s="25">
        <f t="shared" si="46"/>
        <v>0</v>
      </c>
      <c r="Q98" s="22">
        <f t="shared" si="46"/>
        <v>0</v>
      </c>
      <c r="R98" s="26">
        <f t="shared" si="46"/>
        <v>0</v>
      </c>
      <c r="S98" s="25">
        <f>S99+S105+S113+S118</f>
        <v>379</v>
      </c>
      <c r="T98" s="22">
        <f>T99+T105+T113+T118</f>
        <v>202</v>
      </c>
      <c r="U98" s="22">
        <f>U99+U105+U113+U118</f>
        <v>177</v>
      </c>
      <c r="V98" s="60">
        <v>42.9</v>
      </c>
    </row>
    <row r="99" spans="2:22" s="5" customFormat="1" ht="15" customHeight="1">
      <c r="B99" s="11" t="s">
        <v>15</v>
      </c>
      <c r="C99" s="74">
        <f aca="true" t="shared" si="47" ref="C99:C104">IF(SUM(D99:E99)=0,"-",SUM(D99:E99))</f>
        <v>5</v>
      </c>
      <c r="D99" s="9">
        <f>SUM(D100:D104)</f>
        <v>5</v>
      </c>
      <c r="E99" s="12">
        <f>SUM(E100:E104)</f>
        <v>0</v>
      </c>
      <c r="F99" s="87">
        <f>SUM(F100:F104)</f>
        <v>6</v>
      </c>
      <c r="G99" s="74">
        <f aca="true" t="shared" si="48" ref="G99:G104">IF(SUM(H99:I99)=0,"-",SUM(H99:I99))</f>
        <v>132</v>
      </c>
      <c r="H99" s="9">
        <f>SUM(H100:H104)</f>
        <v>63</v>
      </c>
      <c r="I99" s="12">
        <f>SUM(I100:I104)</f>
        <v>69</v>
      </c>
      <c r="J99" s="74">
        <f aca="true" t="shared" si="49" ref="J99:J104">IF(SUM(K99:L99)=0,"-",SUM(K99:L99))</f>
        <v>6</v>
      </c>
      <c r="K99" s="9">
        <f>SUM(K100:K104)</f>
        <v>0</v>
      </c>
      <c r="L99" s="9">
        <f>SUM(L100:L104)</f>
        <v>6</v>
      </c>
      <c r="M99" s="9">
        <f aca="true" t="shared" si="50" ref="M99:M104">IF(SUM(N99:O99)=0,"-",SUM(N99:O99))</f>
        <v>10</v>
      </c>
      <c r="N99" s="9">
        <f aca="true" t="shared" si="51" ref="N99:U99">SUM(N100:N104)</f>
        <v>9</v>
      </c>
      <c r="O99" s="12">
        <f t="shared" si="51"/>
        <v>1</v>
      </c>
      <c r="P99" s="74">
        <f t="shared" si="51"/>
        <v>0</v>
      </c>
      <c r="Q99" s="9">
        <f t="shared" si="51"/>
        <v>0</v>
      </c>
      <c r="R99" s="12">
        <f t="shared" si="51"/>
        <v>0</v>
      </c>
      <c r="S99" s="74">
        <f t="shared" si="51"/>
        <v>108</v>
      </c>
      <c r="T99" s="9">
        <f t="shared" si="51"/>
        <v>53</v>
      </c>
      <c r="U99" s="9">
        <f t="shared" si="51"/>
        <v>55</v>
      </c>
      <c r="V99" s="78" t="s">
        <v>13</v>
      </c>
    </row>
    <row r="100" spans="2:22" s="5" customFormat="1" ht="15" customHeight="1" hidden="1">
      <c r="B100" s="11" t="s">
        <v>34</v>
      </c>
      <c r="C100" s="74">
        <f t="shared" si="47"/>
        <v>1</v>
      </c>
      <c r="D100" s="9">
        <v>1</v>
      </c>
      <c r="E100" s="76">
        <v>0</v>
      </c>
      <c r="F100" s="88">
        <v>2</v>
      </c>
      <c r="G100" s="74">
        <f t="shared" si="48"/>
        <v>34</v>
      </c>
      <c r="H100" s="9">
        <v>13</v>
      </c>
      <c r="I100" s="78">
        <v>21</v>
      </c>
      <c r="J100" s="74">
        <f t="shared" si="49"/>
        <v>2</v>
      </c>
      <c r="K100" s="9">
        <v>0</v>
      </c>
      <c r="L100" s="9">
        <v>2</v>
      </c>
      <c r="M100" s="9">
        <f t="shared" si="50"/>
        <v>2</v>
      </c>
      <c r="N100" s="9">
        <v>2</v>
      </c>
      <c r="O100" s="78">
        <v>0</v>
      </c>
      <c r="P100" s="74" t="str">
        <f>IF(SUM(Q100:R100)=0,"-",SUM(Q100:R100))</f>
        <v>-</v>
      </c>
      <c r="Q100" s="9">
        <v>0</v>
      </c>
      <c r="R100" s="78">
        <v>0</v>
      </c>
      <c r="S100" s="74">
        <f>IF(SUM(T100:U100)=0,"-",SUM(T100:U100))</f>
        <v>30</v>
      </c>
      <c r="T100" s="9">
        <v>17</v>
      </c>
      <c r="U100" s="9">
        <v>13</v>
      </c>
      <c r="V100" s="80" t="s">
        <v>13</v>
      </c>
    </row>
    <row r="101" spans="2:22" s="5" customFormat="1" ht="15" customHeight="1" hidden="1">
      <c r="B101" s="11" t="s">
        <v>48</v>
      </c>
      <c r="C101" s="74">
        <f t="shared" si="47"/>
        <v>1</v>
      </c>
      <c r="D101" s="9">
        <v>1</v>
      </c>
      <c r="E101" s="76">
        <v>0</v>
      </c>
      <c r="F101" s="88">
        <v>1</v>
      </c>
      <c r="G101" s="74">
        <f t="shared" si="48"/>
        <v>27</v>
      </c>
      <c r="H101" s="9">
        <v>13</v>
      </c>
      <c r="I101" s="78">
        <v>14</v>
      </c>
      <c r="J101" s="74">
        <f t="shared" si="49"/>
        <v>1</v>
      </c>
      <c r="K101" s="9">
        <v>0</v>
      </c>
      <c r="L101" s="9">
        <v>1</v>
      </c>
      <c r="M101" s="9">
        <f t="shared" si="50"/>
        <v>2</v>
      </c>
      <c r="N101" s="9">
        <v>2</v>
      </c>
      <c r="O101" s="78">
        <v>0</v>
      </c>
      <c r="P101" s="74" t="str">
        <f>IF(SUM(Q101:R101)=0,"-",SUM(Q101:R101))</f>
        <v>-</v>
      </c>
      <c r="Q101" s="9">
        <v>0</v>
      </c>
      <c r="R101" s="78">
        <v>0</v>
      </c>
      <c r="S101" s="74">
        <f>IF(SUM(T101:U101)=0,"-",SUM(T101:U101))</f>
        <v>27</v>
      </c>
      <c r="T101" s="9">
        <v>13</v>
      </c>
      <c r="U101" s="9">
        <v>14</v>
      </c>
      <c r="V101" s="80" t="s">
        <v>13</v>
      </c>
    </row>
    <row r="102" spans="2:22" s="5" customFormat="1" ht="15" customHeight="1" hidden="1">
      <c r="B102" s="11" t="s">
        <v>49</v>
      </c>
      <c r="C102" s="74">
        <f t="shared" si="47"/>
        <v>1</v>
      </c>
      <c r="D102" s="9">
        <v>1</v>
      </c>
      <c r="E102" s="76">
        <v>0</v>
      </c>
      <c r="F102" s="88">
        <v>1</v>
      </c>
      <c r="G102" s="74">
        <f t="shared" si="48"/>
        <v>28</v>
      </c>
      <c r="H102" s="9">
        <v>10</v>
      </c>
      <c r="I102" s="78">
        <v>18</v>
      </c>
      <c r="J102" s="74">
        <f t="shared" si="49"/>
        <v>1</v>
      </c>
      <c r="K102" s="9">
        <v>0</v>
      </c>
      <c r="L102" s="9">
        <v>1</v>
      </c>
      <c r="M102" s="9">
        <f t="shared" si="50"/>
        <v>2</v>
      </c>
      <c r="N102" s="9">
        <v>2</v>
      </c>
      <c r="O102" s="78">
        <v>0</v>
      </c>
      <c r="P102" s="74" t="str">
        <f>IF(SUM(Q102:R102)=0,"-",SUM(Q102:R102))</f>
        <v>-</v>
      </c>
      <c r="Q102" s="9">
        <v>0</v>
      </c>
      <c r="R102" s="78">
        <v>0</v>
      </c>
      <c r="S102" s="74">
        <f>IF(SUM(T102:U102)=0,"-",SUM(T102:U102))</f>
        <v>15</v>
      </c>
      <c r="T102" s="9">
        <v>6</v>
      </c>
      <c r="U102" s="9">
        <v>9</v>
      </c>
      <c r="V102" s="80" t="s">
        <v>13</v>
      </c>
    </row>
    <row r="103" spans="2:22" s="5" customFormat="1" ht="15" customHeight="1" hidden="1">
      <c r="B103" s="11" t="s">
        <v>50</v>
      </c>
      <c r="C103" s="74">
        <f t="shared" si="47"/>
        <v>1</v>
      </c>
      <c r="D103" s="9">
        <v>1</v>
      </c>
      <c r="E103" s="76">
        <v>0</v>
      </c>
      <c r="F103" s="88">
        <v>1</v>
      </c>
      <c r="G103" s="74">
        <f t="shared" si="48"/>
        <v>25</v>
      </c>
      <c r="H103" s="9">
        <v>14</v>
      </c>
      <c r="I103" s="78">
        <v>11</v>
      </c>
      <c r="J103" s="74">
        <f t="shared" si="49"/>
        <v>1</v>
      </c>
      <c r="K103" s="9">
        <v>0</v>
      </c>
      <c r="L103" s="9">
        <v>1</v>
      </c>
      <c r="M103" s="9">
        <f t="shared" si="50"/>
        <v>2</v>
      </c>
      <c r="N103" s="9">
        <v>2</v>
      </c>
      <c r="O103" s="78">
        <v>0</v>
      </c>
      <c r="P103" s="74" t="str">
        <f>IF(SUM(Q103:R103)=0,"-",SUM(Q103:R103))</f>
        <v>-</v>
      </c>
      <c r="Q103" s="9">
        <v>0</v>
      </c>
      <c r="R103" s="78">
        <v>0</v>
      </c>
      <c r="S103" s="74">
        <f>IF(SUM(T103:U103)=0,"-",SUM(T103:U103))</f>
        <v>26</v>
      </c>
      <c r="T103" s="9">
        <v>13</v>
      </c>
      <c r="U103" s="9">
        <v>13</v>
      </c>
      <c r="V103" s="80" t="s">
        <v>13</v>
      </c>
    </row>
    <row r="104" spans="2:22" s="5" customFormat="1" ht="15" customHeight="1" hidden="1">
      <c r="B104" s="11" t="s">
        <v>51</v>
      </c>
      <c r="C104" s="74">
        <f t="shared" si="47"/>
        <v>1</v>
      </c>
      <c r="D104" s="9">
        <v>1</v>
      </c>
      <c r="E104" s="76">
        <v>0</v>
      </c>
      <c r="F104" s="88">
        <v>1</v>
      </c>
      <c r="G104" s="74">
        <f t="shared" si="48"/>
        <v>18</v>
      </c>
      <c r="H104" s="9">
        <v>13</v>
      </c>
      <c r="I104" s="78">
        <v>5</v>
      </c>
      <c r="J104" s="74">
        <f t="shared" si="49"/>
        <v>1</v>
      </c>
      <c r="K104" s="9">
        <v>0</v>
      </c>
      <c r="L104" s="9">
        <v>1</v>
      </c>
      <c r="M104" s="9">
        <f t="shared" si="50"/>
        <v>2</v>
      </c>
      <c r="N104" s="9">
        <v>1</v>
      </c>
      <c r="O104" s="78">
        <v>1</v>
      </c>
      <c r="P104" s="74" t="str">
        <f>IF(SUM(Q104:R104)=0,"-",SUM(Q104:R104))</f>
        <v>-</v>
      </c>
      <c r="Q104" s="9">
        <v>0</v>
      </c>
      <c r="R104" s="78">
        <v>0</v>
      </c>
      <c r="S104" s="74">
        <f>IF(SUM(T104:U104)=0,"-",SUM(T104:U104))</f>
        <v>10</v>
      </c>
      <c r="T104" s="9">
        <v>4</v>
      </c>
      <c r="U104" s="9">
        <v>6</v>
      </c>
      <c r="V104" s="80" t="s">
        <v>13</v>
      </c>
    </row>
    <row r="105" spans="2:22" s="5" customFormat="1" ht="15" customHeight="1">
      <c r="B105" s="11" t="s">
        <v>17</v>
      </c>
      <c r="C105" s="74">
        <f>SUM(C106:C112)</f>
        <v>7</v>
      </c>
      <c r="D105" s="9">
        <f aca="true" t="shared" si="52" ref="D105:U105">SUM(D106:D112)</f>
        <v>7</v>
      </c>
      <c r="E105" s="12">
        <f t="shared" si="52"/>
        <v>0</v>
      </c>
      <c r="F105" s="87">
        <f t="shared" si="52"/>
        <v>19</v>
      </c>
      <c r="G105" s="74">
        <f t="shared" si="52"/>
        <v>210</v>
      </c>
      <c r="H105" s="9">
        <f t="shared" si="52"/>
        <v>98</v>
      </c>
      <c r="I105" s="12">
        <f t="shared" si="52"/>
        <v>112</v>
      </c>
      <c r="J105" s="74">
        <f t="shared" si="52"/>
        <v>24</v>
      </c>
      <c r="K105" s="9">
        <f t="shared" si="52"/>
        <v>1</v>
      </c>
      <c r="L105" s="9">
        <f t="shared" si="52"/>
        <v>23</v>
      </c>
      <c r="M105" s="9">
        <f t="shared" si="52"/>
        <v>0</v>
      </c>
      <c r="N105" s="9">
        <f t="shared" si="52"/>
        <v>0</v>
      </c>
      <c r="O105" s="12">
        <f t="shared" si="52"/>
        <v>0</v>
      </c>
      <c r="P105" s="74">
        <f t="shared" si="52"/>
        <v>0</v>
      </c>
      <c r="Q105" s="9">
        <f t="shared" si="52"/>
        <v>0</v>
      </c>
      <c r="R105" s="12">
        <f t="shared" si="52"/>
        <v>0</v>
      </c>
      <c r="S105" s="74">
        <f t="shared" si="52"/>
        <v>60</v>
      </c>
      <c r="T105" s="9">
        <f t="shared" si="52"/>
        <v>26</v>
      </c>
      <c r="U105" s="9">
        <f t="shared" si="52"/>
        <v>34</v>
      </c>
      <c r="V105" s="78" t="s">
        <v>13</v>
      </c>
    </row>
    <row r="106" spans="2:22" s="5" customFormat="1" ht="15" customHeight="1" hidden="1">
      <c r="B106" s="11" t="s">
        <v>35</v>
      </c>
      <c r="C106" s="74">
        <f aca="true" t="shared" si="53" ref="C106:C112">IF(SUM(D106:E106)=0,"-",SUM(D106:E106))</f>
        <v>1</v>
      </c>
      <c r="D106" s="9">
        <v>1</v>
      </c>
      <c r="E106" s="76">
        <v>0</v>
      </c>
      <c r="F106" s="88">
        <v>3</v>
      </c>
      <c r="G106" s="74">
        <f aca="true" t="shared" si="54" ref="G106:G112">IF(SUM(H106:I106)=0,"-",SUM(H106:I106))</f>
        <v>20</v>
      </c>
      <c r="H106" s="9">
        <v>6</v>
      </c>
      <c r="I106" s="78">
        <v>14</v>
      </c>
      <c r="J106" s="74">
        <f aca="true" t="shared" si="55" ref="J106:J112">IF(SUM(K106:L106)=0,"-",SUM(K106:L106))</f>
        <v>2</v>
      </c>
      <c r="K106" s="9">
        <v>0</v>
      </c>
      <c r="L106" s="9">
        <v>2</v>
      </c>
      <c r="M106" s="82" t="str">
        <f aca="true" t="shared" si="56" ref="M106:M112">IF(SUM(N106:O106)=0,"-",SUM(N106:O106))</f>
        <v>-</v>
      </c>
      <c r="N106" s="9">
        <v>0</v>
      </c>
      <c r="O106" s="78">
        <v>0</v>
      </c>
      <c r="P106" s="74" t="str">
        <f aca="true" t="shared" si="57" ref="P106:P112">IF(SUM(Q106:R106)=0,"-",SUM(Q106:R106))</f>
        <v>-</v>
      </c>
      <c r="Q106" s="9">
        <v>0</v>
      </c>
      <c r="R106" s="78">
        <v>0</v>
      </c>
      <c r="S106" s="74">
        <f aca="true" t="shared" si="58" ref="S106:S112">IF(SUM(T106:U106)=0,"-",SUM(T106:U106))</f>
        <v>4</v>
      </c>
      <c r="T106" s="9">
        <v>3</v>
      </c>
      <c r="U106" s="9">
        <v>1</v>
      </c>
      <c r="V106" s="80" t="s">
        <v>13</v>
      </c>
    </row>
    <row r="107" spans="2:22" s="5" customFormat="1" ht="15" customHeight="1" hidden="1">
      <c r="B107" s="11" t="s">
        <v>36</v>
      </c>
      <c r="C107" s="74">
        <f t="shared" si="53"/>
        <v>1</v>
      </c>
      <c r="D107" s="9">
        <v>1</v>
      </c>
      <c r="E107" s="76">
        <v>0</v>
      </c>
      <c r="F107" s="88">
        <v>3</v>
      </c>
      <c r="G107" s="74">
        <f t="shared" si="54"/>
        <v>16</v>
      </c>
      <c r="H107" s="9">
        <v>8</v>
      </c>
      <c r="I107" s="78">
        <v>8</v>
      </c>
      <c r="J107" s="74">
        <f t="shared" si="55"/>
        <v>3</v>
      </c>
      <c r="K107" s="9">
        <v>0</v>
      </c>
      <c r="L107" s="9">
        <v>3</v>
      </c>
      <c r="M107" s="9" t="str">
        <f t="shared" si="56"/>
        <v>-</v>
      </c>
      <c r="N107" s="9">
        <v>0</v>
      </c>
      <c r="O107" s="78">
        <v>0</v>
      </c>
      <c r="P107" s="74" t="str">
        <f t="shared" si="57"/>
        <v>-</v>
      </c>
      <c r="Q107" s="9">
        <v>0</v>
      </c>
      <c r="R107" s="78">
        <v>0</v>
      </c>
      <c r="S107" s="74">
        <f t="shared" si="58"/>
        <v>7</v>
      </c>
      <c r="T107" s="9">
        <v>3</v>
      </c>
      <c r="U107" s="9">
        <v>4</v>
      </c>
      <c r="V107" s="80" t="s">
        <v>13</v>
      </c>
    </row>
    <row r="108" spans="2:22" s="5" customFormat="1" ht="15" customHeight="1" hidden="1">
      <c r="B108" s="11" t="s">
        <v>37</v>
      </c>
      <c r="C108" s="74">
        <f t="shared" si="53"/>
        <v>1</v>
      </c>
      <c r="D108" s="9">
        <v>1</v>
      </c>
      <c r="E108" s="76">
        <v>0</v>
      </c>
      <c r="F108" s="88">
        <v>3</v>
      </c>
      <c r="G108" s="74">
        <f t="shared" si="54"/>
        <v>61</v>
      </c>
      <c r="H108" s="9">
        <v>30</v>
      </c>
      <c r="I108" s="78">
        <v>31</v>
      </c>
      <c r="J108" s="74">
        <f t="shared" si="55"/>
        <v>4</v>
      </c>
      <c r="K108" s="9">
        <v>0</v>
      </c>
      <c r="L108" s="9">
        <v>4</v>
      </c>
      <c r="M108" s="9" t="str">
        <f t="shared" si="56"/>
        <v>-</v>
      </c>
      <c r="N108" s="9">
        <v>0</v>
      </c>
      <c r="O108" s="78">
        <v>0</v>
      </c>
      <c r="P108" s="74" t="str">
        <f t="shared" si="57"/>
        <v>-</v>
      </c>
      <c r="Q108" s="9">
        <v>0</v>
      </c>
      <c r="R108" s="78">
        <v>0</v>
      </c>
      <c r="S108" s="74">
        <f t="shared" si="58"/>
        <v>20</v>
      </c>
      <c r="T108" s="9">
        <v>9</v>
      </c>
      <c r="U108" s="9">
        <v>11</v>
      </c>
      <c r="V108" s="80" t="s">
        <v>13</v>
      </c>
    </row>
    <row r="109" spans="2:22" s="5" customFormat="1" ht="15" customHeight="1" hidden="1">
      <c r="B109" s="11" t="s">
        <v>38</v>
      </c>
      <c r="C109" s="74">
        <f t="shared" si="53"/>
        <v>1</v>
      </c>
      <c r="D109" s="9">
        <v>1</v>
      </c>
      <c r="E109" s="76">
        <v>0</v>
      </c>
      <c r="F109" s="88">
        <v>3</v>
      </c>
      <c r="G109" s="74">
        <f t="shared" si="54"/>
        <v>12</v>
      </c>
      <c r="H109" s="9">
        <v>7</v>
      </c>
      <c r="I109" s="78">
        <v>5</v>
      </c>
      <c r="J109" s="74">
        <f t="shared" si="55"/>
        <v>2</v>
      </c>
      <c r="K109" s="9">
        <v>0</v>
      </c>
      <c r="L109" s="9">
        <v>2</v>
      </c>
      <c r="M109" s="9" t="str">
        <f t="shared" si="56"/>
        <v>-</v>
      </c>
      <c r="N109" s="9">
        <v>0</v>
      </c>
      <c r="O109" s="78">
        <v>0</v>
      </c>
      <c r="P109" s="74" t="str">
        <f t="shared" si="57"/>
        <v>-</v>
      </c>
      <c r="Q109" s="9">
        <v>0</v>
      </c>
      <c r="R109" s="78">
        <v>0</v>
      </c>
      <c r="S109" s="74">
        <f t="shared" si="58"/>
        <v>3</v>
      </c>
      <c r="T109" s="9">
        <v>2</v>
      </c>
      <c r="U109" s="9">
        <v>1</v>
      </c>
      <c r="V109" s="80" t="s">
        <v>13</v>
      </c>
    </row>
    <row r="110" spans="2:22" s="5" customFormat="1" ht="15" customHeight="1" hidden="1">
      <c r="B110" s="11" t="s">
        <v>39</v>
      </c>
      <c r="C110" s="74">
        <f t="shared" si="53"/>
        <v>1</v>
      </c>
      <c r="D110" s="9">
        <v>1</v>
      </c>
      <c r="E110" s="76">
        <v>0</v>
      </c>
      <c r="F110" s="88">
        <v>3</v>
      </c>
      <c r="G110" s="74">
        <f t="shared" si="54"/>
        <v>62</v>
      </c>
      <c r="H110" s="9">
        <v>26</v>
      </c>
      <c r="I110" s="78">
        <v>36</v>
      </c>
      <c r="J110" s="74">
        <f t="shared" si="55"/>
        <v>5</v>
      </c>
      <c r="K110" s="9">
        <v>0</v>
      </c>
      <c r="L110" s="9">
        <v>5</v>
      </c>
      <c r="M110" s="9" t="str">
        <f t="shared" si="56"/>
        <v>-</v>
      </c>
      <c r="N110" s="9">
        <v>0</v>
      </c>
      <c r="O110" s="78">
        <v>0</v>
      </c>
      <c r="P110" s="74" t="str">
        <f t="shared" si="57"/>
        <v>-</v>
      </c>
      <c r="Q110" s="9">
        <v>0</v>
      </c>
      <c r="R110" s="78">
        <v>0</v>
      </c>
      <c r="S110" s="74">
        <f t="shared" si="58"/>
        <v>12</v>
      </c>
      <c r="T110" s="9">
        <v>4</v>
      </c>
      <c r="U110" s="9">
        <v>8</v>
      </c>
      <c r="V110" s="80" t="s">
        <v>13</v>
      </c>
    </row>
    <row r="111" spans="2:22" s="5" customFormat="1" ht="15" customHeight="1" hidden="1">
      <c r="B111" s="11" t="s">
        <v>53</v>
      </c>
      <c r="C111" s="74">
        <f t="shared" si="53"/>
        <v>1</v>
      </c>
      <c r="D111" s="9">
        <v>1</v>
      </c>
      <c r="E111" s="76">
        <v>0</v>
      </c>
      <c r="F111" s="11">
        <v>0</v>
      </c>
      <c r="G111" s="83" t="str">
        <f t="shared" si="54"/>
        <v>-</v>
      </c>
      <c r="H111" s="9">
        <v>0</v>
      </c>
      <c r="I111" s="78">
        <v>0</v>
      </c>
      <c r="J111" s="74" t="str">
        <f t="shared" si="55"/>
        <v>-</v>
      </c>
      <c r="K111" s="9">
        <v>0</v>
      </c>
      <c r="L111" s="9">
        <v>0</v>
      </c>
      <c r="M111" s="9" t="str">
        <f t="shared" si="56"/>
        <v>-</v>
      </c>
      <c r="N111" s="9">
        <v>0</v>
      </c>
      <c r="O111" s="78">
        <v>0</v>
      </c>
      <c r="P111" s="74" t="str">
        <f t="shared" si="57"/>
        <v>-</v>
      </c>
      <c r="Q111" s="9">
        <v>0</v>
      </c>
      <c r="R111" s="78">
        <v>0</v>
      </c>
      <c r="S111" s="74" t="str">
        <f t="shared" si="58"/>
        <v>-</v>
      </c>
      <c r="T111" s="9">
        <v>0</v>
      </c>
      <c r="U111" s="9">
        <v>0</v>
      </c>
      <c r="V111" s="80" t="s">
        <v>13</v>
      </c>
    </row>
    <row r="112" spans="2:22" s="5" customFormat="1" ht="15" customHeight="1" hidden="1">
      <c r="B112" s="11" t="s">
        <v>52</v>
      </c>
      <c r="C112" s="74">
        <f t="shared" si="53"/>
        <v>1</v>
      </c>
      <c r="D112" s="9">
        <v>1</v>
      </c>
      <c r="E112" s="76">
        <v>0</v>
      </c>
      <c r="F112" s="11">
        <v>4</v>
      </c>
      <c r="G112" s="74">
        <f t="shared" si="54"/>
        <v>39</v>
      </c>
      <c r="H112" s="9">
        <v>21</v>
      </c>
      <c r="I112" s="78">
        <v>18</v>
      </c>
      <c r="J112" s="74">
        <f t="shared" si="55"/>
        <v>8</v>
      </c>
      <c r="K112" s="9">
        <v>1</v>
      </c>
      <c r="L112" s="9">
        <v>7</v>
      </c>
      <c r="M112" s="9" t="str">
        <f t="shared" si="56"/>
        <v>-</v>
      </c>
      <c r="N112" s="9">
        <v>0</v>
      </c>
      <c r="O112" s="78">
        <v>0</v>
      </c>
      <c r="P112" s="74" t="str">
        <f t="shared" si="57"/>
        <v>-</v>
      </c>
      <c r="Q112" s="9">
        <v>0</v>
      </c>
      <c r="R112" s="78">
        <v>0</v>
      </c>
      <c r="S112" s="74">
        <f t="shared" si="58"/>
        <v>14</v>
      </c>
      <c r="T112" s="9">
        <v>5</v>
      </c>
      <c r="U112" s="9">
        <v>9</v>
      </c>
      <c r="V112" s="80" t="s">
        <v>13</v>
      </c>
    </row>
    <row r="113" spans="2:22" s="5" customFormat="1" ht="15" customHeight="1">
      <c r="B113" s="11" t="s">
        <v>18</v>
      </c>
      <c r="C113" s="74">
        <f>SUM(C114:C117)</f>
        <v>4</v>
      </c>
      <c r="D113" s="9">
        <f aca="true" t="shared" si="59" ref="D113:U113">SUM(D114:D117)</f>
        <v>4</v>
      </c>
      <c r="E113" s="12">
        <f t="shared" si="59"/>
        <v>0</v>
      </c>
      <c r="F113" s="13">
        <f t="shared" si="59"/>
        <v>8</v>
      </c>
      <c r="G113" s="74">
        <f t="shared" si="59"/>
        <v>194</v>
      </c>
      <c r="H113" s="9">
        <f t="shared" si="59"/>
        <v>106</v>
      </c>
      <c r="I113" s="12">
        <f t="shared" si="59"/>
        <v>88</v>
      </c>
      <c r="J113" s="74">
        <f t="shared" si="59"/>
        <v>8</v>
      </c>
      <c r="K113" s="9">
        <f t="shared" si="59"/>
        <v>0</v>
      </c>
      <c r="L113" s="9">
        <f t="shared" si="59"/>
        <v>8</v>
      </c>
      <c r="M113" s="9">
        <f t="shared" si="59"/>
        <v>8</v>
      </c>
      <c r="N113" s="9">
        <f t="shared" si="59"/>
        <v>6</v>
      </c>
      <c r="O113" s="12">
        <f t="shared" si="59"/>
        <v>2</v>
      </c>
      <c r="P113" s="74">
        <f t="shared" si="59"/>
        <v>0</v>
      </c>
      <c r="Q113" s="9">
        <f t="shared" si="59"/>
        <v>0</v>
      </c>
      <c r="R113" s="12">
        <f t="shared" si="59"/>
        <v>0</v>
      </c>
      <c r="S113" s="74">
        <f t="shared" si="59"/>
        <v>196</v>
      </c>
      <c r="T113" s="9">
        <f t="shared" si="59"/>
        <v>114</v>
      </c>
      <c r="U113" s="9">
        <f t="shared" si="59"/>
        <v>82</v>
      </c>
      <c r="V113" s="78" t="s">
        <v>13</v>
      </c>
    </row>
    <row r="114" spans="2:22" s="5" customFormat="1" ht="15" customHeight="1" hidden="1">
      <c r="B114" s="11" t="s">
        <v>40</v>
      </c>
      <c r="C114" s="74">
        <f>IF(SUM(D114:E114)=0,"-",SUM(D114:E114))</f>
        <v>1</v>
      </c>
      <c r="D114" s="9">
        <v>1</v>
      </c>
      <c r="E114" s="76">
        <v>0</v>
      </c>
      <c r="F114" s="11">
        <v>2</v>
      </c>
      <c r="G114" s="74">
        <f>IF(SUM(H114:I114)=0,"-",SUM(H114:I114))</f>
        <v>57</v>
      </c>
      <c r="H114" s="9">
        <v>25</v>
      </c>
      <c r="I114" s="78">
        <v>32</v>
      </c>
      <c r="J114" s="74">
        <f>IF(SUM(K114:L114)=0,"-",SUM(K114:L114))</f>
        <v>2</v>
      </c>
      <c r="K114" s="9">
        <v>0</v>
      </c>
      <c r="L114" s="9">
        <v>2</v>
      </c>
      <c r="M114" s="9">
        <f>IF(SUM(N114:O114)=0,"-",SUM(N114:O114))</f>
        <v>2</v>
      </c>
      <c r="N114" s="9">
        <v>2</v>
      </c>
      <c r="O114" s="78">
        <v>0</v>
      </c>
      <c r="P114" s="74" t="str">
        <f>IF(SUM(Q114:R114)=0,"-",SUM(Q114:R114))</f>
        <v>-</v>
      </c>
      <c r="Q114" s="9">
        <v>0</v>
      </c>
      <c r="R114" s="78">
        <v>0</v>
      </c>
      <c r="S114" s="74">
        <f>IF(SUM(T114:U114)=0,"-",SUM(T114:U114))</f>
        <v>59</v>
      </c>
      <c r="T114" s="9">
        <v>33</v>
      </c>
      <c r="U114" s="9">
        <v>26</v>
      </c>
      <c r="V114" s="80" t="s">
        <v>13</v>
      </c>
    </row>
    <row r="115" spans="2:22" s="5" customFormat="1" ht="15" customHeight="1" hidden="1">
      <c r="B115" s="11" t="s">
        <v>41</v>
      </c>
      <c r="C115" s="74">
        <f>IF(SUM(D115:E115)=0,"-",SUM(D115:E115))</f>
        <v>1</v>
      </c>
      <c r="D115" s="9">
        <v>1</v>
      </c>
      <c r="E115" s="76">
        <v>0</v>
      </c>
      <c r="F115" s="11">
        <v>1</v>
      </c>
      <c r="G115" s="74">
        <f>IF(SUM(H115:I115)=0,"-",SUM(H115:I115))</f>
        <v>25</v>
      </c>
      <c r="H115" s="9">
        <v>12</v>
      </c>
      <c r="I115" s="78">
        <v>13</v>
      </c>
      <c r="J115" s="74">
        <f>IF(SUM(K115:L115)=0,"-",SUM(K115:L115))</f>
        <v>1</v>
      </c>
      <c r="K115" s="9">
        <v>0</v>
      </c>
      <c r="L115" s="9">
        <v>1</v>
      </c>
      <c r="M115" s="9">
        <f>IF(SUM(N115:O115)=0,"-",SUM(N115:O115))</f>
        <v>2</v>
      </c>
      <c r="N115" s="9">
        <v>1</v>
      </c>
      <c r="O115" s="78">
        <v>1</v>
      </c>
      <c r="P115" s="74" t="str">
        <f>IF(SUM(Q115:R115)=0,"-",SUM(Q115:R115))</f>
        <v>-</v>
      </c>
      <c r="Q115" s="9">
        <v>0</v>
      </c>
      <c r="R115" s="78">
        <v>0</v>
      </c>
      <c r="S115" s="74">
        <f>IF(SUM(T115:U115)=0,"-",SUM(T115:U115))</f>
        <v>31</v>
      </c>
      <c r="T115" s="9">
        <v>16</v>
      </c>
      <c r="U115" s="9">
        <v>15</v>
      </c>
      <c r="V115" s="80" t="s">
        <v>13</v>
      </c>
    </row>
    <row r="116" spans="2:22" s="5" customFormat="1" ht="15" customHeight="1" hidden="1">
      <c r="B116" s="11" t="s">
        <v>42</v>
      </c>
      <c r="C116" s="74">
        <f>IF(SUM(D116:E116)=0,"-",SUM(D116:E116))</f>
        <v>1</v>
      </c>
      <c r="D116" s="9">
        <v>1</v>
      </c>
      <c r="E116" s="76">
        <v>0</v>
      </c>
      <c r="F116" s="11">
        <v>1</v>
      </c>
      <c r="G116" s="74">
        <f>IF(SUM(H116:I116)=0,"-",SUM(H116:I116))</f>
        <v>25</v>
      </c>
      <c r="H116" s="9">
        <v>14</v>
      </c>
      <c r="I116" s="78">
        <v>11</v>
      </c>
      <c r="J116" s="74">
        <f>IF(SUM(K116:L116)=0,"-",SUM(K116:L116))</f>
        <v>1</v>
      </c>
      <c r="K116" s="9">
        <v>0</v>
      </c>
      <c r="L116" s="9">
        <v>1</v>
      </c>
      <c r="M116" s="9">
        <f>IF(SUM(N116:O116)=0,"-",SUM(N116:O116))</f>
        <v>2</v>
      </c>
      <c r="N116" s="9">
        <v>1</v>
      </c>
      <c r="O116" s="78">
        <v>1</v>
      </c>
      <c r="P116" s="74" t="str">
        <f>IF(SUM(Q116:R116)=0,"-",SUM(Q116:R116))</f>
        <v>-</v>
      </c>
      <c r="Q116" s="9">
        <v>0</v>
      </c>
      <c r="R116" s="78">
        <v>0</v>
      </c>
      <c r="S116" s="74">
        <f>IF(SUM(T116:U116)=0,"-",SUM(T116:U116))</f>
        <v>19</v>
      </c>
      <c r="T116" s="9">
        <v>10</v>
      </c>
      <c r="U116" s="9">
        <v>9</v>
      </c>
      <c r="V116" s="80" t="s">
        <v>13</v>
      </c>
    </row>
    <row r="117" spans="2:22" s="5" customFormat="1" ht="15" customHeight="1" hidden="1">
      <c r="B117" s="11" t="s">
        <v>43</v>
      </c>
      <c r="C117" s="74">
        <f>IF(SUM(D117:E117)=0,"-",SUM(D117:E117))</f>
        <v>1</v>
      </c>
      <c r="D117" s="9">
        <v>1</v>
      </c>
      <c r="E117" s="76">
        <v>0</v>
      </c>
      <c r="F117" s="11">
        <v>4</v>
      </c>
      <c r="G117" s="74">
        <f>IF(SUM(H117:I117)=0,"-",SUM(H117:I117))</f>
        <v>87</v>
      </c>
      <c r="H117" s="9">
        <v>55</v>
      </c>
      <c r="I117" s="78">
        <v>32</v>
      </c>
      <c r="J117" s="74">
        <f>IF(SUM(K117:L117)=0,"-",SUM(K117:L117))</f>
        <v>4</v>
      </c>
      <c r="K117" s="9">
        <v>0</v>
      </c>
      <c r="L117" s="9">
        <v>4</v>
      </c>
      <c r="M117" s="9">
        <f>IF(SUM(N117:O117)=0,"-",SUM(N117:O117))</f>
        <v>2</v>
      </c>
      <c r="N117" s="9">
        <v>2</v>
      </c>
      <c r="O117" s="78">
        <v>0</v>
      </c>
      <c r="P117" s="74" t="str">
        <f>IF(SUM(Q117:R117)=0,"-",SUM(Q117:R117))</f>
        <v>-</v>
      </c>
      <c r="Q117" s="9">
        <v>0</v>
      </c>
      <c r="R117" s="78">
        <v>0</v>
      </c>
      <c r="S117" s="74">
        <f>IF(SUM(T117:U117)=0,"-",SUM(T117:U117))</f>
        <v>87</v>
      </c>
      <c r="T117" s="9">
        <v>55</v>
      </c>
      <c r="U117" s="9">
        <v>32</v>
      </c>
      <c r="V117" s="80" t="s">
        <v>13</v>
      </c>
    </row>
    <row r="118" spans="2:22" s="5" customFormat="1" ht="15" customHeight="1">
      <c r="B118" s="18" t="s">
        <v>19</v>
      </c>
      <c r="C118" s="75">
        <f aca="true" t="shared" si="60" ref="C118:U118">SUM(C119:C121)</f>
        <v>3</v>
      </c>
      <c r="D118" s="16">
        <f t="shared" si="60"/>
        <v>3</v>
      </c>
      <c r="E118" s="19">
        <f t="shared" si="60"/>
        <v>0</v>
      </c>
      <c r="F118" s="20">
        <f t="shared" si="60"/>
        <v>1</v>
      </c>
      <c r="G118" s="75">
        <f t="shared" si="60"/>
        <v>20</v>
      </c>
      <c r="H118" s="16">
        <f t="shared" si="60"/>
        <v>12</v>
      </c>
      <c r="I118" s="19">
        <f t="shared" si="60"/>
        <v>8</v>
      </c>
      <c r="J118" s="75">
        <f t="shared" si="60"/>
        <v>1</v>
      </c>
      <c r="K118" s="16">
        <f t="shared" si="60"/>
        <v>0</v>
      </c>
      <c r="L118" s="16">
        <f t="shared" si="60"/>
        <v>1</v>
      </c>
      <c r="M118" s="16">
        <f t="shared" si="60"/>
        <v>2</v>
      </c>
      <c r="N118" s="16">
        <f t="shared" si="60"/>
        <v>1</v>
      </c>
      <c r="O118" s="19">
        <f t="shared" si="60"/>
        <v>1</v>
      </c>
      <c r="P118" s="75">
        <f t="shared" si="60"/>
        <v>0</v>
      </c>
      <c r="Q118" s="16">
        <f t="shared" si="60"/>
        <v>0</v>
      </c>
      <c r="R118" s="19">
        <f t="shared" si="60"/>
        <v>0</v>
      </c>
      <c r="S118" s="75">
        <f t="shared" si="60"/>
        <v>15</v>
      </c>
      <c r="T118" s="16">
        <f t="shared" si="60"/>
        <v>9</v>
      </c>
      <c r="U118" s="16">
        <f t="shared" si="60"/>
        <v>6</v>
      </c>
      <c r="V118" s="79" t="s">
        <v>13</v>
      </c>
    </row>
    <row r="119" spans="2:22" s="5" customFormat="1" ht="15" customHeight="1" hidden="1">
      <c r="B119" s="84" t="s">
        <v>44</v>
      </c>
      <c r="C119" s="74">
        <f>IF(SUM(D119:E119)=0,"-",SUM(D119:E119))</f>
        <v>1</v>
      </c>
      <c r="D119" s="9">
        <v>1</v>
      </c>
      <c r="E119" s="76">
        <v>0</v>
      </c>
      <c r="F119" s="11">
        <v>1</v>
      </c>
      <c r="G119" s="74">
        <f>IF(SUM(H119:I119)=0,"-",SUM(H119:I119))</f>
        <v>20</v>
      </c>
      <c r="H119" s="9">
        <v>12</v>
      </c>
      <c r="I119" s="78">
        <v>8</v>
      </c>
      <c r="J119" s="74">
        <f>IF(SUM(K119:L119)=0,"-",SUM(K119:L119))</f>
        <v>1</v>
      </c>
      <c r="K119" s="9">
        <v>0</v>
      </c>
      <c r="L119" s="9">
        <v>1</v>
      </c>
      <c r="M119" s="9">
        <f>IF(SUM(N119:O119)=0,"-",SUM(N119:O119))</f>
        <v>2</v>
      </c>
      <c r="N119" s="9">
        <v>1</v>
      </c>
      <c r="O119" s="78">
        <v>1</v>
      </c>
      <c r="P119" s="74" t="str">
        <f>IF(SUM(Q119:R119)=0,"-",SUM(Q119:R119))</f>
        <v>-</v>
      </c>
      <c r="Q119" s="9">
        <v>0</v>
      </c>
      <c r="R119" s="78">
        <v>0</v>
      </c>
      <c r="S119" s="74">
        <f>IF(SUM(T119:U119)=0,"-",SUM(T119:U119))</f>
        <v>15</v>
      </c>
      <c r="T119" s="9">
        <v>9</v>
      </c>
      <c r="U119" s="9">
        <v>6</v>
      </c>
      <c r="V119" s="80" t="s">
        <v>13</v>
      </c>
    </row>
    <row r="120" spans="2:22" s="5" customFormat="1" ht="15" customHeight="1" hidden="1">
      <c r="B120" s="84" t="s">
        <v>45</v>
      </c>
      <c r="C120" s="74">
        <f>IF(SUM(D120:E120)=0,"-",SUM(D120:E120))</f>
        <v>1</v>
      </c>
      <c r="D120" s="9">
        <v>1</v>
      </c>
      <c r="E120" s="76">
        <v>0</v>
      </c>
      <c r="F120" s="11">
        <v>0</v>
      </c>
      <c r="G120" s="74" t="str">
        <f>IF(SUM(H120:I120)=0,"-",SUM(H120:I120))</f>
        <v>-</v>
      </c>
      <c r="H120" s="9">
        <v>0</v>
      </c>
      <c r="I120" s="78">
        <v>0</v>
      </c>
      <c r="J120" s="74" t="str">
        <f>IF(SUM(K120:L120)=0,"-",SUM(K120:L120))</f>
        <v>-</v>
      </c>
      <c r="K120" s="9">
        <v>0</v>
      </c>
      <c r="L120" s="9">
        <v>0</v>
      </c>
      <c r="M120" s="9" t="str">
        <f>IF(SUM(N120:O120)=0,"-",SUM(N120:O120))</f>
        <v>-</v>
      </c>
      <c r="N120" s="9">
        <v>0</v>
      </c>
      <c r="O120" s="78">
        <v>0</v>
      </c>
      <c r="P120" s="74" t="str">
        <f>IF(SUM(Q120:R120)=0,"-",SUM(Q120:R120))</f>
        <v>-</v>
      </c>
      <c r="Q120" s="9">
        <v>0</v>
      </c>
      <c r="R120" s="78">
        <v>0</v>
      </c>
      <c r="S120" s="74" t="str">
        <f>IF(SUM(T120:U120)=0,"-",SUM(T120:U120))</f>
        <v>-</v>
      </c>
      <c r="T120" s="9">
        <v>0</v>
      </c>
      <c r="U120" s="9">
        <v>0</v>
      </c>
      <c r="V120" s="80" t="s">
        <v>13</v>
      </c>
    </row>
    <row r="121" spans="2:22" s="5" customFormat="1" ht="15" customHeight="1" hidden="1">
      <c r="B121" s="89" t="s">
        <v>46</v>
      </c>
      <c r="C121" s="20">
        <f>IF(SUM(D121:E121)=0,"-",SUM(D121:E121))</f>
        <v>1</v>
      </c>
      <c r="D121" s="16">
        <v>1</v>
      </c>
      <c r="E121" s="77">
        <v>0</v>
      </c>
      <c r="F121" s="18">
        <v>0</v>
      </c>
      <c r="G121" s="75" t="str">
        <f>IF(SUM(H121:I121)=0,"-",SUM(H121:I121))</f>
        <v>-</v>
      </c>
      <c r="H121" s="16">
        <v>0</v>
      </c>
      <c r="I121" s="79">
        <v>0</v>
      </c>
      <c r="J121" s="75" t="str">
        <f>IF(SUM(K121:L121)=0,"-",SUM(K121:L121))</f>
        <v>-</v>
      </c>
      <c r="K121" s="16">
        <v>0</v>
      </c>
      <c r="L121" s="16">
        <v>0</v>
      </c>
      <c r="M121" s="16" t="str">
        <f>IF(SUM(N121:O121)=0,"-",SUM(N121:O121))</f>
        <v>-</v>
      </c>
      <c r="N121" s="16">
        <v>0</v>
      </c>
      <c r="O121" s="79">
        <v>0</v>
      </c>
      <c r="P121" s="75" t="str">
        <f>IF(SUM(Q121:R121)=0,"-",SUM(Q121:R121))</f>
        <v>-</v>
      </c>
      <c r="Q121" s="16">
        <v>0</v>
      </c>
      <c r="R121" s="79">
        <v>0</v>
      </c>
      <c r="S121" s="75" t="str">
        <f>IF(SUM(T121:U121)=0,"-",SUM(T121:U121))</f>
        <v>-</v>
      </c>
      <c r="T121" s="16">
        <v>0</v>
      </c>
      <c r="U121" s="16">
        <v>0</v>
      </c>
      <c r="V121" s="81" t="s">
        <v>13</v>
      </c>
    </row>
    <row r="122" spans="2:22" s="5" customFormat="1" ht="15" customHeight="1">
      <c r="B122" s="28" t="s">
        <v>63</v>
      </c>
      <c r="C122" s="27">
        <f>C123+C129+C137+C142</f>
        <v>19</v>
      </c>
      <c r="D122" s="22">
        <f aca="true" t="shared" si="61" ref="D122:T122">D123+D129+D137+D142</f>
        <v>19</v>
      </c>
      <c r="E122" s="23">
        <f t="shared" si="61"/>
        <v>0</v>
      </c>
      <c r="F122" s="24">
        <f t="shared" si="61"/>
        <v>31</v>
      </c>
      <c r="G122" s="25">
        <f t="shared" si="61"/>
        <v>447</v>
      </c>
      <c r="H122" s="22">
        <f t="shared" si="61"/>
        <v>223</v>
      </c>
      <c r="I122" s="26">
        <f t="shared" si="61"/>
        <v>224</v>
      </c>
      <c r="J122" s="25">
        <f>J123+J129+J137+J142</f>
        <v>41</v>
      </c>
      <c r="K122" s="22">
        <f t="shared" si="61"/>
        <v>1</v>
      </c>
      <c r="L122" s="22">
        <f t="shared" si="61"/>
        <v>40</v>
      </c>
      <c r="M122" s="22">
        <f t="shared" si="61"/>
        <v>21</v>
      </c>
      <c r="N122" s="22">
        <f t="shared" si="61"/>
        <v>16</v>
      </c>
      <c r="O122" s="26">
        <f t="shared" si="61"/>
        <v>5</v>
      </c>
      <c r="P122" s="25">
        <f t="shared" si="61"/>
        <v>1</v>
      </c>
      <c r="Q122" s="22">
        <f t="shared" si="61"/>
        <v>0</v>
      </c>
      <c r="R122" s="26">
        <f t="shared" si="61"/>
        <v>1</v>
      </c>
      <c r="S122" s="25">
        <f>S123+S129+S137+S142</f>
        <v>383</v>
      </c>
      <c r="T122" s="22">
        <f t="shared" si="61"/>
        <v>197</v>
      </c>
      <c r="U122" s="22">
        <f>U123+U129+U137+U142</f>
        <v>186</v>
      </c>
      <c r="V122" s="60">
        <v>43.4</v>
      </c>
    </row>
    <row r="123" spans="2:22" s="5" customFormat="1" ht="13.5" customHeight="1">
      <c r="B123" s="11" t="s">
        <v>15</v>
      </c>
      <c r="C123" s="74">
        <f aca="true" t="shared" si="62" ref="C123:C128">IF(SUM(D123:E123)=0,"-",SUM(D123:E123))</f>
        <v>5</v>
      </c>
      <c r="D123" s="9">
        <f>SUM(D124:D128)</f>
        <v>5</v>
      </c>
      <c r="E123" s="12">
        <f>SUM(E124:E128)</f>
        <v>0</v>
      </c>
      <c r="F123" s="87">
        <f>SUM(F124:F128)</f>
        <v>5</v>
      </c>
      <c r="G123" s="74">
        <f aca="true" t="shared" si="63" ref="G123:G128">IF(SUM(H123:I123)=0,"-",SUM(H123:I123))</f>
        <v>101</v>
      </c>
      <c r="H123" s="9">
        <f>SUM(H124:H128)</f>
        <v>46</v>
      </c>
      <c r="I123" s="12">
        <f>SUM(I124:I128)</f>
        <v>55</v>
      </c>
      <c r="J123" s="74">
        <f aca="true" t="shared" si="64" ref="J123:J128">IF(SUM(K123:L123)=0,"-",SUM(K123:L123))</f>
        <v>5</v>
      </c>
      <c r="K123" s="9">
        <f>SUM(K124:K128)</f>
        <v>0</v>
      </c>
      <c r="L123" s="9">
        <f>SUM(L124:L128)</f>
        <v>5</v>
      </c>
      <c r="M123" s="9">
        <f aca="true" t="shared" si="65" ref="M123:M128">IF(SUM(N123:O123)=0,"-",SUM(N123:O123))</f>
        <v>10</v>
      </c>
      <c r="N123" s="9">
        <f>SUM(N124:N128)</f>
        <v>7</v>
      </c>
      <c r="O123" s="12">
        <f>SUM(O124:O128)</f>
        <v>3</v>
      </c>
      <c r="P123" s="74">
        <f aca="true" t="shared" si="66" ref="P123:U123">SUM(P124:P128)</f>
        <v>0</v>
      </c>
      <c r="Q123" s="9">
        <f t="shared" si="66"/>
        <v>0</v>
      </c>
      <c r="R123" s="12">
        <f t="shared" si="66"/>
        <v>0</v>
      </c>
      <c r="S123" s="74">
        <f t="shared" si="66"/>
        <v>98</v>
      </c>
      <c r="T123" s="9">
        <f t="shared" si="66"/>
        <v>49</v>
      </c>
      <c r="U123" s="9">
        <f t="shared" si="66"/>
        <v>49</v>
      </c>
      <c r="V123" s="78" t="s">
        <v>13</v>
      </c>
    </row>
    <row r="124" spans="2:22" s="5" customFormat="1" ht="13.5" customHeight="1" hidden="1">
      <c r="B124" s="11" t="s">
        <v>34</v>
      </c>
      <c r="C124" s="74">
        <f t="shared" si="62"/>
        <v>1</v>
      </c>
      <c r="D124" s="9">
        <v>1</v>
      </c>
      <c r="E124" s="76">
        <v>0</v>
      </c>
      <c r="F124" s="88">
        <v>1</v>
      </c>
      <c r="G124" s="74">
        <f t="shared" si="63"/>
        <v>16</v>
      </c>
      <c r="H124" s="9">
        <v>7</v>
      </c>
      <c r="I124" s="78">
        <v>9</v>
      </c>
      <c r="J124" s="74">
        <f t="shared" si="64"/>
        <v>1</v>
      </c>
      <c r="K124" s="9">
        <v>0</v>
      </c>
      <c r="L124" s="9">
        <v>1</v>
      </c>
      <c r="M124" s="9">
        <f t="shared" si="65"/>
        <v>2</v>
      </c>
      <c r="N124" s="9">
        <v>1</v>
      </c>
      <c r="O124" s="78">
        <v>1</v>
      </c>
      <c r="P124" s="74" t="str">
        <f>IF(SUM(Q124:R124)=0,"-",SUM(Q124:R124))</f>
        <v>-</v>
      </c>
      <c r="Q124" s="9">
        <v>0</v>
      </c>
      <c r="R124" s="78">
        <v>0</v>
      </c>
      <c r="S124" s="74">
        <f>IF(SUM(T124:U124)=0,"-",SUM(T124:U124))</f>
        <v>27</v>
      </c>
      <c r="T124" s="9">
        <v>12</v>
      </c>
      <c r="U124" s="9">
        <v>15</v>
      </c>
      <c r="V124" s="80" t="s">
        <v>13</v>
      </c>
    </row>
    <row r="125" spans="2:22" s="5" customFormat="1" ht="13.5" customHeight="1" hidden="1">
      <c r="B125" s="11" t="s">
        <v>48</v>
      </c>
      <c r="C125" s="74">
        <f t="shared" si="62"/>
        <v>1</v>
      </c>
      <c r="D125" s="9">
        <v>1</v>
      </c>
      <c r="E125" s="76">
        <v>0</v>
      </c>
      <c r="F125" s="88">
        <v>1</v>
      </c>
      <c r="G125" s="74">
        <f t="shared" si="63"/>
        <v>24</v>
      </c>
      <c r="H125" s="9">
        <v>11</v>
      </c>
      <c r="I125" s="78">
        <v>13</v>
      </c>
      <c r="J125" s="74">
        <f t="shared" si="64"/>
        <v>1</v>
      </c>
      <c r="K125" s="9">
        <v>0</v>
      </c>
      <c r="L125" s="9">
        <v>1</v>
      </c>
      <c r="M125" s="9">
        <f t="shared" si="65"/>
        <v>2</v>
      </c>
      <c r="N125" s="9">
        <v>1</v>
      </c>
      <c r="O125" s="78">
        <v>1</v>
      </c>
      <c r="P125" s="74" t="str">
        <f>IF(SUM(Q125:R125)=0,"-",SUM(Q125:R125))</f>
        <v>-</v>
      </c>
      <c r="Q125" s="9">
        <v>0</v>
      </c>
      <c r="R125" s="78">
        <v>0</v>
      </c>
      <c r="S125" s="74">
        <f>IF(SUM(T125:U125)=0,"-",SUM(T125:U125))</f>
        <v>14</v>
      </c>
      <c r="T125" s="9">
        <v>8</v>
      </c>
      <c r="U125" s="9">
        <v>6</v>
      </c>
      <c r="V125" s="80" t="s">
        <v>13</v>
      </c>
    </row>
    <row r="126" spans="2:22" s="5" customFormat="1" ht="13.5" customHeight="1" hidden="1">
      <c r="B126" s="11" t="s">
        <v>49</v>
      </c>
      <c r="C126" s="74">
        <f t="shared" si="62"/>
        <v>1</v>
      </c>
      <c r="D126" s="9">
        <v>1</v>
      </c>
      <c r="E126" s="76">
        <v>0</v>
      </c>
      <c r="F126" s="88">
        <v>1</v>
      </c>
      <c r="G126" s="74">
        <f t="shared" si="63"/>
        <v>19</v>
      </c>
      <c r="H126" s="9">
        <v>3</v>
      </c>
      <c r="I126" s="78">
        <v>16</v>
      </c>
      <c r="J126" s="74">
        <f t="shared" si="64"/>
        <v>1</v>
      </c>
      <c r="K126" s="9">
        <v>0</v>
      </c>
      <c r="L126" s="9">
        <v>1</v>
      </c>
      <c r="M126" s="9">
        <f t="shared" si="65"/>
        <v>2</v>
      </c>
      <c r="N126" s="9">
        <v>2</v>
      </c>
      <c r="O126" s="78">
        <v>0</v>
      </c>
      <c r="P126" s="74" t="str">
        <f>IF(SUM(Q126:R126)=0,"-",SUM(Q126:R126))</f>
        <v>-</v>
      </c>
      <c r="Q126" s="9">
        <v>0</v>
      </c>
      <c r="R126" s="78">
        <v>0</v>
      </c>
      <c r="S126" s="74">
        <f>IF(SUM(T126:U126)=0,"-",SUM(T126:U126))</f>
        <v>28</v>
      </c>
      <c r="T126" s="9">
        <v>10</v>
      </c>
      <c r="U126" s="9">
        <v>18</v>
      </c>
      <c r="V126" s="80" t="s">
        <v>13</v>
      </c>
    </row>
    <row r="127" spans="2:22" s="5" customFormat="1" ht="13.5" customHeight="1" hidden="1">
      <c r="B127" s="11" t="s">
        <v>50</v>
      </c>
      <c r="C127" s="74">
        <f t="shared" si="62"/>
        <v>1</v>
      </c>
      <c r="D127" s="9">
        <v>1</v>
      </c>
      <c r="E127" s="76">
        <v>0</v>
      </c>
      <c r="F127" s="88">
        <v>1</v>
      </c>
      <c r="G127" s="74">
        <f t="shared" si="63"/>
        <v>29</v>
      </c>
      <c r="H127" s="9">
        <v>19</v>
      </c>
      <c r="I127" s="78">
        <v>10</v>
      </c>
      <c r="J127" s="74">
        <f t="shared" si="64"/>
        <v>1</v>
      </c>
      <c r="K127" s="9">
        <v>0</v>
      </c>
      <c r="L127" s="9">
        <v>1</v>
      </c>
      <c r="M127" s="9">
        <f t="shared" si="65"/>
        <v>2</v>
      </c>
      <c r="N127" s="9">
        <v>2</v>
      </c>
      <c r="O127" s="78">
        <v>0</v>
      </c>
      <c r="P127" s="74" t="str">
        <f>IF(SUM(Q127:R127)=0,"-",SUM(Q127:R127))</f>
        <v>-</v>
      </c>
      <c r="Q127" s="9">
        <v>0</v>
      </c>
      <c r="R127" s="78">
        <v>0</v>
      </c>
      <c r="S127" s="74">
        <f>IF(SUM(T127:U127)=0,"-",SUM(T127:U127))</f>
        <v>21</v>
      </c>
      <c r="T127" s="9">
        <v>11</v>
      </c>
      <c r="U127" s="9">
        <v>10</v>
      </c>
      <c r="V127" s="80" t="s">
        <v>13</v>
      </c>
    </row>
    <row r="128" spans="2:22" s="5" customFormat="1" ht="13.5" customHeight="1" hidden="1">
      <c r="B128" s="11" t="s">
        <v>51</v>
      </c>
      <c r="C128" s="74">
        <f t="shared" si="62"/>
        <v>1</v>
      </c>
      <c r="D128" s="9">
        <v>1</v>
      </c>
      <c r="E128" s="76">
        <v>0</v>
      </c>
      <c r="F128" s="88">
        <v>1</v>
      </c>
      <c r="G128" s="74">
        <f t="shared" si="63"/>
        <v>13</v>
      </c>
      <c r="H128" s="9">
        <v>6</v>
      </c>
      <c r="I128" s="78">
        <v>7</v>
      </c>
      <c r="J128" s="74">
        <f t="shared" si="64"/>
        <v>1</v>
      </c>
      <c r="K128" s="9">
        <v>0</v>
      </c>
      <c r="L128" s="9">
        <v>1</v>
      </c>
      <c r="M128" s="9">
        <f t="shared" si="65"/>
        <v>2</v>
      </c>
      <c r="N128" s="9">
        <v>1</v>
      </c>
      <c r="O128" s="78">
        <v>1</v>
      </c>
      <c r="P128" s="74" t="str">
        <f>IF(SUM(Q128:R128)=0,"-",SUM(Q128:R128))</f>
        <v>-</v>
      </c>
      <c r="Q128" s="9">
        <v>0</v>
      </c>
      <c r="R128" s="78">
        <v>0</v>
      </c>
      <c r="S128" s="74">
        <f>IF(SUM(T128:U128)=0,"-",SUM(T128:U128))</f>
        <v>8</v>
      </c>
      <c r="T128" s="9">
        <v>8</v>
      </c>
      <c r="U128" s="9">
        <v>0</v>
      </c>
      <c r="V128" s="80" t="s">
        <v>13</v>
      </c>
    </row>
    <row r="129" spans="2:22" s="5" customFormat="1" ht="13.5" customHeight="1">
      <c r="B129" s="11" t="s">
        <v>17</v>
      </c>
      <c r="C129" s="74">
        <f>SUM(C130:C136)</f>
        <v>7</v>
      </c>
      <c r="D129" s="9">
        <f aca="true" t="shared" si="67" ref="D129:U129">SUM(D130:D136)</f>
        <v>7</v>
      </c>
      <c r="E129" s="12">
        <f>SUM(E130:E136)</f>
        <v>0</v>
      </c>
      <c r="F129" s="87">
        <f t="shared" si="67"/>
        <v>17</v>
      </c>
      <c r="G129" s="74">
        <f t="shared" si="67"/>
        <v>176</v>
      </c>
      <c r="H129" s="9">
        <f t="shared" si="67"/>
        <v>86</v>
      </c>
      <c r="I129" s="12">
        <f t="shared" si="67"/>
        <v>90</v>
      </c>
      <c r="J129" s="74">
        <f t="shared" si="67"/>
        <v>25</v>
      </c>
      <c r="K129" s="9">
        <f t="shared" si="67"/>
        <v>1</v>
      </c>
      <c r="L129" s="9">
        <f t="shared" si="67"/>
        <v>24</v>
      </c>
      <c r="M129" s="9">
        <f t="shared" si="67"/>
        <v>1</v>
      </c>
      <c r="N129" s="9">
        <f t="shared" si="67"/>
        <v>0</v>
      </c>
      <c r="O129" s="12">
        <f t="shared" si="67"/>
        <v>1</v>
      </c>
      <c r="P129" s="74">
        <f t="shared" si="67"/>
        <v>1</v>
      </c>
      <c r="Q129" s="9">
        <f t="shared" si="67"/>
        <v>0</v>
      </c>
      <c r="R129" s="12">
        <f t="shared" si="67"/>
        <v>1</v>
      </c>
      <c r="S129" s="74">
        <f t="shared" si="67"/>
        <v>79</v>
      </c>
      <c r="T129" s="9">
        <f t="shared" si="67"/>
        <v>35</v>
      </c>
      <c r="U129" s="9">
        <f t="shared" si="67"/>
        <v>44</v>
      </c>
      <c r="V129" s="78" t="s">
        <v>13</v>
      </c>
    </row>
    <row r="130" spans="2:22" s="5" customFormat="1" ht="13.5" customHeight="1" hidden="1">
      <c r="B130" s="11" t="s">
        <v>35</v>
      </c>
      <c r="C130" s="74">
        <f aca="true" t="shared" si="68" ref="C130:C136">IF(SUM(D130:E130)=0,"-",SUM(D130:E130))</f>
        <v>1</v>
      </c>
      <c r="D130" s="9">
        <v>1</v>
      </c>
      <c r="E130" s="76">
        <v>0</v>
      </c>
      <c r="F130" s="88">
        <v>2</v>
      </c>
      <c r="G130" s="74">
        <f aca="true" t="shared" si="69" ref="G130:G136">IF(SUM(H130:I130)=0,"-",SUM(H130:I130))</f>
        <v>8</v>
      </c>
      <c r="H130" s="9">
        <v>1</v>
      </c>
      <c r="I130" s="78">
        <v>7</v>
      </c>
      <c r="J130" s="74">
        <f aca="true" t="shared" si="70" ref="J130:J136">IF(SUM(K130:L130)=0,"-",SUM(K130:L130))</f>
        <v>3</v>
      </c>
      <c r="K130" s="9">
        <v>0</v>
      </c>
      <c r="L130" s="9">
        <v>3</v>
      </c>
      <c r="M130" s="82" t="str">
        <f aca="true" t="shared" si="71" ref="M130:M136">IF(SUM(N130:O130)=0,"-",SUM(N130:O130))</f>
        <v>-</v>
      </c>
      <c r="N130" s="9">
        <v>0</v>
      </c>
      <c r="O130" s="78">
        <v>0</v>
      </c>
      <c r="P130" s="74" t="str">
        <f aca="true" t="shared" si="72" ref="P130:P136">IF(SUM(Q130:R130)=0,"-",SUM(Q130:R130))</f>
        <v>-</v>
      </c>
      <c r="Q130" s="9">
        <v>0</v>
      </c>
      <c r="R130" s="78">
        <v>0</v>
      </c>
      <c r="S130" s="74">
        <f aca="true" t="shared" si="73" ref="S130:S136">IF(SUM(T130:U130)=0,"-",SUM(T130:U130))</f>
        <v>10</v>
      </c>
      <c r="T130" s="9">
        <v>4</v>
      </c>
      <c r="U130" s="9">
        <v>6</v>
      </c>
      <c r="V130" s="80" t="s">
        <v>13</v>
      </c>
    </row>
    <row r="131" spans="2:22" s="5" customFormat="1" ht="13.5" customHeight="1" hidden="1">
      <c r="B131" s="11" t="s">
        <v>36</v>
      </c>
      <c r="C131" s="74">
        <f t="shared" si="68"/>
        <v>1</v>
      </c>
      <c r="D131" s="9">
        <v>1</v>
      </c>
      <c r="E131" s="76">
        <v>0</v>
      </c>
      <c r="F131" s="88">
        <v>2</v>
      </c>
      <c r="G131" s="74">
        <f t="shared" si="69"/>
        <v>8</v>
      </c>
      <c r="H131" s="9">
        <v>5</v>
      </c>
      <c r="I131" s="78">
        <v>3</v>
      </c>
      <c r="J131" s="74">
        <f t="shared" si="70"/>
        <v>3</v>
      </c>
      <c r="K131" s="9">
        <v>0</v>
      </c>
      <c r="L131" s="9">
        <v>3</v>
      </c>
      <c r="M131" s="9" t="str">
        <f t="shared" si="71"/>
        <v>-</v>
      </c>
      <c r="N131" s="9">
        <v>0</v>
      </c>
      <c r="O131" s="78">
        <v>0</v>
      </c>
      <c r="P131" s="74" t="str">
        <f t="shared" si="72"/>
        <v>-</v>
      </c>
      <c r="Q131" s="9">
        <v>0</v>
      </c>
      <c r="R131" s="78">
        <v>0</v>
      </c>
      <c r="S131" s="74">
        <f t="shared" si="73"/>
        <v>6</v>
      </c>
      <c r="T131" s="9">
        <v>2</v>
      </c>
      <c r="U131" s="9">
        <v>4</v>
      </c>
      <c r="V131" s="80" t="s">
        <v>13</v>
      </c>
    </row>
    <row r="132" spans="2:22" s="5" customFormat="1" ht="13.5" customHeight="1" hidden="1">
      <c r="B132" s="11" t="s">
        <v>37</v>
      </c>
      <c r="C132" s="74">
        <f t="shared" si="68"/>
        <v>1</v>
      </c>
      <c r="D132" s="9">
        <v>1</v>
      </c>
      <c r="E132" s="76">
        <v>0</v>
      </c>
      <c r="F132" s="88">
        <v>3</v>
      </c>
      <c r="G132" s="74">
        <f t="shared" si="69"/>
        <v>57</v>
      </c>
      <c r="H132" s="9">
        <v>29</v>
      </c>
      <c r="I132" s="78">
        <v>28</v>
      </c>
      <c r="J132" s="74">
        <f t="shared" si="70"/>
        <v>6</v>
      </c>
      <c r="K132" s="9">
        <v>0</v>
      </c>
      <c r="L132" s="9">
        <v>6</v>
      </c>
      <c r="M132" s="9">
        <f t="shared" si="71"/>
        <v>1</v>
      </c>
      <c r="N132" s="9">
        <v>0</v>
      </c>
      <c r="O132" s="78">
        <v>1</v>
      </c>
      <c r="P132" s="74" t="str">
        <f t="shared" si="72"/>
        <v>-</v>
      </c>
      <c r="Q132" s="9">
        <v>0</v>
      </c>
      <c r="R132" s="78">
        <v>0</v>
      </c>
      <c r="S132" s="74">
        <f t="shared" si="73"/>
        <v>24</v>
      </c>
      <c r="T132" s="9">
        <v>12</v>
      </c>
      <c r="U132" s="9">
        <v>12</v>
      </c>
      <c r="V132" s="80" t="s">
        <v>13</v>
      </c>
    </row>
    <row r="133" spans="2:22" s="5" customFormat="1" ht="13.5" customHeight="1" hidden="1">
      <c r="B133" s="11" t="s">
        <v>38</v>
      </c>
      <c r="C133" s="74">
        <f t="shared" si="68"/>
        <v>1</v>
      </c>
      <c r="D133" s="9">
        <v>1</v>
      </c>
      <c r="E133" s="76">
        <v>0</v>
      </c>
      <c r="F133" s="88">
        <v>3</v>
      </c>
      <c r="G133" s="74">
        <f t="shared" si="69"/>
        <v>5</v>
      </c>
      <c r="H133" s="9">
        <v>2</v>
      </c>
      <c r="I133" s="78">
        <v>3</v>
      </c>
      <c r="J133" s="74">
        <f t="shared" si="70"/>
        <v>2</v>
      </c>
      <c r="K133" s="9">
        <v>0</v>
      </c>
      <c r="L133" s="9">
        <v>2</v>
      </c>
      <c r="M133" s="9" t="str">
        <f t="shared" si="71"/>
        <v>-</v>
      </c>
      <c r="N133" s="9">
        <v>0</v>
      </c>
      <c r="O133" s="78">
        <v>0</v>
      </c>
      <c r="P133" s="74" t="str">
        <f t="shared" si="72"/>
        <v>-</v>
      </c>
      <c r="Q133" s="9">
        <v>0</v>
      </c>
      <c r="R133" s="78">
        <v>0</v>
      </c>
      <c r="S133" s="74">
        <f t="shared" si="73"/>
        <v>5</v>
      </c>
      <c r="T133" s="9">
        <v>4</v>
      </c>
      <c r="U133" s="9">
        <v>1</v>
      </c>
      <c r="V133" s="80" t="s">
        <v>13</v>
      </c>
    </row>
    <row r="134" spans="2:22" s="5" customFormat="1" ht="13.5" customHeight="1" hidden="1">
      <c r="B134" s="11" t="s">
        <v>39</v>
      </c>
      <c r="C134" s="74">
        <f t="shared" si="68"/>
        <v>1</v>
      </c>
      <c r="D134" s="9">
        <v>1</v>
      </c>
      <c r="E134" s="76">
        <v>0</v>
      </c>
      <c r="F134" s="88">
        <v>3</v>
      </c>
      <c r="G134" s="74">
        <f t="shared" si="69"/>
        <v>57</v>
      </c>
      <c r="H134" s="9">
        <v>27</v>
      </c>
      <c r="I134" s="78">
        <v>30</v>
      </c>
      <c r="J134" s="74">
        <f t="shared" si="70"/>
        <v>5</v>
      </c>
      <c r="K134" s="9">
        <v>0</v>
      </c>
      <c r="L134" s="9">
        <v>5</v>
      </c>
      <c r="M134" s="9" t="str">
        <f t="shared" si="71"/>
        <v>-</v>
      </c>
      <c r="N134" s="9">
        <v>0</v>
      </c>
      <c r="O134" s="78">
        <v>0</v>
      </c>
      <c r="P134" s="74" t="str">
        <f t="shared" si="72"/>
        <v>-</v>
      </c>
      <c r="Q134" s="9">
        <v>0</v>
      </c>
      <c r="R134" s="78">
        <v>0</v>
      </c>
      <c r="S134" s="74">
        <f t="shared" si="73"/>
        <v>25</v>
      </c>
      <c r="T134" s="9">
        <v>11</v>
      </c>
      <c r="U134" s="9">
        <v>14</v>
      </c>
      <c r="V134" s="80" t="s">
        <v>13</v>
      </c>
    </row>
    <row r="135" spans="2:22" s="5" customFormat="1" ht="13.5" customHeight="1" hidden="1">
      <c r="B135" s="11" t="s">
        <v>53</v>
      </c>
      <c r="C135" s="74">
        <f t="shared" si="68"/>
        <v>1</v>
      </c>
      <c r="D135" s="9">
        <v>1</v>
      </c>
      <c r="E135" s="76">
        <v>0</v>
      </c>
      <c r="F135" s="11">
        <v>0</v>
      </c>
      <c r="G135" s="83" t="str">
        <f t="shared" si="69"/>
        <v>-</v>
      </c>
      <c r="H135" s="9">
        <v>0</v>
      </c>
      <c r="I135" s="78">
        <v>0</v>
      </c>
      <c r="J135" s="74" t="str">
        <f t="shared" si="70"/>
        <v>-</v>
      </c>
      <c r="K135" s="9">
        <v>0</v>
      </c>
      <c r="L135" s="9">
        <v>0</v>
      </c>
      <c r="M135" s="9" t="str">
        <f t="shared" si="71"/>
        <v>-</v>
      </c>
      <c r="N135" s="9">
        <v>0</v>
      </c>
      <c r="O135" s="78">
        <v>0</v>
      </c>
      <c r="P135" s="74" t="str">
        <f t="shared" si="72"/>
        <v>-</v>
      </c>
      <c r="Q135" s="9">
        <v>0</v>
      </c>
      <c r="R135" s="78">
        <v>0</v>
      </c>
      <c r="S135" s="74" t="str">
        <f t="shared" si="73"/>
        <v>-</v>
      </c>
      <c r="T135" s="9">
        <v>0</v>
      </c>
      <c r="U135" s="9">
        <v>0</v>
      </c>
      <c r="V135" s="80" t="s">
        <v>13</v>
      </c>
    </row>
    <row r="136" spans="2:22" s="5" customFormat="1" ht="13.5" customHeight="1" hidden="1">
      <c r="B136" s="11" t="s">
        <v>52</v>
      </c>
      <c r="C136" s="74">
        <f t="shared" si="68"/>
        <v>1</v>
      </c>
      <c r="D136" s="9">
        <v>1</v>
      </c>
      <c r="E136" s="76">
        <v>0</v>
      </c>
      <c r="F136" s="11">
        <v>4</v>
      </c>
      <c r="G136" s="74">
        <f t="shared" si="69"/>
        <v>41</v>
      </c>
      <c r="H136" s="9">
        <v>22</v>
      </c>
      <c r="I136" s="78">
        <v>19</v>
      </c>
      <c r="J136" s="74">
        <f t="shared" si="70"/>
        <v>6</v>
      </c>
      <c r="K136" s="9">
        <v>1</v>
      </c>
      <c r="L136" s="9">
        <v>5</v>
      </c>
      <c r="M136" s="9" t="str">
        <f t="shared" si="71"/>
        <v>-</v>
      </c>
      <c r="N136" s="9">
        <v>0</v>
      </c>
      <c r="O136" s="78">
        <v>0</v>
      </c>
      <c r="P136" s="74">
        <f t="shared" si="72"/>
        <v>1</v>
      </c>
      <c r="Q136" s="9">
        <v>0</v>
      </c>
      <c r="R136" s="78">
        <v>1</v>
      </c>
      <c r="S136" s="74">
        <f t="shared" si="73"/>
        <v>9</v>
      </c>
      <c r="T136" s="9">
        <v>2</v>
      </c>
      <c r="U136" s="9">
        <v>7</v>
      </c>
      <c r="V136" s="80" t="s">
        <v>13</v>
      </c>
    </row>
    <row r="137" spans="2:22" s="5" customFormat="1" ht="13.5" customHeight="1">
      <c r="B137" s="11" t="s">
        <v>18</v>
      </c>
      <c r="C137" s="74">
        <f>SUM(C138:C141)</f>
        <v>4</v>
      </c>
      <c r="D137" s="9">
        <f aca="true" t="shared" si="74" ref="D137:U137">SUM(D138:D141)</f>
        <v>4</v>
      </c>
      <c r="E137" s="12">
        <f t="shared" si="74"/>
        <v>0</v>
      </c>
      <c r="F137" s="13">
        <f t="shared" si="74"/>
        <v>8</v>
      </c>
      <c r="G137" s="74">
        <f t="shared" si="74"/>
        <v>160</v>
      </c>
      <c r="H137" s="9">
        <f t="shared" si="74"/>
        <v>86</v>
      </c>
      <c r="I137" s="12">
        <f t="shared" si="74"/>
        <v>74</v>
      </c>
      <c r="J137" s="74">
        <f t="shared" si="74"/>
        <v>10</v>
      </c>
      <c r="K137" s="9">
        <f t="shared" si="74"/>
        <v>0</v>
      </c>
      <c r="L137" s="9">
        <f t="shared" si="74"/>
        <v>10</v>
      </c>
      <c r="M137" s="9">
        <f t="shared" si="74"/>
        <v>8</v>
      </c>
      <c r="N137" s="9">
        <f t="shared" si="74"/>
        <v>7</v>
      </c>
      <c r="O137" s="12">
        <f t="shared" si="74"/>
        <v>1</v>
      </c>
      <c r="P137" s="74">
        <f t="shared" si="74"/>
        <v>0</v>
      </c>
      <c r="Q137" s="9">
        <f t="shared" si="74"/>
        <v>0</v>
      </c>
      <c r="R137" s="12">
        <f t="shared" si="74"/>
        <v>0</v>
      </c>
      <c r="S137" s="74">
        <f t="shared" si="74"/>
        <v>188</v>
      </c>
      <c r="T137" s="9">
        <f t="shared" si="74"/>
        <v>102</v>
      </c>
      <c r="U137" s="9">
        <f t="shared" si="74"/>
        <v>86</v>
      </c>
      <c r="V137" s="78" t="s">
        <v>13</v>
      </c>
    </row>
    <row r="138" spans="2:22" s="5" customFormat="1" ht="13.5" customHeight="1" hidden="1">
      <c r="B138" s="11" t="s">
        <v>40</v>
      </c>
      <c r="C138" s="74">
        <f>IF(SUM(D138:E138)=0,"-",SUM(D138:E138))</f>
        <v>1</v>
      </c>
      <c r="D138" s="9">
        <v>1</v>
      </c>
      <c r="E138" s="76">
        <v>0</v>
      </c>
      <c r="F138" s="11">
        <v>2</v>
      </c>
      <c r="G138" s="74">
        <f>IF(SUM(H138:I138)=0,"-",SUM(H138:I138))</f>
        <v>44</v>
      </c>
      <c r="H138" s="9">
        <v>22</v>
      </c>
      <c r="I138" s="78">
        <v>22</v>
      </c>
      <c r="J138" s="74">
        <f>IF(SUM(K138:L138)=0,"-",SUM(K138:L138))</f>
        <v>3</v>
      </c>
      <c r="K138" s="9">
        <v>0</v>
      </c>
      <c r="L138" s="9">
        <v>3</v>
      </c>
      <c r="M138" s="9">
        <f>IF(SUM(N138:O138)=0,"-",SUM(N138:O138))</f>
        <v>2</v>
      </c>
      <c r="N138" s="9">
        <v>2</v>
      </c>
      <c r="O138" s="78">
        <v>0</v>
      </c>
      <c r="P138" s="74" t="str">
        <f>IF(SUM(Q138:R138)=0,"-",SUM(Q138:R138))</f>
        <v>-</v>
      </c>
      <c r="Q138" s="9">
        <v>0</v>
      </c>
      <c r="R138" s="78">
        <v>0</v>
      </c>
      <c r="S138" s="74">
        <f>IF(SUM(T138:U138)=0,"-",SUM(T138:U138))</f>
        <v>54</v>
      </c>
      <c r="T138" s="9">
        <v>24</v>
      </c>
      <c r="U138" s="9">
        <v>30</v>
      </c>
      <c r="V138" s="80" t="s">
        <v>13</v>
      </c>
    </row>
    <row r="139" spans="2:22" s="5" customFormat="1" ht="13.5" customHeight="1" hidden="1">
      <c r="B139" s="11" t="s">
        <v>41</v>
      </c>
      <c r="C139" s="74">
        <f>IF(SUM(D139:E139)=0,"-",SUM(D139:E139))</f>
        <v>1</v>
      </c>
      <c r="D139" s="9">
        <v>1</v>
      </c>
      <c r="E139" s="76">
        <v>0</v>
      </c>
      <c r="F139" s="11">
        <v>1</v>
      </c>
      <c r="G139" s="74">
        <f>IF(SUM(H139:I139)=0,"-",SUM(H139:I139))</f>
        <v>19</v>
      </c>
      <c r="H139" s="9">
        <v>9</v>
      </c>
      <c r="I139" s="78">
        <v>10</v>
      </c>
      <c r="J139" s="74">
        <f>IF(SUM(K139:L139)=0,"-",SUM(K139:L139))</f>
        <v>1</v>
      </c>
      <c r="K139" s="9">
        <v>0</v>
      </c>
      <c r="L139" s="9">
        <v>1</v>
      </c>
      <c r="M139" s="9">
        <f>IF(SUM(N139:O139)=0,"-",SUM(N139:O139))</f>
        <v>2</v>
      </c>
      <c r="N139" s="9">
        <v>2</v>
      </c>
      <c r="O139" s="78">
        <v>0</v>
      </c>
      <c r="P139" s="74" t="str">
        <f>IF(SUM(Q139:R139)=0,"-",SUM(Q139:R139))</f>
        <v>-</v>
      </c>
      <c r="Q139" s="9">
        <v>0</v>
      </c>
      <c r="R139" s="78">
        <v>0</v>
      </c>
      <c r="S139" s="74">
        <f>IF(SUM(T139:U139)=0,"-",SUM(T139:U139))</f>
        <v>25</v>
      </c>
      <c r="T139" s="9">
        <v>12</v>
      </c>
      <c r="U139" s="9">
        <v>13</v>
      </c>
      <c r="V139" s="80" t="s">
        <v>13</v>
      </c>
    </row>
    <row r="140" spans="2:22" s="5" customFormat="1" ht="13.5" customHeight="1" hidden="1">
      <c r="B140" s="11" t="s">
        <v>42</v>
      </c>
      <c r="C140" s="74">
        <f>IF(SUM(D140:E140)=0,"-",SUM(D140:E140))</f>
        <v>1</v>
      </c>
      <c r="D140" s="9">
        <v>1</v>
      </c>
      <c r="E140" s="76">
        <v>0</v>
      </c>
      <c r="F140" s="11">
        <v>1</v>
      </c>
      <c r="G140" s="74">
        <f>IF(SUM(H140:I140)=0,"-",SUM(H140:I140))</f>
        <v>14</v>
      </c>
      <c r="H140" s="9">
        <v>8</v>
      </c>
      <c r="I140" s="78">
        <v>6</v>
      </c>
      <c r="J140" s="74">
        <f>IF(SUM(K140:L140)=0,"-",SUM(K140:L140))</f>
        <v>1</v>
      </c>
      <c r="K140" s="9">
        <v>0</v>
      </c>
      <c r="L140" s="9">
        <v>1</v>
      </c>
      <c r="M140" s="9">
        <f>IF(SUM(N140:O140)=0,"-",SUM(N140:O140))</f>
        <v>2</v>
      </c>
      <c r="N140" s="9">
        <v>2</v>
      </c>
      <c r="O140" s="78">
        <v>0</v>
      </c>
      <c r="P140" s="74" t="str">
        <f>IF(SUM(Q140:R140)=0,"-",SUM(Q140:R140))</f>
        <v>-</v>
      </c>
      <c r="Q140" s="9">
        <v>0</v>
      </c>
      <c r="R140" s="78">
        <v>0</v>
      </c>
      <c r="S140" s="74">
        <f>IF(SUM(T140:U140)=0,"-",SUM(T140:U140))</f>
        <v>25</v>
      </c>
      <c r="T140" s="9">
        <v>14</v>
      </c>
      <c r="U140" s="9">
        <v>11</v>
      </c>
      <c r="V140" s="80" t="s">
        <v>13</v>
      </c>
    </row>
    <row r="141" spans="2:22" s="5" customFormat="1" ht="13.5" customHeight="1" hidden="1">
      <c r="B141" s="11" t="s">
        <v>43</v>
      </c>
      <c r="C141" s="74">
        <f>IF(SUM(D141:E141)=0,"-",SUM(D141:E141))</f>
        <v>1</v>
      </c>
      <c r="D141" s="9">
        <v>1</v>
      </c>
      <c r="E141" s="76">
        <v>0</v>
      </c>
      <c r="F141" s="11">
        <v>4</v>
      </c>
      <c r="G141" s="74">
        <f>IF(SUM(H141:I141)=0,"-",SUM(H141:I141))</f>
        <v>83</v>
      </c>
      <c r="H141" s="9">
        <v>47</v>
      </c>
      <c r="I141" s="78">
        <v>36</v>
      </c>
      <c r="J141" s="74">
        <f>IF(SUM(K141:L141)=0,"-",SUM(K141:L141))</f>
        <v>5</v>
      </c>
      <c r="K141" s="9">
        <v>0</v>
      </c>
      <c r="L141" s="9">
        <v>5</v>
      </c>
      <c r="M141" s="9">
        <f>IF(SUM(N141:O141)=0,"-",SUM(N141:O141))</f>
        <v>2</v>
      </c>
      <c r="N141" s="9">
        <v>1</v>
      </c>
      <c r="O141" s="78">
        <v>1</v>
      </c>
      <c r="P141" s="74" t="str">
        <f>IF(SUM(Q141:R141)=0,"-",SUM(Q141:R141))</f>
        <v>-</v>
      </c>
      <c r="Q141" s="9">
        <v>0</v>
      </c>
      <c r="R141" s="78">
        <v>0</v>
      </c>
      <c r="S141" s="74">
        <f>IF(SUM(T141:U141)=0,"-",SUM(T141:U141))</f>
        <v>84</v>
      </c>
      <c r="T141" s="9">
        <v>52</v>
      </c>
      <c r="U141" s="9">
        <v>32</v>
      </c>
      <c r="V141" s="80" t="s">
        <v>13</v>
      </c>
    </row>
    <row r="142" spans="2:22" s="5" customFormat="1" ht="13.5" customHeight="1">
      <c r="B142" s="18" t="s">
        <v>19</v>
      </c>
      <c r="C142" s="75">
        <f aca="true" t="shared" si="75" ref="C142:U142">SUM(C143:C145)</f>
        <v>3</v>
      </c>
      <c r="D142" s="16">
        <f t="shared" si="75"/>
        <v>3</v>
      </c>
      <c r="E142" s="19">
        <f t="shared" si="75"/>
        <v>0</v>
      </c>
      <c r="F142" s="20">
        <f t="shared" si="75"/>
        <v>1</v>
      </c>
      <c r="G142" s="75">
        <f t="shared" si="75"/>
        <v>10</v>
      </c>
      <c r="H142" s="16">
        <f t="shared" si="75"/>
        <v>5</v>
      </c>
      <c r="I142" s="19">
        <f t="shared" si="75"/>
        <v>5</v>
      </c>
      <c r="J142" s="75">
        <f t="shared" si="75"/>
        <v>1</v>
      </c>
      <c r="K142" s="16">
        <f t="shared" si="75"/>
        <v>0</v>
      </c>
      <c r="L142" s="16">
        <f t="shared" si="75"/>
        <v>1</v>
      </c>
      <c r="M142" s="16">
        <f t="shared" si="75"/>
        <v>2</v>
      </c>
      <c r="N142" s="16">
        <f t="shared" si="75"/>
        <v>2</v>
      </c>
      <c r="O142" s="19">
        <f t="shared" si="75"/>
        <v>0</v>
      </c>
      <c r="P142" s="75">
        <f t="shared" si="75"/>
        <v>0</v>
      </c>
      <c r="Q142" s="16">
        <f t="shared" si="75"/>
        <v>0</v>
      </c>
      <c r="R142" s="19">
        <f t="shared" si="75"/>
        <v>0</v>
      </c>
      <c r="S142" s="75">
        <f t="shared" si="75"/>
        <v>18</v>
      </c>
      <c r="T142" s="16">
        <f t="shared" si="75"/>
        <v>11</v>
      </c>
      <c r="U142" s="16">
        <f t="shared" si="75"/>
        <v>7</v>
      </c>
      <c r="V142" s="79" t="s">
        <v>13</v>
      </c>
    </row>
    <row r="143" spans="2:22" s="5" customFormat="1" ht="15" customHeight="1" hidden="1">
      <c r="B143" s="84" t="s">
        <v>44</v>
      </c>
      <c r="C143" s="74">
        <f>IF(SUM(D143:E143)=0,"-",SUM(D143:E143))</f>
        <v>1</v>
      </c>
      <c r="D143" s="9">
        <v>1</v>
      </c>
      <c r="E143" s="76">
        <v>0</v>
      </c>
      <c r="F143" s="11">
        <v>1</v>
      </c>
      <c r="G143" s="74">
        <f>IF(SUM(H143:I143)=0,"-",SUM(H143:I143))</f>
        <v>10</v>
      </c>
      <c r="H143" s="9">
        <v>5</v>
      </c>
      <c r="I143" s="78">
        <v>5</v>
      </c>
      <c r="J143" s="74">
        <f>IF(SUM(K143:L143)=0,"-",SUM(K143:L143))</f>
        <v>1</v>
      </c>
      <c r="K143" s="9">
        <v>0</v>
      </c>
      <c r="L143" s="9">
        <v>1</v>
      </c>
      <c r="M143" s="9">
        <f>IF(SUM(N143:O143)=0,"-",SUM(N143:O143))</f>
        <v>2</v>
      </c>
      <c r="N143" s="9">
        <v>2</v>
      </c>
      <c r="O143" s="78">
        <v>0</v>
      </c>
      <c r="P143" s="74" t="str">
        <f>IF(SUM(Q143:R143)=0,"-",SUM(Q143:R143))</f>
        <v>-</v>
      </c>
      <c r="Q143" s="9">
        <v>0</v>
      </c>
      <c r="R143" s="78">
        <v>0</v>
      </c>
      <c r="S143" s="74">
        <f>IF(SUM(T143:U143)=0,"-",SUM(T143:U143))</f>
        <v>18</v>
      </c>
      <c r="T143" s="9">
        <v>11</v>
      </c>
      <c r="U143" s="9">
        <v>7</v>
      </c>
      <c r="V143" s="80" t="s">
        <v>13</v>
      </c>
    </row>
    <row r="144" spans="2:22" s="5" customFormat="1" ht="15" customHeight="1" hidden="1">
      <c r="B144" s="84" t="s">
        <v>45</v>
      </c>
      <c r="C144" s="74">
        <f>IF(SUM(D144:E144)=0,"-",SUM(D144:E144))</f>
        <v>1</v>
      </c>
      <c r="D144" s="9">
        <v>1</v>
      </c>
      <c r="E144" s="76">
        <v>0</v>
      </c>
      <c r="F144" s="11">
        <v>0</v>
      </c>
      <c r="G144" s="74" t="str">
        <f>IF(SUM(H144:I144)=0,"-",SUM(H144:I144))</f>
        <v>-</v>
      </c>
      <c r="H144" s="9">
        <v>0</v>
      </c>
      <c r="I144" s="78">
        <v>0</v>
      </c>
      <c r="J144" s="74" t="str">
        <f>IF(SUM(K144:L144)=0,"-",SUM(K144:L144))</f>
        <v>-</v>
      </c>
      <c r="K144" s="9">
        <v>0</v>
      </c>
      <c r="L144" s="9">
        <v>0</v>
      </c>
      <c r="M144" s="9" t="str">
        <f>IF(SUM(N144:O144)=0,"-",SUM(N144:O144))</f>
        <v>-</v>
      </c>
      <c r="N144" s="9">
        <v>0</v>
      </c>
      <c r="O144" s="78">
        <v>0</v>
      </c>
      <c r="P144" s="74" t="str">
        <f>IF(SUM(Q144:R144)=0,"-",SUM(Q144:R144))</f>
        <v>-</v>
      </c>
      <c r="Q144" s="9">
        <v>0</v>
      </c>
      <c r="R144" s="78">
        <v>0</v>
      </c>
      <c r="S144" s="74" t="str">
        <f>IF(SUM(T144:U144)=0,"-",SUM(T144:U144))</f>
        <v>-</v>
      </c>
      <c r="T144" s="9">
        <v>0</v>
      </c>
      <c r="U144" s="9">
        <v>0</v>
      </c>
      <c r="V144" s="80" t="s">
        <v>13</v>
      </c>
    </row>
    <row r="145" spans="2:22" s="5" customFormat="1" ht="15" customHeight="1" hidden="1">
      <c r="B145" s="89" t="s">
        <v>46</v>
      </c>
      <c r="C145" s="20">
        <f>IF(SUM(D145:E145)=0,"-",SUM(D145:E145))</f>
        <v>1</v>
      </c>
      <c r="D145" s="16">
        <v>1</v>
      </c>
      <c r="E145" s="77">
        <v>0</v>
      </c>
      <c r="F145" s="18">
        <v>0</v>
      </c>
      <c r="G145" s="75" t="str">
        <f>IF(SUM(H145:I145)=0,"-",SUM(H145:I145))</f>
        <v>-</v>
      </c>
      <c r="H145" s="16">
        <v>0</v>
      </c>
      <c r="I145" s="79">
        <v>0</v>
      </c>
      <c r="J145" s="75" t="str">
        <f>IF(SUM(K145:L145)=0,"-",SUM(K145:L145))</f>
        <v>-</v>
      </c>
      <c r="K145" s="16">
        <v>0</v>
      </c>
      <c r="L145" s="16">
        <v>0</v>
      </c>
      <c r="M145" s="16" t="str">
        <f>IF(SUM(N145:O145)=0,"-",SUM(N145:O145))</f>
        <v>-</v>
      </c>
      <c r="N145" s="16">
        <v>0</v>
      </c>
      <c r="O145" s="79">
        <v>0</v>
      </c>
      <c r="P145" s="75" t="str">
        <f>IF(SUM(Q145:R145)=0,"-",SUM(Q145:R145))</f>
        <v>-</v>
      </c>
      <c r="Q145" s="16">
        <v>0</v>
      </c>
      <c r="R145" s="79">
        <v>0</v>
      </c>
      <c r="S145" s="75" t="str">
        <f>IF(SUM(T145:U145)=0,"-",SUM(T145:U145))</f>
        <v>-</v>
      </c>
      <c r="T145" s="16">
        <v>0</v>
      </c>
      <c r="U145" s="16">
        <v>0</v>
      </c>
      <c r="V145" s="81" t="s">
        <v>13</v>
      </c>
    </row>
    <row r="146" spans="2:22" s="5" customFormat="1" ht="15" customHeight="1">
      <c r="B146" s="28" t="s">
        <v>64</v>
      </c>
      <c r="C146" s="27">
        <f aca="true" t="shared" si="76" ref="C146:U146">C147+C154+C161+C166</f>
        <v>16</v>
      </c>
      <c r="D146" s="22">
        <f t="shared" si="76"/>
        <v>16</v>
      </c>
      <c r="E146" s="23">
        <f t="shared" si="76"/>
        <v>0</v>
      </c>
      <c r="F146" s="24">
        <f t="shared" si="76"/>
        <v>35</v>
      </c>
      <c r="G146" s="25">
        <f t="shared" si="76"/>
        <v>387</v>
      </c>
      <c r="H146" s="22">
        <f t="shared" si="76"/>
        <v>169</v>
      </c>
      <c r="I146" s="26">
        <f t="shared" si="76"/>
        <v>218</v>
      </c>
      <c r="J146" s="25">
        <f t="shared" si="76"/>
        <v>43</v>
      </c>
      <c r="K146" s="22">
        <f t="shared" si="76"/>
        <v>1</v>
      </c>
      <c r="L146" s="22">
        <f t="shared" si="76"/>
        <v>42</v>
      </c>
      <c r="M146" s="22">
        <f t="shared" si="76"/>
        <v>15</v>
      </c>
      <c r="N146" s="22">
        <f t="shared" si="76"/>
        <v>8</v>
      </c>
      <c r="O146" s="26">
        <f t="shared" si="76"/>
        <v>7</v>
      </c>
      <c r="P146" s="25">
        <f t="shared" si="76"/>
        <v>1</v>
      </c>
      <c r="Q146" s="22">
        <f t="shared" si="76"/>
        <v>0</v>
      </c>
      <c r="R146" s="26">
        <f t="shared" si="76"/>
        <v>1</v>
      </c>
      <c r="S146" s="25">
        <f t="shared" si="76"/>
        <v>278</v>
      </c>
      <c r="T146" s="22">
        <f t="shared" si="76"/>
        <v>143</v>
      </c>
      <c r="U146" s="22">
        <f t="shared" si="76"/>
        <v>135</v>
      </c>
      <c r="V146" s="60">
        <v>30.5</v>
      </c>
    </row>
    <row r="147" spans="2:22" s="5" customFormat="1" ht="13.5" customHeight="1">
      <c r="B147" s="11" t="s">
        <v>15</v>
      </c>
      <c r="C147" s="74">
        <f>IF(SUM(D147:E147)=0,"-",SUM(D147:E147))</f>
        <v>6</v>
      </c>
      <c r="D147" s="9">
        <f>SUM(D148:D153)</f>
        <v>6</v>
      </c>
      <c r="E147" s="12">
        <f>SUM(E148:E153)</f>
        <v>0</v>
      </c>
      <c r="F147" s="87">
        <f>SUM(F148:F153)</f>
        <v>11</v>
      </c>
      <c r="G147" s="74">
        <f aca="true" t="shared" si="77" ref="G147:G153">IF(SUM(H147:I147)=0,"-",SUM(H147:I147))</f>
        <v>58</v>
      </c>
      <c r="H147" s="9">
        <f>SUM(H148:H153)</f>
        <v>23</v>
      </c>
      <c r="I147" s="12">
        <f>SUM(I148:I153)</f>
        <v>35</v>
      </c>
      <c r="J147" s="74">
        <f aca="true" t="shared" si="78" ref="J147:J153">IF(SUM(K147:L147)=0,"-",SUM(K147:L147))</f>
        <v>9</v>
      </c>
      <c r="K147" s="9">
        <f>SUM(K148:K153)</f>
        <v>0</v>
      </c>
      <c r="L147" s="9">
        <f>SUM(L148:L153)</f>
        <v>9</v>
      </c>
      <c r="M147" s="9">
        <f aca="true" t="shared" si="79" ref="M147:M153">IF(SUM(N147:O147)=0,"-",SUM(N147:O147))</f>
        <v>3</v>
      </c>
      <c r="N147" s="9">
        <f aca="true" t="shared" si="80" ref="N147:U147">SUM(N148:N153)</f>
        <v>1</v>
      </c>
      <c r="O147" s="12">
        <f t="shared" si="80"/>
        <v>2</v>
      </c>
      <c r="P147" s="74">
        <f t="shared" si="80"/>
        <v>0</v>
      </c>
      <c r="Q147" s="9">
        <f t="shared" si="80"/>
        <v>0</v>
      </c>
      <c r="R147" s="12">
        <f t="shared" si="80"/>
        <v>0</v>
      </c>
      <c r="S147" s="74">
        <f t="shared" si="80"/>
        <v>96</v>
      </c>
      <c r="T147" s="9">
        <f t="shared" si="80"/>
        <v>43</v>
      </c>
      <c r="U147" s="9">
        <f t="shared" si="80"/>
        <v>53</v>
      </c>
      <c r="V147" s="78" t="s">
        <v>13</v>
      </c>
    </row>
    <row r="148" spans="2:22" s="5" customFormat="1" ht="13.5" customHeight="1" hidden="1">
      <c r="B148" s="11" t="s">
        <v>34</v>
      </c>
      <c r="C148" s="74">
        <f aca="true" t="shared" si="81" ref="C148:C153">IF(SUM(D148:E148)=0,"-",SUM(D148:E148))</f>
        <v>1</v>
      </c>
      <c r="D148" s="9">
        <v>1</v>
      </c>
      <c r="E148" s="76">
        <v>0</v>
      </c>
      <c r="F148" s="88">
        <v>1</v>
      </c>
      <c r="G148" s="74">
        <f t="shared" si="77"/>
        <v>21</v>
      </c>
      <c r="H148" s="9">
        <v>10</v>
      </c>
      <c r="I148" s="78">
        <v>11</v>
      </c>
      <c r="J148" s="74">
        <f t="shared" si="78"/>
        <v>1</v>
      </c>
      <c r="K148" s="9">
        <v>0</v>
      </c>
      <c r="L148" s="9">
        <v>1</v>
      </c>
      <c r="M148" s="9">
        <f t="shared" si="79"/>
        <v>3</v>
      </c>
      <c r="N148" s="9">
        <v>1</v>
      </c>
      <c r="O148" s="78">
        <v>2</v>
      </c>
      <c r="P148" s="74" t="str">
        <f aca="true" t="shared" si="82" ref="P148:P153">IF(SUM(Q148:R148)=0,"-",SUM(Q148:R148))</f>
        <v>-</v>
      </c>
      <c r="Q148" s="9">
        <v>0</v>
      </c>
      <c r="R148" s="78">
        <v>0</v>
      </c>
      <c r="S148" s="74">
        <f aca="true" t="shared" si="83" ref="S148:S153">IF(SUM(T148:U148)=0,"-",SUM(T148:U148))</f>
        <v>16</v>
      </c>
      <c r="T148" s="9">
        <v>7</v>
      </c>
      <c r="U148" s="9">
        <v>9</v>
      </c>
      <c r="V148" s="80" t="s">
        <v>13</v>
      </c>
    </row>
    <row r="149" spans="2:22" s="5" customFormat="1" ht="13.5" customHeight="1" hidden="1">
      <c r="B149" s="11" t="s">
        <v>48</v>
      </c>
      <c r="C149" s="74">
        <f t="shared" si="81"/>
        <v>1</v>
      </c>
      <c r="D149" s="9">
        <v>1</v>
      </c>
      <c r="E149" s="76">
        <v>0</v>
      </c>
      <c r="F149" s="88">
        <v>3</v>
      </c>
      <c r="G149" s="74">
        <f t="shared" si="77"/>
        <v>13</v>
      </c>
      <c r="H149" s="9">
        <v>3</v>
      </c>
      <c r="I149" s="78">
        <v>10</v>
      </c>
      <c r="J149" s="74">
        <f t="shared" si="78"/>
        <v>2</v>
      </c>
      <c r="K149" s="9">
        <v>0</v>
      </c>
      <c r="L149" s="9">
        <v>2</v>
      </c>
      <c r="M149" s="9" t="str">
        <f t="shared" si="79"/>
        <v>-</v>
      </c>
      <c r="N149" s="9">
        <v>0</v>
      </c>
      <c r="O149" s="78">
        <v>0</v>
      </c>
      <c r="P149" s="74" t="str">
        <f t="shared" si="82"/>
        <v>-</v>
      </c>
      <c r="Q149" s="9">
        <v>0</v>
      </c>
      <c r="R149" s="78">
        <v>0</v>
      </c>
      <c r="S149" s="74">
        <f t="shared" si="83"/>
        <v>21</v>
      </c>
      <c r="T149" s="9">
        <v>9</v>
      </c>
      <c r="U149" s="9">
        <v>12</v>
      </c>
      <c r="V149" s="80" t="s">
        <v>13</v>
      </c>
    </row>
    <row r="150" spans="2:22" s="5" customFormat="1" ht="13.5" customHeight="1" hidden="1">
      <c r="B150" s="11" t="s">
        <v>50</v>
      </c>
      <c r="C150" s="74">
        <f>IF(SUM(D150:E150)=0,"-",SUM(D150:E150))</f>
        <v>1</v>
      </c>
      <c r="D150" s="9">
        <v>1</v>
      </c>
      <c r="E150" s="76">
        <v>0</v>
      </c>
      <c r="F150" s="88">
        <v>2</v>
      </c>
      <c r="G150" s="74">
        <f>IF(SUM(H150:I150)=0,"-",SUM(H150:I150))</f>
        <v>6</v>
      </c>
      <c r="H150" s="9">
        <v>3</v>
      </c>
      <c r="I150" s="78">
        <v>3</v>
      </c>
      <c r="J150" s="74">
        <f>IF(SUM(K150:L150)=0,"-",SUM(K150:L150))</f>
        <v>2</v>
      </c>
      <c r="K150" s="9">
        <v>0</v>
      </c>
      <c r="L150" s="9">
        <v>2</v>
      </c>
      <c r="M150" s="9" t="str">
        <f>IF(SUM(N150:O150)=0,"-",SUM(N150:O150))</f>
        <v>-</v>
      </c>
      <c r="N150" s="9">
        <v>0</v>
      </c>
      <c r="O150" s="78">
        <v>0</v>
      </c>
      <c r="P150" s="74" t="str">
        <f>IF(SUM(Q150:R150)=0,"-",SUM(Q150:R150))</f>
        <v>-</v>
      </c>
      <c r="Q150" s="9">
        <v>0</v>
      </c>
      <c r="R150" s="78">
        <v>0</v>
      </c>
      <c r="S150" s="74">
        <f>IF(SUM(T150:U150)=0,"-",SUM(T150:U150))</f>
        <v>29</v>
      </c>
      <c r="T150" s="9">
        <v>19</v>
      </c>
      <c r="U150" s="9">
        <v>10</v>
      </c>
      <c r="V150" s="80" t="s">
        <v>13</v>
      </c>
    </row>
    <row r="151" spans="2:22" s="5" customFormat="1" ht="13.5" customHeight="1" hidden="1">
      <c r="B151" s="11" t="s">
        <v>49</v>
      </c>
      <c r="C151" s="74">
        <f t="shared" si="81"/>
        <v>1</v>
      </c>
      <c r="D151" s="9">
        <v>1</v>
      </c>
      <c r="E151" s="76">
        <v>0</v>
      </c>
      <c r="F151" s="88">
        <v>3</v>
      </c>
      <c r="G151" s="74">
        <f t="shared" si="77"/>
        <v>13</v>
      </c>
      <c r="H151" s="9">
        <v>5</v>
      </c>
      <c r="I151" s="78">
        <v>8</v>
      </c>
      <c r="J151" s="74">
        <f t="shared" si="78"/>
        <v>2</v>
      </c>
      <c r="K151" s="9">
        <v>0</v>
      </c>
      <c r="L151" s="9">
        <v>2</v>
      </c>
      <c r="M151" s="9" t="str">
        <f t="shared" si="79"/>
        <v>-</v>
      </c>
      <c r="N151" s="9">
        <v>0</v>
      </c>
      <c r="O151" s="78">
        <v>0</v>
      </c>
      <c r="P151" s="74" t="str">
        <f t="shared" si="82"/>
        <v>-</v>
      </c>
      <c r="Q151" s="9">
        <v>0</v>
      </c>
      <c r="R151" s="78">
        <v>0</v>
      </c>
      <c r="S151" s="74">
        <f t="shared" si="83"/>
        <v>17</v>
      </c>
      <c r="T151" s="9">
        <v>2</v>
      </c>
      <c r="U151" s="9">
        <v>15</v>
      </c>
      <c r="V151" s="80" t="s">
        <v>13</v>
      </c>
    </row>
    <row r="152" spans="2:22" s="5" customFormat="1" ht="13.5" customHeight="1" hidden="1">
      <c r="B152" s="90" t="s">
        <v>65</v>
      </c>
      <c r="C152" s="74">
        <f>IF(SUM(D152:E152)=0,"-",SUM(D152:E152))</f>
        <v>1</v>
      </c>
      <c r="D152" s="9">
        <v>1</v>
      </c>
      <c r="E152" s="76">
        <v>0</v>
      </c>
      <c r="F152" s="88">
        <v>2</v>
      </c>
      <c r="G152" s="74">
        <f>IF(SUM(H152:I152)=0,"-",SUM(H152:I152))</f>
        <v>5</v>
      </c>
      <c r="H152" s="9">
        <v>2</v>
      </c>
      <c r="I152" s="78">
        <v>3</v>
      </c>
      <c r="J152" s="74">
        <f>IF(SUM(K152:L152)=0,"-",SUM(K152:L152))</f>
        <v>2</v>
      </c>
      <c r="K152" s="9">
        <v>0</v>
      </c>
      <c r="L152" s="9">
        <v>2</v>
      </c>
      <c r="M152" s="9" t="str">
        <f>IF(SUM(N152:O152)=0,"-",SUM(N152:O152))</f>
        <v>-</v>
      </c>
      <c r="N152" s="9">
        <v>0</v>
      </c>
      <c r="O152" s="78">
        <v>0</v>
      </c>
      <c r="P152" s="74" t="str">
        <f t="shared" si="82"/>
        <v>-</v>
      </c>
      <c r="Q152" s="9">
        <v>0</v>
      </c>
      <c r="R152" s="78">
        <v>0</v>
      </c>
      <c r="S152" s="74" t="str">
        <f t="shared" si="83"/>
        <v>-</v>
      </c>
      <c r="T152" s="9">
        <v>0</v>
      </c>
      <c r="U152" s="9">
        <v>0</v>
      </c>
      <c r="V152" s="80" t="s">
        <v>13</v>
      </c>
    </row>
    <row r="153" spans="2:22" s="5" customFormat="1" ht="13.5" customHeight="1" hidden="1">
      <c r="B153" s="11" t="s">
        <v>51</v>
      </c>
      <c r="C153" s="74">
        <f t="shared" si="81"/>
        <v>1</v>
      </c>
      <c r="D153" s="9">
        <v>1</v>
      </c>
      <c r="E153" s="76">
        <v>0</v>
      </c>
      <c r="F153" s="88"/>
      <c r="G153" s="74" t="str">
        <f t="shared" si="77"/>
        <v>-</v>
      </c>
      <c r="H153" s="9"/>
      <c r="I153" s="78"/>
      <c r="J153" s="74" t="str">
        <f t="shared" si="78"/>
        <v>-</v>
      </c>
      <c r="K153" s="9"/>
      <c r="L153" s="9"/>
      <c r="M153" s="9" t="str">
        <f t="shared" si="79"/>
        <v>-</v>
      </c>
      <c r="N153" s="9"/>
      <c r="O153" s="78"/>
      <c r="P153" s="74" t="str">
        <f t="shared" si="82"/>
        <v>-</v>
      </c>
      <c r="Q153" s="9"/>
      <c r="R153" s="78"/>
      <c r="S153" s="74">
        <f t="shared" si="83"/>
        <v>13</v>
      </c>
      <c r="T153" s="9">
        <v>6</v>
      </c>
      <c r="U153" s="9">
        <v>7</v>
      </c>
      <c r="V153" s="80" t="s">
        <v>13</v>
      </c>
    </row>
    <row r="154" spans="2:22" s="5" customFormat="1" ht="13.5" customHeight="1">
      <c r="B154" s="11" t="s">
        <v>17</v>
      </c>
      <c r="C154" s="74">
        <f aca="true" t="shared" si="84" ref="C154:U154">SUM(C155:C160)</f>
        <v>5</v>
      </c>
      <c r="D154" s="9">
        <f t="shared" si="84"/>
        <v>5</v>
      </c>
      <c r="E154" s="12">
        <f t="shared" si="84"/>
        <v>0</v>
      </c>
      <c r="F154" s="87">
        <f t="shared" si="84"/>
        <v>15</v>
      </c>
      <c r="G154" s="74">
        <f t="shared" si="84"/>
        <v>158</v>
      </c>
      <c r="H154" s="9">
        <f t="shared" si="84"/>
        <v>75</v>
      </c>
      <c r="I154" s="12">
        <f t="shared" si="84"/>
        <v>83</v>
      </c>
      <c r="J154" s="74">
        <f t="shared" si="84"/>
        <v>22</v>
      </c>
      <c r="K154" s="9">
        <f t="shared" si="84"/>
        <v>1</v>
      </c>
      <c r="L154" s="9">
        <f t="shared" si="84"/>
        <v>21</v>
      </c>
      <c r="M154" s="9">
        <f t="shared" si="84"/>
        <v>2</v>
      </c>
      <c r="N154" s="9">
        <f t="shared" si="84"/>
        <v>0</v>
      </c>
      <c r="O154" s="12">
        <f t="shared" si="84"/>
        <v>2</v>
      </c>
      <c r="P154" s="74">
        <f t="shared" si="84"/>
        <v>1</v>
      </c>
      <c r="Q154" s="9">
        <f t="shared" si="84"/>
        <v>0</v>
      </c>
      <c r="R154" s="12">
        <f t="shared" si="84"/>
        <v>1</v>
      </c>
      <c r="S154" s="74">
        <f t="shared" si="84"/>
        <v>64</v>
      </c>
      <c r="T154" s="9">
        <f t="shared" si="84"/>
        <v>34</v>
      </c>
      <c r="U154" s="9">
        <f t="shared" si="84"/>
        <v>30</v>
      </c>
      <c r="V154" s="78" t="s">
        <v>13</v>
      </c>
    </row>
    <row r="155" spans="2:22" s="5" customFormat="1" ht="13.5" customHeight="1" hidden="1">
      <c r="B155" s="11" t="s">
        <v>35</v>
      </c>
      <c r="C155" s="74">
        <f aca="true" t="shared" si="85" ref="C155:C160">IF(SUM(D155:E155)=0,"-",SUM(D155:E155))</f>
        <v>1</v>
      </c>
      <c r="D155" s="9">
        <v>1</v>
      </c>
      <c r="E155" s="76">
        <v>0</v>
      </c>
      <c r="F155" s="88">
        <v>2</v>
      </c>
      <c r="G155" s="74">
        <f aca="true" t="shared" si="86" ref="G155:G160">IF(SUM(H155:I155)=0,"-",SUM(H155:I155))</f>
        <v>10</v>
      </c>
      <c r="H155" s="9">
        <v>3</v>
      </c>
      <c r="I155" s="78">
        <v>7</v>
      </c>
      <c r="J155" s="74">
        <f aca="true" t="shared" si="87" ref="J155:J160">IF(SUM(K155:L155)=0,"-",SUM(K155:L155))</f>
        <v>2</v>
      </c>
      <c r="K155" s="9">
        <v>0</v>
      </c>
      <c r="L155" s="9">
        <v>2</v>
      </c>
      <c r="M155" s="82" t="str">
        <f aca="true" t="shared" si="88" ref="M155:M160">IF(SUM(N155:O155)=0,"-",SUM(N155:O155))</f>
        <v>-</v>
      </c>
      <c r="N155" s="9">
        <v>0</v>
      </c>
      <c r="O155" s="78">
        <v>0</v>
      </c>
      <c r="P155" s="74" t="str">
        <f aca="true" t="shared" si="89" ref="P155:P160">IF(SUM(Q155:R155)=0,"-",SUM(Q155:R155))</f>
        <v>-</v>
      </c>
      <c r="Q155" s="9">
        <v>0</v>
      </c>
      <c r="R155" s="78">
        <v>0</v>
      </c>
      <c r="S155" s="74">
        <f aca="true" t="shared" si="90" ref="S155:S160">IF(SUM(T155:U155)=0,"-",SUM(T155:U155))</f>
        <v>3</v>
      </c>
      <c r="T155" s="9">
        <v>0</v>
      </c>
      <c r="U155" s="9">
        <v>3</v>
      </c>
      <c r="V155" s="80" t="s">
        <v>13</v>
      </c>
    </row>
    <row r="156" spans="2:22" s="5" customFormat="1" ht="13.5" customHeight="1" hidden="1">
      <c r="B156" s="11" t="s">
        <v>36</v>
      </c>
      <c r="C156" s="74" t="str">
        <f t="shared" si="85"/>
        <v>-</v>
      </c>
      <c r="D156" s="9">
        <v>0</v>
      </c>
      <c r="E156" s="76">
        <v>0</v>
      </c>
      <c r="F156" s="88">
        <v>0</v>
      </c>
      <c r="G156" s="74" t="str">
        <f t="shared" si="86"/>
        <v>-</v>
      </c>
      <c r="H156" s="9"/>
      <c r="I156" s="78"/>
      <c r="J156" s="74" t="str">
        <f t="shared" si="87"/>
        <v>-</v>
      </c>
      <c r="K156" s="9"/>
      <c r="L156" s="9"/>
      <c r="M156" s="9" t="str">
        <f t="shared" si="88"/>
        <v>-</v>
      </c>
      <c r="N156" s="9"/>
      <c r="O156" s="78"/>
      <c r="P156" s="74" t="str">
        <f t="shared" si="89"/>
        <v>-</v>
      </c>
      <c r="Q156" s="9"/>
      <c r="R156" s="78"/>
      <c r="S156" s="74">
        <f t="shared" si="90"/>
        <v>5</v>
      </c>
      <c r="T156" s="9">
        <v>2</v>
      </c>
      <c r="U156" s="9">
        <v>3</v>
      </c>
      <c r="V156" s="80" t="s">
        <v>13</v>
      </c>
    </row>
    <row r="157" spans="2:22" s="5" customFormat="1" ht="13.5" customHeight="1" hidden="1">
      <c r="B157" s="11" t="s">
        <v>37</v>
      </c>
      <c r="C157" s="74">
        <f t="shared" si="85"/>
        <v>1</v>
      </c>
      <c r="D157" s="9">
        <v>1</v>
      </c>
      <c r="E157" s="76">
        <v>0</v>
      </c>
      <c r="F157" s="88">
        <v>3</v>
      </c>
      <c r="G157" s="74">
        <f t="shared" si="86"/>
        <v>55</v>
      </c>
      <c r="H157" s="9">
        <v>27</v>
      </c>
      <c r="I157" s="78">
        <v>28</v>
      </c>
      <c r="J157" s="74">
        <f t="shared" si="87"/>
        <v>8</v>
      </c>
      <c r="K157" s="9">
        <v>0</v>
      </c>
      <c r="L157" s="9">
        <v>8</v>
      </c>
      <c r="M157" s="9">
        <f t="shared" si="88"/>
        <v>2</v>
      </c>
      <c r="N157" s="9">
        <v>0</v>
      </c>
      <c r="O157" s="78">
        <v>2</v>
      </c>
      <c r="P157" s="74" t="str">
        <f t="shared" si="89"/>
        <v>-</v>
      </c>
      <c r="Q157" s="9">
        <v>0</v>
      </c>
      <c r="R157" s="78">
        <v>0</v>
      </c>
      <c r="S157" s="74">
        <f t="shared" si="90"/>
        <v>18</v>
      </c>
      <c r="T157" s="9">
        <v>10</v>
      </c>
      <c r="U157" s="9">
        <v>8</v>
      </c>
      <c r="V157" s="80" t="s">
        <v>13</v>
      </c>
    </row>
    <row r="158" spans="2:22" s="5" customFormat="1" ht="13.5" customHeight="1" hidden="1">
      <c r="B158" s="11" t="s">
        <v>38</v>
      </c>
      <c r="C158" s="74">
        <f t="shared" si="85"/>
        <v>1</v>
      </c>
      <c r="D158" s="9">
        <v>1</v>
      </c>
      <c r="E158" s="76">
        <v>0</v>
      </c>
      <c r="F158" s="88">
        <v>3</v>
      </c>
      <c r="G158" s="74">
        <f t="shared" si="86"/>
        <v>8</v>
      </c>
      <c r="H158" s="9">
        <v>3</v>
      </c>
      <c r="I158" s="78">
        <v>5</v>
      </c>
      <c r="J158" s="74">
        <f t="shared" si="87"/>
        <v>2</v>
      </c>
      <c r="K158" s="9">
        <v>0</v>
      </c>
      <c r="L158" s="9">
        <v>2</v>
      </c>
      <c r="M158" s="9" t="str">
        <f t="shared" si="88"/>
        <v>-</v>
      </c>
      <c r="N158" s="9">
        <v>0</v>
      </c>
      <c r="O158" s="78">
        <v>0</v>
      </c>
      <c r="P158" s="74" t="str">
        <f t="shared" si="89"/>
        <v>-</v>
      </c>
      <c r="Q158" s="9">
        <v>0</v>
      </c>
      <c r="R158" s="78">
        <v>0</v>
      </c>
      <c r="S158" s="74">
        <f t="shared" si="90"/>
        <v>4</v>
      </c>
      <c r="T158" s="9">
        <v>2</v>
      </c>
      <c r="U158" s="9">
        <v>2</v>
      </c>
      <c r="V158" s="80" t="s">
        <v>13</v>
      </c>
    </row>
    <row r="159" spans="2:22" s="5" customFormat="1" ht="13.5" customHeight="1" hidden="1">
      <c r="B159" s="11" t="s">
        <v>39</v>
      </c>
      <c r="C159" s="74">
        <f t="shared" si="85"/>
        <v>1</v>
      </c>
      <c r="D159" s="9">
        <v>1</v>
      </c>
      <c r="E159" s="76">
        <v>0</v>
      </c>
      <c r="F159" s="88">
        <v>3</v>
      </c>
      <c r="G159" s="74">
        <f t="shared" si="86"/>
        <v>46</v>
      </c>
      <c r="H159" s="9">
        <v>24</v>
      </c>
      <c r="I159" s="78">
        <v>22</v>
      </c>
      <c r="J159" s="74">
        <f t="shared" si="87"/>
        <v>4</v>
      </c>
      <c r="K159" s="9">
        <v>0</v>
      </c>
      <c r="L159" s="9">
        <v>4</v>
      </c>
      <c r="M159" s="9" t="str">
        <f t="shared" si="88"/>
        <v>-</v>
      </c>
      <c r="N159" s="9">
        <v>0</v>
      </c>
      <c r="O159" s="78">
        <v>0</v>
      </c>
      <c r="P159" s="74" t="str">
        <f t="shared" si="89"/>
        <v>-</v>
      </c>
      <c r="Q159" s="9">
        <v>0</v>
      </c>
      <c r="R159" s="78">
        <v>0</v>
      </c>
      <c r="S159" s="74">
        <f t="shared" si="90"/>
        <v>22</v>
      </c>
      <c r="T159" s="9">
        <v>11</v>
      </c>
      <c r="U159" s="9">
        <v>11</v>
      </c>
      <c r="V159" s="80" t="s">
        <v>13</v>
      </c>
    </row>
    <row r="160" spans="2:22" s="5" customFormat="1" ht="13.5" customHeight="1" hidden="1">
      <c r="B160" s="11" t="s">
        <v>52</v>
      </c>
      <c r="C160" s="74">
        <f t="shared" si="85"/>
        <v>1</v>
      </c>
      <c r="D160" s="9">
        <v>1</v>
      </c>
      <c r="E160" s="76">
        <v>0</v>
      </c>
      <c r="F160" s="11">
        <v>4</v>
      </c>
      <c r="G160" s="74">
        <f t="shared" si="86"/>
        <v>39</v>
      </c>
      <c r="H160" s="9">
        <v>18</v>
      </c>
      <c r="I160" s="78">
        <v>21</v>
      </c>
      <c r="J160" s="74">
        <f t="shared" si="87"/>
        <v>6</v>
      </c>
      <c r="K160" s="9">
        <v>1</v>
      </c>
      <c r="L160" s="9">
        <v>5</v>
      </c>
      <c r="M160" s="9" t="str">
        <f t="shared" si="88"/>
        <v>-</v>
      </c>
      <c r="N160" s="9">
        <v>0</v>
      </c>
      <c r="O160" s="78">
        <v>0</v>
      </c>
      <c r="P160" s="74">
        <f t="shared" si="89"/>
        <v>1</v>
      </c>
      <c r="Q160" s="9">
        <v>0</v>
      </c>
      <c r="R160" s="78">
        <v>1</v>
      </c>
      <c r="S160" s="74">
        <f t="shared" si="90"/>
        <v>12</v>
      </c>
      <c r="T160" s="9">
        <v>9</v>
      </c>
      <c r="U160" s="9">
        <v>3</v>
      </c>
      <c r="V160" s="80" t="s">
        <v>13</v>
      </c>
    </row>
    <row r="161" spans="2:22" s="5" customFormat="1" ht="13.5" customHeight="1">
      <c r="B161" s="11" t="s">
        <v>18</v>
      </c>
      <c r="C161" s="74">
        <f>SUM(C162:C165)</f>
        <v>4</v>
      </c>
      <c r="D161" s="9">
        <f aca="true" t="shared" si="91" ref="D161:U161">SUM(D162:D165)</f>
        <v>4</v>
      </c>
      <c r="E161" s="12">
        <f t="shared" si="91"/>
        <v>0</v>
      </c>
      <c r="F161" s="13">
        <f t="shared" si="91"/>
        <v>8</v>
      </c>
      <c r="G161" s="74">
        <f t="shared" si="91"/>
        <v>163</v>
      </c>
      <c r="H161" s="9">
        <f t="shared" si="91"/>
        <v>71</v>
      </c>
      <c r="I161" s="12">
        <f t="shared" si="91"/>
        <v>92</v>
      </c>
      <c r="J161" s="74">
        <f t="shared" si="91"/>
        <v>11</v>
      </c>
      <c r="K161" s="9">
        <f t="shared" si="91"/>
        <v>0</v>
      </c>
      <c r="L161" s="9">
        <f t="shared" si="91"/>
        <v>11</v>
      </c>
      <c r="M161" s="9">
        <f t="shared" si="91"/>
        <v>8</v>
      </c>
      <c r="N161" s="9">
        <f t="shared" si="91"/>
        <v>5</v>
      </c>
      <c r="O161" s="12">
        <f t="shared" si="91"/>
        <v>3</v>
      </c>
      <c r="P161" s="74">
        <f t="shared" si="91"/>
        <v>0</v>
      </c>
      <c r="Q161" s="9">
        <f t="shared" si="91"/>
        <v>0</v>
      </c>
      <c r="R161" s="12">
        <f t="shared" si="91"/>
        <v>0</v>
      </c>
      <c r="S161" s="74">
        <f t="shared" si="91"/>
        <v>109</v>
      </c>
      <c r="T161" s="9">
        <f t="shared" si="91"/>
        <v>61</v>
      </c>
      <c r="U161" s="9">
        <f t="shared" si="91"/>
        <v>48</v>
      </c>
      <c r="V161" s="78" t="s">
        <v>13</v>
      </c>
    </row>
    <row r="162" spans="2:22" s="5" customFormat="1" ht="13.5" customHeight="1" hidden="1">
      <c r="B162" s="11" t="s">
        <v>40</v>
      </c>
      <c r="C162" s="74">
        <f>IF(SUM(D162:E162)=0,"-",SUM(D162:E162))</f>
        <v>1</v>
      </c>
      <c r="D162" s="9">
        <v>1</v>
      </c>
      <c r="E162" s="76">
        <v>0</v>
      </c>
      <c r="F162" s="11">
        <v>2</v>
      </c>
      <c r="G162" s="74">
        <f>IF(SUM(H162:I162)=0,"-",SUM(H162:I162))</f>
        <v>50</v>
      </c>
      <c r="H162" s="9">
        <v>24</v>
      </c>
      <c r="I162" s="78">
        <v>26</v>
      </c>
      <c r="J162" s="74">
        <f>IF(SUM(K162:L162)=0,"-",SUM(K162:L162))</f>
        <v>3</v>
      </c>
      <c r="K162" s="9">
        <v>0</v>
      </c>
      <c r="L162" s="9">
        <v>3</v>
      </c>
      <c r="M162" s="9">
        <f>IF(SUM(N162:O162)=0,"-",SUM(N162:O162))</f>
        <v>2</v>
      </c>
      <c r="N162" s="9">
        <v>2</v>
      </c>
      <c r="O162" s="78">
        <v>0</v>
      </c>
      <c r="P162" s="74" t="str">
        <f>IF(SUM(Q162:R162)=0,"-",SUM(Q162:R162))</f>
        <v>-</v>
      </c>
      <c r="Q162" s="9">
        <v>0</v>
      </c>
      <c r="R162" s="78">
        <v>0</v>
      </c>
      <c r="S162" s="74">
        <f>IF(SUM(T162:U162)=0,"-",SUM(T162:U162))</f>
        <v>45</v>
      </c>
      <c r="T162" s="9">
        <v>22</v>
      </c>
      <c r="U162" s="9">
        <v>23</v>
      </c>
      <c r="V162" s="80" t="s">
        <v>13</v>
      </c>
    </row>
    <row r="163" spans="2:22" s="5" customFormat="1" ht="13.5" customHeight="1" hidden="1">
      <c r="B163" s="11" t="s">
        <v>41</v>
      </c>
      <c r="C163" s="74">
        <f>IF(SUM(D163:E163)=0,"-",SUM(D163:E163))</f>
        <v>1</v>
      </c>
      <c r="D163" s="9">
        <v>1</v>
      </c>
      <c r="E163" s="76">
        <v>0</v>
      </c>
      <c r="F163" s="11">
        <v>1</v>
      </c>
      <c r="G163" s="74">
        <f>IF(SUM(H163:I163)=0,"-",SUM(H163:I163))</f>
        <v>22</v>
      </c>
      <c r="H163" s="9">
        <v>10</v>
      </c>
      <c r="I163" s="78">
        <v>12</v>
      </c>
      <c r="J163" s="74">
        <f>IF(SUM(K163:L163)=0,"-",SUM(K163:L163))</f>
        <v>1</v>
      </c>
      <c r="K163" s="9">
        <v>0</v>
      </c>
      <c r="L163" s="9">
        <v>1</v>
      </c>
      <c r="M163" s="9">
        <f>IF(SUM(N163:O163)=0,"-",SUM(N163:O163))</f>
        <v>2</v>
      </c>
      <c r="N163" s="9">
        <v>1</v>
      </c>
      <c r="O163" s="78">
        <v>1</v>
      </c>
      <c r="P163" s="74" t="str">
        <f>IF(SUM(Q163:R163)=0,"-",SUM(Q163:R163))</f>
        <v>-</v>
      </c>
      <c r="Q163" s="9">
        <v>0</v>
      </c>
      <c r="R163" s="78">
        <v>0</v>
      </c>
      <c r="S163" s="74">
        <f>IF(SUM(T163:U163)=0,"-",SUM(T163:U163))</f>
        <v>20</v>
      </c>
      <c r="T163" s="9">
        <v>10</v>
      </c>
      <c r="U163" s="9">
        <v>10</v>
      </c>
      <c r="V163" s="80" t="s">
        <v>13</v>
      </c>
    </row>
    <row r="164" spans="2:22" s="5" customFormat="1" ht="13.5" customHeight="1" hidden="1">
      <c r="B164" s="11" t="s">
        <v>42</v>
      </c>
      <c r="C164" s="74">
        <f>IF(SUM(D164:E164)=0,"-",SUM(D164:E164))</f>
        <v>1</v>
      </c>
      <c r="D164" s="9">
        <v>1</v>
      </c>
      <c r="E164" s="76">
        <v>0</v>
      </c>
      <c r="F164" s="11">
        <v>1</v>
      </c>
      <c r="G164" s="74">
        <f>IF(SUM(H164:I164)=0,"-",SUM(H164:I164))</f>
        <v>17</v>
      </c>
      <c r="H164" s="9">
        <v>7</v>
      </c>
      <c r="I164" s="78">
        <v>10</v>
      </c>
      <c r="J164" s="74">
        <f>IF(SUM(K164:L164)=0,"-",SUM(K164:L164))</f>
        <v>1</v>
      </c>
      <c r="K164" s="9">
        <v>0</v>
      </c>
      <c r="L164" s="9">
        <v>1</v>
      </c>
      <c r="M164" s="9">
        <f>IF(SUM(N164:O164)=0,"-",SUM(N164:O164))</f>
        <v>2</v>
      </c>
      <c r="N164" s="9">
        <v>1</v>
      </c>
      <c r="O164" s="78">
        <v>1</v>
      </c>
      <c r="P164" s="74" t="str">
        <f>IF(SUM(Q164:R164)=0,"-",SUM(Q164:R164))</f>
        <v>-</v>
      </c>
      <c r="Q164" s="9">
        <v>0</v>
      </c>
      <c r="R164" s="78">
        <v>0</v>
      </c>
      <c r="S164" s="74">
        <f>IF(SUM(T164:U164)=0,"-",SUM(T164:U164))</f>
        <v>13</v>
      </c>
      <c r="T164" s="9">
        <v>7</v>
      </c>
      <c r="U164" s="9">
        <v>6</v>
      </c>
      <c r="V164" s="80" t="s">
        <v>13</v>
      </c>
    </row>
    <row r="165" spans="2:22" s="5" customFormat="1" ht="13.5" customHeight="1" hidden="1">
      <c r="B165" s="11" t="s">
        <v>43</v>
      </c>
      <c r="C165" s="74">
        <f>IF(SUM(D165:E165)=0,"-",SUM(D165:E165))</f>
        <v>1</v>
      </c>
      <c r="D165" s="9">
        <v>1</v>
      </c>
      <c r="E165" s="76">
        <v>0</v>
      </c>
      <c r="F165" s="11">
        <v>4</v>
      </c>
      <c r="G165" s="74">
        <f>IF(SUM(H165:I165)=0,"-",SUM(H165:I165))</f>
        <v>74</v>
      </c>
      <c r="H165" s="9">
        <v>30</v>
      </c>
      <c r="I165" s="78">
        <v>44</v>
      </c>
      <c r="J165" s="74">
        <f>IF(SUM(K165:L165)=0,"-",SUM(K165:L165))</f>
        <v>6</v>
      </c>
      <c r="K165" s="9">
        <v>0</v>
      </c>
      <c r="L165" s="9">
        <v>6</v>
      </c>
      <c r="M165" s="9">
        <f>IF(SUM(N165:O165)=0,"-",SUM(N165:O165))</f>
        <v>2</v>
      </c>
      <c r="N165" s="9">
        <v>1</v>
      </c>
      <c r="O165" s="78">
        <v>1</v>
      </c>
      <c r="P165" s="74" t="str">
        <f>IF(SUM(Q165:R165)=0,"-",SUM(Q165:R165))</f>
        <v>-</v>
      </c>
      <c r="Q165" s="9">
        <v>0</v>
      </c>
      <c r="R165" s="78">
        <v>0</v>
      </c>
      <c r="S165" s="74">
        <f>IF(SUM(T165:U165)=0,"-",SUM(T165:U165))</f>
        <v>31</v>
      </c>
      <c r="T165" s="9">
        <v>22</v>
      </c>
      <c r="U165" s="9">
        <v>9</v>
      </c>
      <c r="V165" s="80" t="s">
        <v>13</v>
      </c>
    </row>
    <row r="166" spans="2:22" s="5" customFormat="1" ht="13.5" customHeight="1">
      <c r="B166" s="18" t="s">
        <v>19</v>
      </c>
      <c r="C166" s="75">
        <f aca="true" t="shared" si="92" ref="C166:U166">SUM(C167:C167)</f>
        <v>1</v>
      </c>
      <c r="D166" s="16">
        <f t="shared" si="92"/>
        <v>1</v>
      </c>
      <c r="E166" s="19">
        <f t="shared" si="92"/>
        <v>0</v>
      </c>
      <c r="F166" s="20">
        <f t="shared" si="92"/>
        <v>1</v>
      </c>
      <c r="G166" s="75">
        <f t="shared" si="92"/>
        <v>8</v>
      </c>
      <c r="H166" s="16">
        <f t="shared" si="92"/>
        <v>0</v>
      </c>
      <c r="I166" s="19">
        <f t="shared" si="92"/>
        <v>8</v>
      </c>
      <c r="J166" s="75">
        <f t="shared" si="92"/>
        <v>1</v>
      </c>
      <c r="K166" s="16">
        <f t="shared" si="92"/>
        <v>0</v>
      </c>
      <c r="L166" s="16">
        <f t="shared" si="92"/>
        <v>1</v>
      </c>
      <c r="M166" s="16">
        <f t="shared" si="92"/>
        <v>2</v>
      </c>
      <c r="N166" s="16">
        <f t="shared" si="92"/>
        <v>2</v>
      </c>
      <c r="O166" s="19">
        <f t="shared" si="92"/>
        <v>0</v>
      </c>
      <c r="P166" s="75">
        <f t="shared" si="92"/>
        <v>0</v>
      </c>
      <c r="Q166" s="16">
        <f t="shared" si="92"/>
        <v>0</v>
      </c>
      <c r="R166" s="19">
        <f t="shared" si="92"/>
        <v>0</v>
      </c>
      <c r="S166" s="75">
        <f t="shared" si="92"/>
        <v>9</v>
      </c>
      <c r="T166" s="16">
        <f t="shared" si="92"/>
        <v>5</v>
      </c>
      <c r="U166" s="16">
        <f t="shared" si="92"/>
        <v>4</v>
      </c>
      <c r="V166" s="79" t="s">
        <v>13</v>
      </c>
    </row>
    <row r="167" spans="2:22" s="5" customFormat="1" ht="15" customHeight="1" hidden="1">
      <c r="B167" s="91" t="s">
        <v>44</v>
      </c>
      <c r="C167" s="92">
        <f>IF(SUM(D167:E167)=0,"-",SUM(D167:E167))</f>
        <v>1</v>
      </c>
      <c r="D167" s="95">
        <v>1</v>
      </c>
      <c r="E167" s="93">
        <v>0</v>
      </c>
      <c r="F167" s="94">
        <v>1</v>
      </c>
      <c r="G167" s="92">
        <f>IF(SUM(H167:I167)=0,"-",SUM(H167:I167))</f>
        <v>8</v>
      </c>
      <c r="H167" s="95">
        <v>0</v>
      </c>
      <c r="I167" s="96">
        <v>8</v>
      </c>
      <c r="J167" s="92">
        <f>IF(SUM(K167:L167)=0,"-",SUM(K167:L167))</f>
        <v>1</v>
      </c>
      <c r="K167" s="95">
        <v>0</v>
      </c>
      <c r="L167" s="95">
        <v>1</v>
      </c>
      <c r="M167" s="95">
        <f>IF(SUM(N167:O167)=0,"-",SUM(N167:O167))</f>
        <v>2</v>
      </c>
      <c r="N167" s="95">
        <v>2</v>
      </c>
      <c r="O167" s="96">
        <v>0</v>
      </c>
      <c r="P167" s="92" t="str">
        <f>IF(SUM(Q167:R167)=0,"-",SUM(Q167:R167))</f>
        <v>-</v>
      </c>
      <c r="Q167" s="95">
        <v>0</v>
      </c>
      <c r="R167" s="96">
        <v>0</v>
      </c>
      <c r="S167" s="92">
        <f>IF(SUM(T167:U167)=0,"-",SUM(T167:U167))</f>
        <v>9</v>
      </c>
      <c r="T167" s="95">
        <v>5</v>
      </c>
      <c r="U167" s="95">
        <v>4</v>
      </c>
      <c r="V167" s="97" t="s">
        <v>13</v>
      </c>
    </row>
    <row r="168" spans="2:22" s="5" customFormat="1" ht="13.5" customHeight="1">
      <c r="B168" s="28" t="s">
        <v>66</v>
      </c>
      <c r="C168" s="27">
        <f aca="true" t="shared" si="93" ref="C168:U168">C169+C176+C183+C188</f>
        <v>15</v>
      </c>
      <c r="D168" s="22">
        <f t="shared" si="93"/>
        <v>15</v>
      </c>
      <c r="E168" s="23">
        <f t="shared" si="93"/>
        <v>0</v>
      </c>
      <c r="F168" s="24">
        <f t="shared" si="93"/>
        <v>37</v>
      </c>
      <c r="G168" s="25">
        <f t="shared" si="93"/>
        <v>300</v>
      </c>
      <c r="H168" s="22">
        <f t="shared" si="93"/>
        <v>137</v>
      </c>
      <c r="I168" s="26">
        <f t="shared" si="93"/>
        <v>163</v>
      </c>
      <c r="J168" s="25">
        <f t="shared" si="93"/>
        <v>47</v>
      </c>
      <c r="K168" s="22">
        <f t="shared" si="93"/>
        <v>1</v>
      </c>
      <c r="L168" s="22">
        <f t="shared" si="93"/>
        <v>46</v>
      </c>
      <c r="M168" s="22">
        <f t="shared" si="93"/>
        <v>20</v>
      </c>
      <c r="N168" s="22">
        <f t="shared" si="93"/>
        <v>7</v>
      </c>
      <c r="O168" s="26">
        <f t="shared" si="93"/>
        <v>13</v>
      </c>
      <c r="P168" s="25">
        <f t="shared" si="93"/>
        <v>2</v>
      </c>
      <c r="Q168" s="22">
        <f t="shared" si="93"/>
        <v>0</v>
      </c>
      <c r="R168" s="26">
        <f t="shared" si="93"/>
        <v>2</v>
      </c>
      <c r="S168" s="25">
        <f t="shared" si="93"/>
        <v>212</v>
      </c>
      <c r="T168" s="22">
        <f t="shared" si="93"/>
        <v>98</v>
      </c>
      <c r="U168" s="22">
        <f t="shared" si="93"/>
        <v>114</v>
      </c>
      <c r="V168" s="60">
        <v>30.5</v>
      </c>
    </row>
    <row r="169" spans="2:22" s="5" customFormat="1" ht="13.5" customHeight="1">
      <c r="B169" s="11" t="s">
        <v>15</v>
      </c>
      <c r="C169" s="74">
        <f aca="true" t="shared" si="94" ref="C169:C175">IF(SUM(D169:E169)=0,"-",SUM(D169:E169))</f>
        <v>5</v>
      </c>
      <c r="D169" s="9">
        <f>SUM(D170:D175)</f>
        <v>5</v>
      </c>
      <c r="E169" s="12">
        <f>SUM(E170:E175)</f>
        <v>0</v>
      </c>
      <c r="F169" s="87">
        <f>SUM(F170:F175)</f>
        <v>11</v>
      </c>
      <c r="G169" s="74">
        <f aca="true" t="shared" si="95" ref="G169:G175">IF(SUM(H169:I169)=0,"-",SUM(H169:I169))</f>
        <v>65</v>
      </c>
      <c r="H169" s="9">
        <f>SUM(H170:H175)</f>
        <v>24</v>
      </c>
      <c r="I169" s="12">
        <f>SUM(I170:I175)</f>
        <v>41</v>
      </c>
      <c r="J169" s="74">
        <f aca="true" t="shared" si="96" ref="J169:J175">IF(SUM(K169:L169)=0,"-",SUM(K169:L169))</f>
        <v>12</v>
      </c>
      <c r="K169" s="9">
        <f>SUM(K170:K175)</f>
        <v>0</v>
      </c>
      <c r="L169" s="9">
        <f>SUM(L170:L175)</f>
        <v>12</v>
      </c>
      <c r="M169" s="9">
        <f aca="true" t="shared" si="97" ref="M169:M175">IF(SUM(N169:O169)=0,"-",SUM(N169:O169))</f>
        <v>7</v>
      </c>
      <c r="N169" s="9">
        <f aca="true" t="shared" si="98" ref="N169:U169">SUM(N170:N175)</f>
        <v>2</v>
      </c>
      <c r="O169" s="12">
        <f t="shared" si="98"/>
        <v>5</v>
      </c>
      <c r="P169" s="74">
        <f t="shared" si="98"/>
        <v>1</v>
      </c>
      <c r="Q169" s="9">
        <f t="shared" si="98"/>
        <v>0</v>
      </c>
      <c r="R169" s="12">
        <f t="shared" si="98"/>
        <v>1</v>
      </c>
      <c r="S169" s="74">
        <f t="shared" si="98"/>
        <v>20</v>
      </c>
      <c r="T169" s="9">
        <f t="shared" si="98"/>
        <v>9</v>
      </c>
      <c r="U169" s="9">
        <f t="shared" si="98"/>
        <v>11</v>
      </c>
      <c r="V169" s="78" t="s">
        <v>13</v>
      </c>
    </row>
    <row r="170" spans="2:22" s="5" customFormat="1" ht="13.5" customHeight="1" hidden="1">
      <c r="B170" s="11" t="s">
        <v>34</v>
      </c>
      <c r="C170" s="74">
        <f t="shared" si="94"/>
        <v>1</v>
      </c>
      <c r="D170" s="9">
        <v>1</v>
      </c>
      <c r="E170" s="76"/>
      <c r="F170" s="88">
        <v>1</v>
      </c>
      <c r="G170" s="74">
        <f t="shared" si="95"/>
        <v>25</v>
      </c>
      <c r="H170" s="9">
        <v>8</v>
      </c>
      <c r="I170" s="78">
        <v>17</v>
      </c>
      <c r="J170" s="74">
        <f t="shared" si="96"/>
        <v>1</v>
      </c>
      <c r="K170" s="9"/>
      <c r="L170" s="9">
        <v>1</v>
      </c>
      <c r="M170" s="9">
        <f t="shared" si="97"/>
        <v>3</v>
      </c>
      <c r="N170" s="9">
        <v>2</v>
      </c>
      <c r="O170" s="78">
        <v>1</v>
      </c>
      <c r="P170" s="74" t="str">
        <f aca="true" t="shared" si="99" ref="P170:P175">IF(SUM(Q170:R170)=0,"-",SUM(Q170:R170))</f>
        <v>-</v>
      </c>
      <c r="Q170" s="9"/>
      <c r="R170" s="78"/>
      <c r="S170" s="74">
        <f aca="true" t="shared" si="100" ref="S170:S175">IF(SUM(T170:U170)=0,"-",SUM(T170:U170))</f>
        <v>6</v>
      </c>
      <c r="T170" s="9">
        <v>3</v>
      </c>
      <c r="U170" s="9">
        <v>3</v>
      </c>
      <c r="V170" s="80" t="s">
        <v>13</v>
      </c>
    </row>
    <row r="171" spans="2:22" s="5" customFormat="1" ht="13.5" customHeight="1" hidden="1">
      <c r="B171" s="11" t="s">
        <v>48</v>
      </c>
      <c r="C171" s="74">
        <f t="shared" si="94"/>
        <v>1</v>
      </c>
      <c r="D171" s="9">
        <v>1</v>
      </c>
      <c r="E171" s="76"/>
      <c r="F171" s="88">
        <v>3</v>
      </c>
      <c r="G171" s="74">
        <f t="shared" si="95"/>
        <v>25</v>
      </c>
      <c r="H171" s="9">
        <v>10</v>
      </c>
      <c r="I171" s="78">
        <v>15</v>
      </c>
      <c r="J171" s="74">
        <f t="shared" si="96"/>
        <v>5</v>
      </c>
      <c r="K171" s="9"/>
      <c r="L171" s="9">
        <v>5</v>
      </c>
      <c r="M171" s="9">
        <f t="shared" si="97"/>
        <v>1</v>
      </c>
      <c r="N171" s="9">
        <v>0</v>
      </c>
      <c r="O171" s="78">
        <v>1</v>
      </c>
      <c r="P171" s="74" t="str">
        <f t="shared" si="99"/>
        <v>-</v>
      </c>
      <c r="Q171" s="9"/>
      <c r="R171" s="78"/>
      <c r="S171" s="74">
        <f t="shared" si="100"/>
        <v>1</v>
      </c>
      <c r="T171" s="9">
        <v>1</v>
      </c>
      <c r="U171" s="9"/>
      <c r="V171" s="80" t="s">
        <v>13</v>
      </c>
    </row>
    <row r="172" spans="2:22" s="5" customFormat="1" ht="13.5" customHeight="1" hidden="1">
      <c r="B172" s="11" t="s">
        <v>50</v>
      </c>
      <c r="C172" s="74">
        <f t="shared" si="94"/>
        <v>1</v>
      </c>
      <c r="D172" s="9">
        <v>1</v>
      </c>
      <c r="E172" s="76"/>
      <c r="F172" s="88">
        <v>2</v>
      </c>
      <c r="G172" s="74">
        <f t="shared" si="95"/>
        <v>2</v>
      </c>
      <c r="H172" s="9">
        <v>0</v>
      </c>
      <c r="I172" s="78">
        <v>2</v>
      </c>
      <c r="J172" s="74">
        <f t="shared" si="96"/>
        <v>1</v>
      </c>
      <c r="K172" s="9">
        <v>0</v>
      </c>
      <c r="L172" s="9">
        <v>1</v>
      </c>
      <c r="M172" s="9">
        <f t="shared" si="97"/>
        <v>1</v>
      </c>
      <c r="N172" s="9">
        <v>0</v>
      </c>
      <c r="O172" s="78">
        <v>1</v>
      </c>
      <c r="P172" s="74" t="str">
        <f t="shared" si="99"/>
        <v>-</v>
      </c>
      <c r="Q172" s="9"/>
      <c r="R172" s="78"/>
      <c r="S172" s="74">
        <f t="shared" si="100"/>
        <v>5</v>
      </c>
      <c r="T172" s="9">
        <v>3</v>
      </c>
      <c r="U172" s="9">
        <v>2</v>
      </c>
      <c r="V172" s="80" t="s">
        <v>13</v>
      </c>
    </row>
    <row r="173" spans="2:22" ht="13.5" customHeight="1" hidden="1">
      <c r="B173" s="11" t="s">
        <v>49</v>
      </c>
      <c r="C173" s="74">
        <f t="shared" si="94"/>
        <v>1</v>
      </c>
      <c r="D173" s="9">
        <v>1</v>
      </c>
      <c r="E173" s="76"/>
      <c r="F173" s="88">
        <v>3</v>
      </c>
      <c r="G173" s="74">
        <f t="shared" si="95"/>
        <v>9</v>
      </c>
      <c r="H173" s="9">
        <v>4</v>
      </c>
      <c r="I173" s="78">
        <v>5</v>
      </c>
      <c r="J173" s="74">
        <f t="shared" si="96"/>
        <v>3</v>
      </c>
      <c r="K173" s="9"/>
      <c r="L173" s="9">
        <v>3</v>
      </c>
      <c r="M173" s="9">
        <f t="shared" si="97"/>
        <v>1</v>
      </c>
      <c r="N173" s="9">
        <v>0</v>
      </c>
      <c r="O173" s="78">
        <v>1</v>
      </c>
      <c r="P173" s="74" t="str">
        <f t="shared" si="99"/>
        <v>-</v>
      </c>
      <c r="Q173" s="9"/>
      <c r="R173" s="78"/>
      <c r="S173" s="74">
        <f t="shared" si="100"/>
        <v>5</v>
      </c>
      <c r="T173" s="9">
        <v>1</v>
      </c>
      <c r="U173" s="9">
        <v>4</v>
      </c>
      <c r="V173" s="80" t="s">
        <v>13</v>
      </c>
    </row>
    <row r="174" spans="2:22" ht="13.5" customHeight="1" hidden="1">
      <c r="B174" s="90" t="s">
        <v>65</v>
      </c>
      <c r="C174" s="74">
        <f t="shared" si="94"/>
        <v>1</v>
      </c>
      <c r="D174" s="9">
        <v>1</v>
      </c>
      <c r="E174" s="76"/>
      <c r="F174" s="88">
        <v>2</v>
      </c>
      <c r="G174" s="74">
        <f t="shared" si="95"/>
        <v>4</v>
      </c>
      <c r="H174" s="9">
        <v>2</v>
      </c>
      <c r="I174" s="78">
        <v>2</v>
      </c>
      <c r="J174" s="74">
        <f t="shared" si="96"/>
        <v>2</v>
      </c>
      <c r="K174" s="9">
        <v>0</v>
      </c>
      <c r="L174" s="9">
        <v>2</v>
      </c>
      <c r="M174" s="9">
        <f t="shared" si="97"/>
        <v>1</v>
      </c>
      <c r="N174" s="9">
        <v>0</v>
      </c>
      <c r="O174" s="78">
        <v>1</v>
      </c>
      <c r="P174" s="74">
        <f t="shared" si="99"/>
        <v>1</v>
      </c>
      <c r="Q174" s="9"/>
      <c r="R174" s="78">
        <v>1</v>
      </c>
      <c r="S174" s="74">
        <f t="shared" si="100"/>
        <v>3</v>
      </c>
      <c r="T174" s="9">
        <v>1</v>
      </c>
      <c r="U174" s="9">
        <v>2</v>
      </c>
      <c r="V174" s="80" t="s">
        <v>13</v>
      </c>
    </row>
    <row r="175" spans="2:22" ht="13.5" customHeight="1" hidden="1">
      <c r="B175" s="11" t="s">
        <v>51</v>
      </c>
      <c r="C175" s="74" t="str">
        <f t="shared" si="94"/>
        <v>-</v>
      </c>
      <c r="D175" s="9"/>
      <c r="E175" s="76"/>
      <c r="F175" s="88"/>
      <c r="G175" s="74" t="str">
        <f t="shared" si="95"/>
        <v>-</v>
      </c>
      <c r="H175" s="9"/>
      <c r="I175" s="78"/>
      <c r="J175" s="74" t="str">
        <f t="shared" si="96"/>
        <v>-</v>
      </c>
      <c r="K175" s="9"/>
      <c r="L175" s="9"/>
      <c r="M175" s="9" t="str">
        <f t="shared" si="97"/>
        <v>-</v>
      </c>
      <c r="N175" s="9"/>
      <c r="O175" s="78"/>
      <c r="P175" s="74" t="str">
        <f t="shared" si="99"/>
        <v>-</v>
      </c>
      <c r="Q175" s="9"/>
      <c r="R175" s="78"/>
      <c r="S175" s="74" t="str">
        <f t="shared" si="100"/>
        <v>-</v>
      </c>
      <c r="T175" s="9"/>
      <c r="U175" s="9"/>
      <c r="V175" s="80" t="s">
        <v>13</v>
      </c>
    </row>
    <row r="176" spans="2:22" ht="13.5" customHeight="1">
      <c r="B176" s="11" t="s">
        <v>17</v>
      </c>
      <c r="C176" s="74">
        <f aca="true" t="shared" si="101" ref="C176:U176">SUM(C177:C182)</f>
        <v>5</v>
      </c>
      <c r="D176" s="9">
        <f t="shared" si="101"/>
        <v>5</v>
      </c>
      <c r="E176" s="12">
        <f t="shared" si="101"/>
        <v>0</v>
      </c>
      <c r="F176" s="87">
        <f t="shared" si="101"/>
        <v>15</v>
      </c>
      <c r="G176" s="74">
        <f t="shared" si="101"/>
        <v>90</v>
      </c>
      <c r="H176" s="9">
        <f t="shared" si="101"/>
        <v>47</v>
      </c>
      <c r="I176" s="12">
        <f t="shared" si="101"/>
        <v>43</v>
      </c>
      <c r="J176" s="74">
        <f t="shared" si="101"/>
        <v>20</v>
      </c>
      <c r="K176" s="9">
        <f t="shared" si="101"/>
        <v>1</v>
      </c>
      <c r="L176" s="9">
        <f t="shared" si="101"/>
        <v>19</v>
      </c>
      <c r="M176" s="9">
        <f t="shared" si="101"/>
        <v>4</v>
      </c>
      <c r="N176" s="9">
        <f t="shared" si="101"/>
        <v>0</v>
      </c>
      <c r="O176" s="12">
        <f t="shared" si="101"/>
        <v>4</v>
      </c>
      <c r="P176" s="74">
        <f t="shared" si="101"/>
        <v>1</v>
      </c>
      <c r="Q176" s="9">
        <f t="shared" si="101"/>
        <v>0</v>
      </c>
      <c r="R176" s="12">
        <f t="shared" si="101"/>
        <v>1</v>
      </c>
      <c r="S176" s="74">
        <f t="shared" si="101"/>
        <v>69</v>
      </c>
      <c r="T176" s="9">
        <f t="shared" si="101"/>
        <v>30</v>
      </c>
      <c r="U176" s="9">
        <f t="shared" si="101"/>
        <v>39</v>
      </c>
      <c r="V176" s="78" t="s">
        <v>13</v>
      </c>
    </row>
    <row r="177" spans="2:22" ht="13.5" customHeight="1" hidden="1">
      <c r="B177" s="11" t="s">
        <v>35</v>
      </c>
      <c r="C177" s="74">
        <f aca="true" t="shared" si="102" ref="C177:C182">IF(SUM(D177:E177)=0,"-",SUM(D177:E177))</f>
        <v>1</v>
      </c>
      <c r="D177" s="9">
        <v>1</v>
      </c>
      <c r="E177" s="76"/>
      <c r="F177" s="88">
        <v>2</v>
      </c>
      <c r="G177" s="74">
        <f aca="true" t="shared" si="103" ref="G177:G182">IF(SUM(H177:I177)=0,"-",SUM(H177:I177))</f>
        <v>8</v>
      </c>
      <c r="H177" s="9">
        <v>5</v>
      </c>
      <c r="I177" s="78">
        <v>3</v>
      </c>
      <c r="J177" s="74">
        <f aca="true" t="shared" si="104" ref="J177:J182">IF(SUM(K177:L177)=0,"-",SUM(K177:L177))</f>
        <v>3</v>
      </c>
      <c r="K177" s="9">
        <v>0</v>
      </c>
      <c r="L177" s="9">
        <v>3</v>
      </c>
      <c r="M177" s="82">
        <f aca="true" t="shared" si="105" ref="M177:M182">IF(SUM(N177:O177)=0,"-",SUM(N177:O177))</f>
        <v>1</v>
      </c>
      <c r="N177" s="9">
        <v>0</v>
      </c>
      <c r="O177" s="78">
        <v>1</v>
      </c>
      <c r="P177" s="74" t="str">
        <f aca="true" t="shared" si="106" ref="P177:P182">IF(SUM(Q177:R177)=0,"-",SUM(Q177:R177))</f>
        <v>-</v>
      </c>
      <c r="Q177" s="9"/>
      <c r="R177" s="78"/>
      <c r="S177" s="74">
        <f aca="true" t="shared" si="107" ref="S177:S182">IF(SUM(T177:U177)=0,"-",SUM(T177:U177))</f>
        <v>6</v>
      </c>
      <c r="T177" s="9">
        <v>1</v>
      </c>
      <c r="U177" s="9">
        <v>5</v>
      </c>
      <c r="V177" s="80" t="s">
        <v>13</v>
      </c>
    </row>
    <row r="178" spans="2:22" ht="13.5" customHeight="1" hidden="1">
      <c r="B178" s="11" t="s">
        <v>36</v>
      </c>
      <c r="C178" s="74" t="str">
        <f t="shared" si="102"/>
        <v>-</v>
      </c>
      <c r="D178" s="9"/>
      <c r="E178" s="76"/>
      <c r="F178" s="88"/>
      <c r="G178" s="74" t="str">
        <f t="shared" si="103"/>
        <v>-</v>
      </c>
      <c r="H178" s="9"/>
      <c r="I178" s="78"/>
      <c r="J178" s="74" t="str">
        <f t="shared" si="104"/>
        <v>-</v>
      </c>
      <c r="K178" s="9"/>
      <c r="L178" s="9"/>
      <c r="M178" s="9" t="str">
        <f t="shared" si="105"/>
        <v>-</v>
      </c>
      <c r="N178" s="9"/>
      <c r="O178" s="78"/>
      <c r="P178" s="74" t="str">
        <f t="shared" si="106"/>
        <v>-</v>
      </c>
      <c r="Q178" s="9"/>
      <c r="R178" s="78"/>
      <c r="S178" s="74" t="str">
        <f t="shared" si="107"/>
        <v>-</v>
      </c>
      <c r="T178" s="9"/>
      <c r="U178" s="9"/>
      <c r="V178" s="80" t="s">
        <v>13</v>
      </c>
    </row>
    <row r="179" spans="2:22" ht="13.5" customHeight="1" hidden="1">
      <c r="B179" s="11" t="s">
        <v>37</v>
      </c>
      <c r="C179" s="74">
        <f t="shared" si="102"/>
        <v>1</v>
      </c>
      <c r="D179" s="9">
        <v>1</v>
      </c>
      <c r="E179" s="76"/>
      <c r="F179" s="88">
        <v>3</v>
      </c>
      <c r="G179" s="74">
        <f t="shared" si="103"/>
        <v>14</v>
      </c>
      <c r="H179" s="9">
        <v>9</v>
      </c>
      <c r="I179" s="78">
        <v>5</v>
      </c>
      <c r="J179" s="74">
        <f t="shared" si="104"/>
        <v>3</v>
      </c>
      <c r="K179" s="9">
        <v>0</v>
      </c>
      <c r="L179" s="9">
        <v>3</v>
      </c>
      <c r="M179" s="9">
        <f t="shared" si="105"/>
        <v>1</v>
      </c>
      <c r="N179" s="9">
        <v>0</v>
      </c>
      <c r="O179" s="78">
        <v>1</v>
      </c>
      <c r="P179" s="74" t="str">
        <f t="shared" si="106"/>
        <v>-</v>
      </c>
      <c r="Q179" s="9"/>
      <c r="R179" s="78"/>
      <c r="S179" s="74">
        <f t="shared" si="107"/>
        <v>27</v>
      </c>
      <c r="T179" s="9">
        <v>11</v>
      </c>
      <c r="U179" s="9">
        <v>16</v>
      </c>
      <c r="V179" s="80" t="s">
        <v>13</v>
      </c>
    </row>
    <row r="180" spans="2:22" ht="13.5" customHeight="1" hidden="1">
      <c r="B180" s="11" t="s">
        <v>38</v>
      </c>
      <c r="C180" s="74">
        <f t="shared" si="102"/>
        <v>1</v>
      </c>
      <c r="D180" s="9">
        <v>1</v>
      </c>
      <c r="E180" s="76"/>
      <c r="F180" s="88">
        <v>3</v>
      </c>
      <c r="G180" s="74">
        <f t="shared" si="103"/>
        <v>9</v>
      </c>
      <c r="H180" s="9">
        <v>2</v>
      </c>
      <c r="I180" s="78">
        <v>7</v>
      </c>
      <c r="J180" s="74">
        <f t="shared" si="104"/>
        <v>3</v>
      </c>
      <c r="K180" s="9">
        <v>0</v>
      </c>
      <c r="L180" s="9">
        <v>3</v>
      </c>
      <c r="M180" s="9">
        <f t="shared" si="105"/>
        <v>1</v>
      </c>
      <c r="N180" s="9">
        <v>0</v>
      </c>
      <c r="O180" s="78">
        <v>1</v>
      </c>
      <c r="P180" s="74" t="str">
        <f t="shared" si="106"/>
        <v>-</v>
      </c>
      <c r="Q180" s="9"/>
      <c r="R180" s="78"/>
      <c r="S180" s="74">
        <f t="shared" si="107"/>
        <v>3</v>
      </c>
      <c r="T180" s="9">
        <v>1</v>
      </c>
      <c r="U180" s="9">
        <v>2</v>
      </c>
      <c r="V180" s="80" t="s">
        <v>13</v>
      </c>
    </row>
    <row r="181" spans="2:22" ht="13.5" customHeight="1" hidden="1">
      <c r="B181" s="11" t="s">
        <v>39</v>
      </c>
      <c r="C181" s="74">
        <f t="shared" si="102"/>
        <v>1</v>
      </c>
      <c r="D181" s="9">
        <v>1</v>
      </c>
      <c r="E181" s="76"/>
      <c r="F181" s="88">
        <v>3</v>
      </c>
      <c r="G181" s="74">
        <f t="shared" si="103"/>
        <v>21</v>
      </c>
      <c r="H181" s="9">
        <v>12</v>
      </c>
      <c r="I181" s="78">
        <v>9</v>
      </c>
      <c r="J181" s="74">
        <f t="shared" si="104"/>
        <v>4</v>
      </c>
      <c r="K181" s="9">
        <v>0</v>
      </c>
      <c r="L181" s="9">
        <v>4</v>
      </c>
      <c r="M181" s="9">
        <f t="shared" si="105"/>
        <v>1</v>
      </c>
      <c r="N181" s="9">
        <v>0</v>
      </c>
      <c r="O181" s="78">
        <v>1</v>
      </c>
      <c r="P181" s="74" t="str">
        <f t="shared" si="106"/>
        <v>-</v>
      </c>
      <c r="Q181" s="9"/>
      <c r="R181" s="78"/>
      <c r="S181" s="74">
        <f t="shared" si="107"/>
        <v>20</v>
      </c>
      <c r="T181" s="9">
        <v>9</v>
      </c>
      <c r="U181" s="9">
        <v>11</v>
      </c>
      <c r="V181" s="80" t="s">
        <v>13</v>
      </c>
    </row>
    <row r="182" spans="2:22" ht="13.5" customHeight="1" hidden="1">
      <c r="B182" s="11" t="s">
        <v>52</v>
      </c>
      <c r="C182" s="74">
        <f t="shared" si="102"/>
        <v>1</v>
      </c>
      <c r="D182" s="9">
        <v>1</v>
      </c>
      <c r="E182" s="76"/>
      <c r="F182" s="11">
        <v>4</v>
      </c>
      <c r="G182" s="74">
        <f t="shared" si="103"/>
        <v>38</v>
      </c>
      <c r="H182" s="9">
        <v>19</v>
      </c>
      <c r="I182" s="78">
        <v>19</v>
      </c>
      <c r="J182" s="74">
        <f t="shared" si="104"/>
        <v>7</v>
      </c>
      <c r="K182" s="9">
        <v>1</v>
      </c>
      <c r="L182" s="9">
        <v>6</v>
      </c>
      <c r="M182" s="9" t="str">
        <f t="shared" si="105"/>
        <v>-</v>
      </c>
      <c r="N182" s="9"/>
      <c r="O182" s="78"/>
      <c r="P182" s="74">
        <f t="shared" si="106"/>
        <v>1</v>
      </c>
      <c r="Q182" s="9">
        <v>0</v>
      </c>
      <c r="R182" s="78">
        <v>1</v>
      </c>
      <c r="S182" s="74">
        <f t="shared" si="107"/>
        <v>13</v>
      </c>
      <c r="T182" s="9">
        <v>8</v>
      </c>
      <c r="U182" s="9">
        <v>5</v>
      </c>
      <c r="V182" s="80" t="s">
        <v>13</v>
      </c>
    </row>
    <row r="183" spans="2:22" ht="13.5" customHeight="1">
      <c r="B183" s="11" t="s">
        <v>18</v>
      </c>
      <c r="C183" s="74">
        <f>SUM(C184:C187)</f>
        <v>4</v>
      </c>
      <c r="D183" s="9">
        <f aca="true" t="shared" si="108" ref="D183:U183">SUM(D184:D187)</f>
        <v>4</v>
      </c>
      <c r="E183" s="12">
        <f t="shared" si="108"/>
        <v>0</v>
      </c>
      <c r="F183" s="13">
        <f t="shared" si="108"/>
        <v>8</v>
      </c>
      <c r="G183" s="74">
        <f t="shared" si="108"/>
        <v>132</v>
      </c>
      <c r="H183" s="9">
        <f t="shared" si="108"/>
        <v>63</v>
      </c>
      <c r="I183" s="12">
        <f t="shared" si="108"/>
        <v>69</v>
      </c>
      <c r="J183" s="74">
        <f t="shared" si="108"/>
        <v>11</v>
      </c>
      <c r="K183" s="9">
        <f t="shared" si="108"/>
        <v>0</v>
      </c>
      <c r="L183" s="9">
        <f t="shared" si="108"/>
        <v>11</v>
      </c>
      <c r="M183" s="9">
        <f t="shared" si="108"/>
        <v>8</v>
      </c>
      <c r="N183" s="9">
        <f t="shared" si="108"/>
        <v>5</v>
      </c>
      <c r="O183" s="12">
        <f t="shared" si="108"/>
        <v>3</v>
      </c>
      <c r="P183" s="74">
        <f t="shared" si="108"/>
        <v>0</v>
      </c>
      <c r="Q183" s="9">
        <f t="shared" si="108"/>
        <v>0</v>
      </c>
      <c r="R183" s="12">
        <f t="shared" si="108"/>
        <v>0</v>
      </c>
      <c r="S183" s="74">
        <f t="shared" si="108"/>
        <v>118</v>
      </c>
      <c r="T183" s="9">
        <f t="shared" si="108"/>
        <v>59</v>
      </c>
      <c r="U183" s="9">
        <f t="shared" si="108"/>
        <v>59</v>
      </c>
      <c r="V183" s="78" t="s">
        <v>13</v>
      </c>
    </row>
    <row r="184" spans="2:22" ht="13.5" customHeight="1" hidden="1">
      <c r="B184" s="11" t="s">
        <v>40</v>
      </c>
      <c r="C184" s="74">
        <f>IF(SUM(D184:E184)=0,"-",SUM(D184:E184))</f>
        <v>1</v>
      </c>
      <c r="D184" s="9">
        <v>1</v>
      </c>
      <c r="E184" s="76"/>
      <c r="F184" s="11">
        <v>2</v>
      </c>
      <c r="G184" s="74">
        <f>IF(SUM(H184:I184)=0,"-",SUM(H184:I184))</f>
        <v>39</v>
      </c>
      <c r="H184" s="9">
        <v>19</v>
      </c>
      <c r="I184" s="78">
        <v>20</v>
      </c>
      <c r="J184" s="74">
        <f>IF(SUM(K184:L184)=0,"-",SUM(K184:L184))</f>
        <v>3</v>
      </c>
      <c r="K184" s="9">
        <v>0</v>
      </c>
      <c r="L184" s="9">
        <v>3</v>
      </c>
      <c r="M184" s="9">
        <f>IF(SUM(N184:O184)=0,"-",SUM(N184:O184))</f>
        <v>2</v>
      </c>
      <c r="N184" s="9">
        <v>2</v>
      </c>
      <c r="O184" s="78">
        <v>0</v>
      </c>
      <c r="P184" s="74" t="str">
        <f>IF(SUM(Q184:R184)=0,"-",SUM(Q184:R184))</f>
        <v>-</v>
      </c>
      <c r="Q184" s="9"/>
      <c r="R184" s="78"/>
      <c r="S184" s="74">
        <f>IF(SUM(T184:U184)=0,"-",SUM(T184:U184))</f>
        <v>50</v>
      </c>
      <c r="T184" s="9">
        <v>24</v>
      </c>
      <c r="U184" s="9">
        <v>26</v>
      </c>
      <c r="V184" s="80" t="s">
        <v>13</v>
      </c>
    </row>
    <row r="185" spans="2:22" ht="13.5" customHeight="1" hidden="1">
      <c r="B185" s="11" t="s">
        <v>41</v>
      </c>
      <c r="C185" s="74">
        <f>IF(SUM(D185:E185)=0,"-",SUM(D185:E185))</f>
        <v>1</v>
      </c>
      <c r="D185" s="9">
        <v>1</v>
      </c>
      <c r="E185" s="76"/>
      <c r="F185" s="11">
        <v>1</v>
      </c>
      <c r="G185" s="74">
        <f>IF(SUM(H185:I185)=0,"-",SUM(H185:I185))</f>
        <v>10</v>
      </c>
      <c r="H185" s="9">
        <v>3</v>
      </c>
      <c r="I185" s="78">
        <v>7</v>
      </c>
      <c r="J185" s="74">
        <f>IF(SUM(K185:L185)=0,"-",SUM(K185:L185))</f>
        <v>1</v>
      </c>
      <c r="K185" s="9">
        <v>0</v>
      </c>
      <c r="L185" s="9">
        <v>1</v>
      </c>
      <c r="M185" s="9">
        <f>IF(SUM(N185:O185)=0,"-",SUM(N185:O185))</f>
        <v>2</v>
      </c>
      <c r="N185" s="9">
        <v>1</v>
      </c>
      <c r="O185" s="78">
        <v>1</v>
      </c>
      <c r="P185" s="74" t="str">
        <f>IF(SUM(Q185:R185)=0,"-",SUM(Q185:R185))</f>
        <v>-</v>
      </c>
      <c r="Q185" s="9"/>
      <c r="R185" s="78"/>
      <c r="S185" s="74">
        <f>IF(SUM(T185:U185)=0,"-",SUM(T185:U185))</f>
        <v>20</v>
      </c>
      <c r="T185" s="9">
        <v>10</v>
      </c>
      <c r="U185" s="9">
        <v>10</v>
      </c>
      <c r="V185" s="80" t="s">
        <v>13</v>
      </c>
    </row>
    <row r="186" spans="2:22" ht="13.5" customHeight="1" hidden="1">
      <c r="B186" s="11" t="s">
        <v>42</v>
      </c>
      <c r="C186" s="74">
        <f>IF(SUM(D186:E186)=0,"-",SUM(D186:E186))</f>
        <v>1</v>
      </c>
      <c r="D186" s="9">
        <v>1</v>
      </c>
      <c r="E186" s="76"/>
      <c r="F186" s="11">
        <v>1</v>
      </c>
      <c r="G186" s="74">
        <f>IF(SUM(H186:I186)=0,"-",SUM(H186:I186))</f>
        <v>22</v>
      </c>
      <c r="H186" s="9">
        <v>15</v>
      </c>
      <c r="I186" s="78">
        <v>7</v>
      </c>
      <c r="J186" s="74">
        <f>IF(SUM(K186:L186)=0,"-",SUM(K186:L186))</f>
        <v>1</v>
      </c>
      <c r="K186" s="9">
        <v>0</v>
      </c>
      <c r="L186" s="9">
        <v>1</v>
      </c>
      <c r="M186" s="9">
        <f>IF(SUM(N186:O186)=0,"-",SUM(N186:O186))</f>
        <v>2</v>
      </c>
      <c r="N186" s="9">
        <v>1</v>
      </c>
      <c r="O186" s="78">
        <v>1</v>
      </c>
      <c r="P186" s="74" t="str">
        <f>IF(SUM(Q186:R186)=0,"-",SUM(Q186:R186))</f>
        <v>-</v>
      </c>
      <c r="Q186" s="9"/>
      <c r="R186" s="78"/>
      <c r="S186" s="74">
        <f>IF(SUM(T186:U186)=0,"-",SUM(T186:U186))</f>
        <v>17</v>
      </c>
      <c r="T186" s="9">
        <v>7</v>
      </c>
      <c r="U186" s="9">
        <v>10</v>
      </c>
      <c r="V186" s="80" t="s">
        <v>13</v>
      </c>
    </row>
    <row r="187" spans="2:22" ht="13.5" customHeight="1" hidden="1">
      <c r="B187" s="11" t="s">
        <v>43</v>
      </c>
      <c r="C187" s="74">
        <f>IF(SUM(D187:E187)=0,"-",SUM(D187:E187))</f>
        <v>1</v>
      </c>
      <c r="D187" s="9">
        <v>1</v>
      </c>
      <c r="E187" s="76"/>
      <c r="F187" s="11">
        <v>4</v>
      </c>
      <c r="G187" s="74">
        <f>IF(SUM(H187:I187)=0,"-",SUM(H187:I187))</f>
        <v>61</v>
      </c>
      <c r="H187" s="9">
        <v>26</v>
      </c>
      <c r="I187" s="78">
        <v>35</v>
      </c>
      <c r="J187" s="74">
        <f>IF(SUM(K187:L187)=0,"-",SUM(K187:L187))</f>
        <v>6</v>
      </c>
      <c r="K187" s="9">
        <v>0</v>
      </c>
      <c r="L187" s="9">
        <v>6</v>
      </c>
      <c r="M187" s="9">
        <f>IF(SUM(N187:O187)=0,"-",SUM(N187:O187))</f>
        <v>2</v>
      </c>
      <c r="N187" s="9">
        <v>1</v>
      </c>
      <c r="O187" s="78">
        <v>1</v>
      </c>
      <c r="P187" s="74" t="str">
        <f>IF(SUM(Q187:R187)=0,"-",SUM(Q187:R187))</f>
        <v>-</v>
      </c>
      <c r="Q187" s="9"/>
      <c r="R187" s="78"/>
      <c r="S187" s="74">
        <f>IF(SUM(T187:U187)=0,"-",SUM(T187:U187))</f>
        <v>31</v>
      </c>
      <c r="T187" s="9">
        <v>18</v>
      </c>
      <c r="U187" s="9">
        <v>13</v>
      </c>
      <c r="V187" s="80" t="s">
        <v>13</v>
      </c>
    </row>
    <row r="188" spans="2:22" ht="13.5" customHeight="1">
      <c r="B188" s="18" t="s">
        <v>19</v>
      </c>
      <c r="C188" s="75">
        <v>1</v>
      </c>
      <c r="D188" s="16">
        <v>1</v>
      </c>
      <c r="E188" s="19">
        <f>SUM(E192:E192)</f>
        <v>0</v>
      </c>
      <c r="F188" s="20">
        <v>3</v>
      </c>
      <c r="G188" s="75">
        <v>13</v>
      </c>
      <c r="H188" s="16">
        <v>3</v>
      </c>
      <c r="I188" s="19">
        <v>10</v>
      </c>
      <c r="J188" s="20">
        <f>SUM(J189)</f>
        <v>4</v>
      </c>
      <c r="K188" s="16">
        <f aca="true" t="shared" si="109" ref="K188:U188">SUM(K189)</f>
        <v>0</v>
      </c>
      <c r="L188" s="16">
        <f t="shared" si="109"/>
        <v>4</v>
      </c>
      <c r="M188" s="16">
        <f t="shared" si="109"/>
        <v>1</v>
      </c>
      <c r="N188" s="16">
        <f t="shared" si="109"/>
        <v>0</v>
      </c>
      <c r="O188" s="21">
        <f t="shared" si="109"/>
        <v>1</v>
      </c>
      <c r="P188" s="16">
        <f t="shared" si="109"/>
        <v>0</v>
      </c>
      <c r="Q188" s="16">
        <f t="shared" si="109"/>
        <v>0</v>
      </c>
      <c r="R188" s="77">
        <f t="shared" si="109"/>
        <v>0</v>
      </c>
      <c r="S188" s="20">
        <f t="shared" si="109"/>
        <v>5</v>
      </c>
      <c r="T188" s="16">
        <f t="shared" si="109"/>
        <v>0</v>
      </c>
      <c r="U188" s="16">
        <f t="shared" si="109"/>
        <v>5</v>
      </c>
      <c r="V188" s="79" t="s">
        <v>13</v>
      </c>
    </row>
    <row r="189" spans="2:22" ht="13.5" customHeight="1" hidden="1">
      <c r="B189" s="98" t="s">
        <v>67</v>
      </c>
      <c r="C189" s="99">
        <f>IF(SUM(D189:E189)=0,"-",SUM(D189:E189))</f>
        <v>1</v>
      </c>
      <c r="D189" s="100">
        <v>1</v>
      </c>
      <c r="E189" s="101"/>
      <c r="F189" s="98">
        <v>3</v>
      </c>
      <c r="G189" s="99">
        <f>IF(SUM(H189:I189)=0,"-",SUM(H189:I189))</f>
        <v>13</v>
      </c>
      <c r="H189" s="100">
        <v>3</v>
      </c>
      <c r="I189" s="101">
        <v>10</v>
      </c>
      <c r="J189" s="99">
        <f>IF(SUM(K189:L189)=0,"-",SUM(K189:L189))</f>
        <v>4</v>
      </c>
      <c r="K189" s="100">
        <v>0</v>
      </c>
      <c r="L189" s="100">
        <v>4</v>
      </c>
      <c r="M189" s="100">
        <f>IF(SUM(N189:O189)=0,"-",SUM(N189:O189))</f>
        <v>1</v>
      </c>
      <c r="N189" s="100">
        <v>0</v>
      </c>
      <c r="O189" s="101">
        <v>1</v>
      </c>
      <c r="P189" s="99" t="str">
        <f>IF(SUM(Q189:R189)=0,"-",SUM(Q189:R189))</f>
        <v>-</v>
      </c>
      <c r="Q189" s="100"/>
      <c r="R189" s="101"/>
      <c r="S189" s="99">
        <f>IF(SUM(T189:U189)=0,"-",SUM(T189:U189))</f>
        <v>5</v>
      </c>
      <c r="T189" s="100">
        <v>0</v>
      </c>
      <c r="U189" s="100">
        <v>5</v>
      </c>
      <c r="V189" s="101" t="s">
        <v>21</v>
      </c>
    </row>
    <row r="190" spans="2:22" ht="13.5" customHeight="1" hidden="1">
      <c r="B190" s="11" t="s">
        <v>68</v>
      </c>
      <c r="C190" s="13" t="str">
        <f>IF(SUM(D190:E190)=0,"-",SUM(D190:E190))</f>
        <v>-</v>
      </c>
      <c r="D190" s="9"/>
      <c r="E190" s="14"/>
      <c r="F190" s="11"/>
      <c r="G190" s="13" t="str">
        <f>IF(SUM(H190:I190)=0,"-",SUM(H190:I190))</f>
        <v>-</v>
      </c>
      <c r="H190" s="9"/>
      <c r="I190" s="14"/>
      <c r="J190" s="13" t="str">
        <f>IF(SUM(K190:L190)=0,"-",SUM(K190:L190))</f>
        <v>-</v>
      </c>
      <c r="K190" s="9"/>
      <c r="L190" s="9"/>
      <c r="M190" s="9" t="str">
        <f>IF(SUM(N190:O190)=0,"-",SUM(N190:O190))</f>
        <v>-</v>
      </c>
      <c r="N190" s="9"/>
      <c r="O190" s="14"/>
      <c r="P190" s="13" t="str">
        <f>IF(SUM(Q190:R190)=0,"-",SUM(Q190:R190))</f>
        <v>-</v>
      </c>
      <c r="Q190" s="9"/>
      <c r="R190" s="14"/>
      <c r="S190" s="13" t="str">
        <f>IF(SUM(T190:U190)=0,"-",SUM(T190:U190))</f>
        <v>-</v>
      </c>
      <c r="T190" s="9"/>
      <c r="U190" s="9"/>
      <c r="V190" s="14" t="s">
        <v>21</v>
      </c>
    </row>
    <row r="191" spans="2:22" ht="13.5" customHeight="1" hidden="1">
      <c r="B191" s="18" t="s">
        <v>69</v>
      </c>
      <c r="C191" s="20" t="str">
        <f>IF(SUM(D191:E191)=0,"-",SUM(D191:E191))</f>
        <v>-</v>
      </c>
      <c r="D191" s="16"/>
      <c r="E191" s="21"/>
      <c r="F191" s="18"/>
      <c r="G191" s="20" t="str">
        <f>IF(SUM(H191:I191)=0,"-",SUM(H191:I191))</f>
        <v>-</v>
      </c>
      <c r="H191" s="16"/>
      <c r="I191" s="21"/>
      <c r="J191" s="20" t="str">
        <f>IF(SUM(K191:L191)=0,"-",SUM(K191:L191))</f>
        <v>-</v>
      </c>
      <c r="K191" s="16"/>
      <c r="L191" s="16"/>
      <c r="M191" s="16" t="str">
        <f>IF(SUM(N191:O191)=0,"-",SUM(N191:O191))</f>
        <v>-</v>
      </c>
      <c r="N191" s="16"/>
      <c r="O191" s="21"/>
      <c r="P191" s="20" t="str">
        <f>IF(SUM(Q191:R191)=0,"-",SUM(Q191:R191))</f>
        <v>-</v>
      </c>
      <c r="Q191" s="16"/>
      <c r="R191" s="21"/>
      <c r="S191" s="20" t="str">
        <f>IF(SUM(T191:U191)=0,"-",SUM(T191:U191))</f>
        <v>-</v>
      </c>
      <c r="T191" s="16"/>
      <c r="U191" s="16"/>
      <c r="V191" s="21" t="s">
        <v>21</v>
      </c>
    </row>
    <row r="192" ht="13.5" customHeight="1">
      <c r="V192" s="73" t="s">
        <v>57</v>
      </c>
    </row>
    <row r="193" ht="13.5" customHeight="1">
      <c r="V193" s="73" t="s">
        <v>33</v>
      </c>
    </row>
  </sheetData>
  <sheetProtection/>
  <mergeCells count="14">
    <mergeCell ref="C97:E97"/>
    <mergeCell ref="S3:U4"/>
    <mergeCell ref="V3:V4"/>
    <mergeCell ref="P3:R3"/>
    <mergeCell ref="P4:R4"/>
    <mergeCell ref="C3:E3"/>
    <mergeCell ref="D4:D5"/>
    <mergeCell ref="E4:E5"/>
    <mergeCell ref="J3:O3"/>
    <mergeCell ref="G3:I3"/>
    <mergeCell ref="F3:F5"/>
    <mergeCell ref="C4:C5"/>
    <mergeCell ref="J4:L4"/>
    <mergeCell ref="M4:O4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scale="98" r:id="rId1"/>
  <headerFooter alignWithMargins="0">
    <oddHeader>&amp;R&amp;"ＭＳ Ｐゴシック,標準"&amp;11 10.教      育</oddHeader>
    <oddFooter>&amp;C&amp;"ＭＳ Ｐゴシック,標準"&amp;11-57-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9"/>
  <sheetViews>
    <sheetView showGridLines="0" zoomScalePageLayoutView="0" workbookViewId="0" topLeftCell="A1">
      <selection activeCell="D15" sqref="D15:E15"/>
    </sheetView>
  </sheetViews>
  <sheetFormatPr defaultColWidth="9.00390625" defaultRowHeight="12.75"/>
  <cols>
    <col min="1" max="1" width="4.125" style="142" customWidth="1"/>
    <col min="2" max="2" width="28.125" style="142" customWidth="1"/>
    <col min="3" max="3" width="10.875" style="142" customWidth="1"/>
    <col min="4" max="4" width="17.875" style="142" customWidth="1"/>
    <col min="5" max="5" width="8.75390625" style="142" customWidth="1"/>
    <col min="6" max="6" width="14.375" style="143" customWidth="1"/>
    <col min="7" max="7" width="12.125" style="143" customWidth="1"/>
    <col min="8" max="16384" width="9.125" style="142" customWidth="1"/>
  </cols>
  <sheetData>
    <row r="1" ht="30" customHeight="1">
      <c r="A1" s="141" t="s">
        <v>70</v>
      </c>
    </row>
    <row r="2" ht="18" customHeight="1">
      <c r="B2" s="144" t="s">
        <v>71</v>
      </c>
    </row>
    <row r="3" spans="2:7" ht="17.25" customHeight="1">
      <c r="B3" s="145" t="s">
        <v>72</v>
      </c>
      <c r="C3" s="145" t="s">
        <v>73</v>
      </c>
      <c r="D3" s="145"/>
      <c r="E3" s="145"/>
      <c r="F3" s="145"/>
      <c r="G3" s="146" t="s">
        <v>74</v>
      </c>
    </row>
    <row r="4" spans="2:7" ht="17.25" customHeight="1">
      <c r="B4" s="145"/>
      <c r="C4" s="147" t="s">
        <v>75</v>
      </c>
      <c r="D4" s="147" t="s">
        <v>76</v>
      </c>
      <c r="E4" s="147" t="s">
        <v>77</v>
      </c>
      <c r="F4" s="148" t="s">
        <v>78</v>
      </c>
      <c r="G4" s="149"/>
    </row>
    <row r="5" spans="2:7" ht="26.25" customHeight="1">
      <c r="B5" s="150" t="s">
        <v>79</v>
      </c>
      <c r="C5" s="151" t="s">
        <v>80</v>
      </c>
      <c r="D5" s="152" t="s">
        <v>81</v>
      </c>
      <c r="E5" s="153">
        <v>2</v>
      </c>
      <c r="F5" s="154">
        <v>948</v>
      </c>
      <c r="G5" s="154">
        <v>2054</v>
      </c>
    </row>
    <row r="6" spans="2:7" ht="26.25" customHeight="1">
      <c r="B6" s="155" t="s">
        <v>82</v>
      </c>
      <c r="C6" s="156" t="s">
        <v>83</v>
      </c>
      <c r="D6" s="152" t="s">
        <v>81</v>
      </c>
      <c r="E6" s="157">
        <v>1</v>
      </c>
      <c r="F6" s="158">
        <v>850</v>
      </c>
      <c r="G6" s="158">
        <v>1196</v>
      </c>
    </row>
    <row r="7" spans="2:7" ht="26.25" customHeight="1">
      <c r="B7" s="159" t="s">
        <v>84</v>
      </c>
      <c r="C7" s="160" t="s">
        <v>85</v>
      </c>
      <c r="D7" s="152" t="s">
        <v>81</v>
      </c>
      <c r="E7" s="161">
        <v>1</v>
      </c>
      <c r="F7" s="162">
        <v>974</v>
      </c>
      <c r="G7" s="162">
        <v>3586</v>
      </c>
    </row>
    <row r="8" spans="2:7" ht="26.25" customHeight="1">
      <c r="B8" s="159" t="s">
        <v>86</v>
      </c>
      <c r="C8" s="163" t="s">
        <v>87</v>
      </c>
      <c r="D8" s="152" t="s">
        <v>81</v>
      </c>
      <c r="E8" s="164">
        <v>1</v>
      </c>
      <c r="F8" s="158">
        <v>959</v>
      </c>
      <c r="G8" s="158">
        <v>3018</v>
      </c>
    </row>
    <row r="9" spans="2:7" ht="26.25" customHeight="1">
      <c r="B9" s="159" t="s">
        <v>88</v>
      </c>
      <c r="C9" s="163" t="s">
        <v>89</v>
      </c>
      <c r="D9" s="152" t="s">
        <v>81</v>
      </c>
      <c r="E9" s="164">
        <v>1</v>
      </c>
      <c r="F9" s="158">
        <v>864</v>
      </c>
      <c r="G9" s="158">
        <v>3363</v>
      </c>
    </row>
    <row r="10" spans="2:7" ht="26.25" customHeight="1">
      <c r="B10" s="165" t="s">
        <v>90</v>
      </c>
      <c r="C10" s="166" t="s">
        <v>91</v>
      </c>
      <c r="D10" s="167" t="s">
        <v>81</v>
      </c>
      <c r="E10" s="168">
        <v>1</v>
      </c>
      <c r="F10" s="158">
        <v>600</v>
      </c>
      <c r="G10" s="158">
        <v>2000</v>
      </c>
    </row>
    <row r="11" spans="2:7" ht="26.25" customHeight="1">
      <c r="B11" s="165" t="s">
        <v>92</v>
      </c>
      <c r="C11" s="166" t="s">
        <v>93</v>
      </c>
      <c r="D11" s="167" t="s">
        <v>81</v>
      </c>
      <c r="E11" s="168">
        <v>2</v>
      </c>
      <c r="F11" s="158">
        <v>597</v>
      </c>
      <c r="G11" s="169" t="s">
        <v>94</v>
      </c>
    </row>
    <row r="12" spans="2:7" ht="26.25" customHeight="1">
      <c r="B12" s="165" t="s">
        <v>95</v>
      </c>
      <c r="C12" s="166" t="s">
        <v>93</v>
      </c>
      <c r="D12" s="167" t="s">
        <v>81</v>
      </c>
      <c r="E12" s="168">
        <v>1</v>
      </c>
      <c r="F12" s="158">
        <v>514</v>
      </c>
      <c r="G12" s="169" t="s">
        <v>94</v>
      </c>
    </row>
    <row r="13" spans="2:7" ht="26.25" customHeight="1">
      <c r="B13" s="165" t="s">
        <v>96</v>
      </c>
      <c r="C13" s="166" t="s">
        <v>97</v>
      </c>
      <c r="D13" s="167" t="s">
        <v>81</v>
      </c>
      <c r="E13" s="168">
        <v>1</v>
      </c>
      <c r="F13" s="158">
        <v>141</v>
      </c>
      <c r="G13" s="169" t="s">
        <v>94</v>
      </c>
    </row>
    <row r="14" spans="2:7" ht="26.25" customHeight="1">
      <c r="B14" s="159" t="s">
        <v>98</v>
      </c>
      <c r="C14" s="166" t="s">
        <v>99</v>
      </c>
      <c r="D14" s="167" t="s">
        <v>81</v>
      </c>
      <c r="E14" s="168">
        <v>2</v>
      </c>
      <c r="F14" s="158">
        <v>1003</v>
      </c>
      <c r="G14" s="169">
        <v>3119</v>
      </c>
    </row>
    <row r="15" spans="2:7" ht="26.25" customHeight="1">
      <c r="B15" s="159" t="s">
        <v>100</v>
      </c>
      <c r="C15" s="166" t="s">
        <v>101</v>
      </c>
      <c r="D15" s="167" t="s">
        <v>81</v>
      </c>
      <c r="E15" s="168">
        <v>1</v>
      </c>
      <c r="F15" s="158">
        <v>349</v>
      </c>
      <c r="G15" s="158" t="s">
        <v>94</v>
      </c>
    </row>
    <row r="16" spans="2:7" ht="26.25" customHeight="1">
      <c r="B16" s="159" t="s">
        <v>102</v>
      </c>
      <c r="C16" s="166" t="s">
        <v>89</v>
      </c>
      <c r="D16" s="167" t="s">
        <v>81</v>
      </c>
      <c r="E16" s="168">
        <v>1</v>
      </c>
      <c r="F16" s="158">
        <v>425</v>
      </c>
      <c r="G16" s="158" t="s">
        <v>94</v>
      </c>
    </row>
    <row r="17" spans="2:7" ht="26.25" customHeight="1">
      <c r="B17" s="159" t="s">
        <v>103</v>
      </c>
      <c r="C17" s="166" t="s">
        <v>104</v>
      </c>
      <c r="D17" s="170" t="s">
        <v>105</v>
      </c>
      <c r="E17" s="168">
        <v>2</v>
      </c>
      <c r="F17" s="158">
        <v>921</v>
      </c>
      <c r="G17" s="158" t="s">
        <v>94</v>
      </c>
    </row>
    <row r="18" spans="2:7" ht="26.25" customHeight="1">
      <c r="B18" s="159" t="s">
        <v>106</v>
      </c>
      <c r="C18" s="166" t="s">
        <v>107</v>
      </c>
      <c r="D18" s="167" t="s">
        <v>81</v>
      </c>
      <c r="E18" s="168">
        <v>1</v>
      </c>
      <c r="F18" s="158">
        <v>693</v>
      </c>
      <c r="G18" s="169">
        <v>2671</v>
      </c>
    </row>
    <row r="19" ht="15" customHeight="1">
      <c r="G19" s="171" t="s">
        <v>108</v>
      </c>
    </row>
  </sheetData>
  <sheetProtection/>
  <mergeCells count="3">
    <mergeCell ref="B3:B4"/>
    <mergeCell ref="C3:F3"/>
    <mergeCell ref="G3:G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&amp;R10.教      育</oddHeader>
    <oddFooter>&amp;C-58-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96"/>
  <sheetViews>
    <sheetView showGridLines="0" zoomScaleSheetLayoutView="100" zoomScalePageLayoutView="0" workbookViewId="0" topLeftCell="A163">
      <selection activeCell="X278" sqref="X278"/>
    </sheetView>
  </sheetViews>
  <sheetFormatPr defaultColWidth="7.625" defaultRowHeight="20.25" customHeight="1"/>
  <cols>
    <col min="1" max="1" width="3.75390625" style="173" customWidth="1"/>
    <col min="2" max="2" width="8.125" style="173" customWidth="1"/>
    <col min="3" max="3" width="4.75390625" style="229" customWidth="1"/>
    <col min="4" max="4" width="4.125" style="229" customWidth="1"/>
    <col min="5" max="5" width="3.875" style="229" customWidth="1"/>
    <col min="6" max="7" width="4.75390625" style="229" customWidth="1"/>
    <col min="8" max="8" width="4.00390625" style="229" customWidth="1"/>
    <col min="9" max="9" width="4.125" style="229" customWidth="1"/>
    <col min="10" max="10" width="7.375" style="229" customWidth="1"/>
    <col min="11" max="12" width="6.00390625" style="229" customWidth="1"/>
    <col min="13" max="13" width="5.75390625" style="229" customWidth="1"/>
    <col min="14" max="15" width="4.75390625" style="229" customWidth="1"/>
    <col min="16" max="21" width="3.75390625" style="229" customWidth="1"/>
    <col min="22" max="16384" width="7.625" style="229" customWidth="1"/>
  </cols>
  <sheetData>
    <row r="1" spans="1:21" s="173" customFormat="1" ht="30" customHeight="1">
      <c r="A1" s="58" t="s">
        <v>109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176" customFormat="1" ht="13.5">
      <c r="A2" s="174"/>
      <c r="B2" s="59" t="s">
        <v>110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 s="178" customFormat="1" ht="13.5">
      <c r="A3" s="59">
        <v>1</v>
      </c>
      <c r="B3" s="59" t="s">
        <v>111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s="176" customFormat="1" ht="15" customHeight="1">
      <c r="A4" s="175"/>
      <c r="B4" s="34"/>
      <c r="C4" s="179" t="s">
        <v>112</v>
      </c>
      <c r="D4" s="180"/>
      <c r="E4" s="181"/>
      <c r="F4" s="182" t="s">
        <v>113</v>
      </c>
      <c r="G4" s="180"/>
      <c r="H4" s="180"/>
      <c r="I4" s="180"/>
      <c r="J4" s="179" t="s">
        <v>114</v>
      </c>
      <c r="K4" s="180"/>
      <c r="L4" s="181"/>
      <c r="M4" s="183" t="s">
        <v>115</v>
      </c>
      <c r="N4" s="180"/>
      <c r="O4" s="180"/>
      <c r="P4" s="180"/>
      <c r="Q4" s="180"/>
      <c r="R4" s="181"/>
      <c r="S4" s="179" t="s">
        <v>116</v>
      </c>
      <c r="T4" s="182"/>
      <c r="U4" s="184"/>
    </row>
    <row r="5" spans="1:21" s="176" customFormat="1" ht="15" customHeight="1">
      <c r="A5" s="175"/>
      <c r="B5" s="185" t="s">
        <v>117</v>
      </c>
      <c r="C5" s="186" t="s">
        <v>118</v>
      </c>
      <c r="D5" s="187" t="s">
        <v>119</v>
      </c>
      <c r="E5" s="188" t="s">
        <v>120</v>
      </c>
      <c r="F5" s="189" t="s">
        <v>121</v>
      </c>
      <c r="G5" s="187" t="s">
        <v>122</v>
      </c>
      <c r="H5" s="190" t="s">
        <v>123</v>
      </c>
      <c r="I5" s="191" t="s">
        <v>124</v>
      </c>
      <c r="J5" s="186" t="s">
        <v>121</v>
      </c>
      <c r="K5" s="192" t="s">
        <v>125</v>
      </c>
      <c r="L5" s="193" t="s">
        <v>126</v>
      </c>
      <c r="M5" s="194" t="s">
        <v>127</v>
      </c>
      <c r="N5" s="195"/>
      <c r="O5" s="196"/>
      <c r="P5" s="197" t="s">
        <v>128</v>
      </c>
      <c r="Q5" s="198"/>
      <c r="R5" s="199"/>
      <c r="S5" s="200" t="s">
        <v>129</v>
      </c>
      <c r="T5" s="201"/>
      <c r="U5" s="202"/>
    </row>
    <row r="6" spans="1:21" s="176" customFormat="1" ht="15" customHeight="1">
      <c r="A6" s="175"/>
      <c r="B6" s="44"/>
      <c r="C6" s="186"/>
      <c r="D6" s="203"/>
      <c r="E6" s="204"/>
      <c r="F6" s="189"/>
      <c r="G6" s="203"/>
      <c r="H6" s="205"/>
      <c r="I6" s="206"/>
      <c r="J6" s="186"/>
      <c r="K6" s="203"/>
      <c r="L6" s="204"/>
      <c r="M6" s="207" t="s">
        <v>121</v>
      </c>
      <c r="N6" s="208" t="s">
        <v>125</v>
      </c>
      <c r="O6" s="208" t="s">
        <v>126</v>
      </c>
      <c r="P6" s="209" t="s">
        <v>121</v>
      </c>
      <c r="Q6" s="210" t="s">
        <v>125</v>
      </c>
      <c r="R6" s="211" t="s">
        <v>126</v>
      </c>
      <c r="S6" s="207" t="s">
        <v>121</v>
      </c>
      <c r="T6" s="208" t="s">
        <v>125</v>
      </c>
      <c r="U6" s="212" t="s">
        <v>126</v>
      </c>
    </row>
    <row r="7" spans="1:21" s="216" customFormat="1" ht="12.75" customHeight="1">
      <c r="A7" s="213"/>
      <c r="B7" s="28" t="s">
        <v>22</v>
      </c>
      <c r="C7" s="214">
        <f>SUM(C8:C11)</f>
        <v>19</v>
      </c>
      <c r="D7" s="23">
        <f>SUM(D8:D11)</f>
        <v>19</v>
      </c>
      <c r="E7" s="26" t="s">
        <v>130</v>
      </c>
      <c r="F7" s="215">
        <f aca="true" t="shared" si="0" ref="F7:U7">SUM(F8:F11)</f>
        <v>224</v>
      </c>
      <c r="G7" s="23">
        <f t="shared" si="0"/>
        <v>209</v>
      </c>
      <c r="H7" s="23">
        <f t="shared" si="0"/>
        <v>2</v>
      </c>
      <c r="I7" s="23">
        <f t="shared" si="0"/>
        <v>13</v>
      </c>
      <c r="J7" s="214">
        <f t="shared" si="0"/>
        <v>6287</v>
      </c>
      <c r="K7" s="23">
        <f t="shared" si="0"/>
        <v>3259</v>
      </c>
      <c r="L7" s="26">
        <f t="shared" si="0"/>
        <v>3028</v>
      </c>
      <c r="M7" s="214">
        <f t="shared" si="0"/>
        <v>345</v>
      </c>
      <c r="N7" s="23">
        <f t="shared" si="0"/>
        <v>120</v>
      </c>
      <c r="O7" s="23">
        <f t="shared" si="0"/>
        <v>225</v>
      </c>
      <c r="P7" s="23">
        <f t="shared" si="0"/>
        <v>29</v>
      </c>
      <c r="Q7" s="23">
        <f t="shared" si="0"/>
        <v>7</v>
      </c>
      <c r="R7" s="26">
        <f t="shared" si="0"/>
        <v>22</v>
      </c>
      <c r="S7" s="214">
        <f t="shared" si="0"/>
        <v>72</v>
      </c>
      <c r="T7" s="23">
        <f t="shared" si="0"/>
        <v>0</v>
      </c>
      <c r="U7" s="26">
        <f t="shared" si="0"/>
        <v>72</v>
      </c>
    </row>
    <row r="8" spans="1:21" s="176" customFormat="1" ht="18" customHeight="1" hidden="1">
      <c r="A8" s="175"/>
      <c r="B8" s="11" t="s">
        <v>131</v>
      </c>
      <c r="C8" s="74">
        <v>5</v>
      </c>
      <c r="D8" s="10">
        <v>5</v>
      </c>
      <c r="E8" s="14" t="s">
        <v>130</v>
      </c>
      <c r="F8" s="76">
        <v>55</v>
      </c>
      <c r="G8" s="10">
        <v>53</v>
      </c>
      <c r="H8" s="10" t="s">
        <v>21</v>
      </c>
      <c r="I8" s="10">
        <v>2</v>
      </c>
      <c r="J8" s="74">
        <v>1474</v>
      </c>
      <c r="K8" s="10">
        <v>751</v>
      </c>
      <c r="L8" s="14">
        <v>723</v>
      </c>
      <c r="M8" s="74">
        <v>88</v>
      </c>
      <c r="N8" s="10">
        <v>28</v>
      </c>
      <c r="O8" s="10">
        <v>60</v>
      </c>
      <c r="P8" s="10">
        <v>4</v>
      </c>
      <c r="Q8" s="10">
        <v>2</v>
      </c>
      <c r="R8" s="14">
        <v>2</v>
      </c>
      <c r="S8" s="74">
        <v>7</v>
      </c>
      <c r="T8" s="10" t="s">
        <v>130</v>
      </c>
      <c r="U8" s="14">
        <v>7</v>
      </c>
    </row>
    <row r="9" spans="1:21" s="176" customFormat="1" ht="18" customHeight="1" hidden="1">
      <c r="A9" s="175"/>
      <c r="B9" s="11" t="s">
        <v>132</v>
      </c>
      <c r="C9" s="74">
        <v>7</v>
      </c>
      <c r="D9" s="10">
        <v>7</v>
      </c>
      <c r="E9" s="14" t="s">
        <v>130</v>
      </c>
      <c r="F9" s="76">
        <v>82</v>
      </c>
      <c r="G9" s="10">
        <v>74</v>
      </c>
      <c r="H9" s="10">
        <v>2</v>
      </c>
      <c r="I9" s="10">
        <v>6</v>
      </c>
      <c r="J9" s="74">
        <v>2252</v>
      </c>
      <c r="K9" s="10">
        <v>1162</v>
      </c>
      <c r="L9" s="14">
        <v>1090</v>
      </c>
      <c r="M9" s="74">
        <v>126</v>
      </c>
      <c r="N9" s="10">
        <v>41</v>
      </c>
      <c r="O9" s="10">
        <v>85</v>
      </c>
      <c r="P9" s="10">
        <v>7</v>
      </c>
      <c r="Q9" s="10">
        <v>3</v>
      </c>
      <c r="R9" s="14">
        <v>4</v>
      </c>
      <c r="S9" s="74">
        <v>41</v>
      </c>
      <c r="T9" s="10" t="s">
        <v>21</v>
      </c>
      <c r="U9" s="14">
        <v>41</v>
      </c>
    </row>
    <row r="10" spans="1:21" s="176" customFormat="1" ht="18" customHeight="1" hidden="1">
      <c r="A10" s="175"/>
      <c r="B10" s="11" t="s">
        <v>133</v>
      </c>
      <c r="C10" s="74">
        <v>3</v>
      </c>
      <c r="D10" s="10">
        <v>3</v>
      </c>
      <c r="E10" s="14" t="s">
        <v>130</v>
      </c>
      <c r="F10" s="76">
        <v>53</v>
      </c>
      <c r="G10" s="10">
        <v>49</v>
      </c>
      <c r="H10" s="10" t="s">
        <v>21</v>
      </c>
      <c r="I10" s="10">
        <v>4</v>
      </c>
      <c r="J10" s="74">
        <v>1660</v>
      </c>
      <c r="K10" s="10">
        <v>859</v>
      </c>
      <c r="L10" s="14">
        <v>801</v>
      </c>
      <c r="M10" s="74">
        <v>75</v>
      </c>
      <c r="N10" s="10">
        <v>25</v>
      </c>
      <c r="O10" s="10">
        <v>50</v>
      </c>
      <c r="P10" s="10">
        <v>14</v>
      </c>
      <c r="Q10" s="10">
        <v>1</v>
      </c>
      <c r="R10" s="14">
        <v>13</v>
      </c>
      <c r="S10" s="74">
        <v>13</v>
      </c>
      <c r="T10" s="10" t="s">
        <v>21</v>
      </c>
      <c r="U10" s="14">
        <v>13</v>
      </c>
    </row>
    <row r="11" spans="1:21" s="176" customFormat="1" ht="18" customHeight="1" hidden="1">
      <c r="A11" s="175"/>
      <c r="B11" s="18" t="s">
        <v>134</v>
      </c>
      <c r="C11" s="75">
        <v>4</v>
      </c>
      <c r="D11" s="17">
        <v>4</v>
      </c>
      <c r="E11" s="21" t="s">
        <v>130</v>
      </c>
      <c r="F11" s="77">
        <v>34</v>
      </c>
      <c r="G11" s="17">
        <v>33</v>
      </c>
      <c r="H11" s="17" t="s">
        <v>21</v>
      </c>
      <c r="I11" s="17">
        <v>1</v>
      </c>
      <c r="J11" s="75">
        <v>901</v>
      </c>
      <c r="K11" s="17">
        <v>487</v>
      </c>
      <c r="L11" s="21">
        <v>414</v>
      </c>
      <c r="M11" s="75">
        <v>56</v>
      </c>
      <c r="N11" s="17">
        <v>26</v>
      </c>
      <c r="O11" s="17">
        <v>30</v>
      </c>
      <c r="P11" s="17">
        <v>4</v>
      </c>
      <c r="Q11" s="17">
        <v>1</v>
      </c>
      <c r="R11" s="21">
        <v>3</v>
      </c>
      <c r="S11" s="75">
        <v>11</v>
      </c>
      <c r="T11" s="17" t="s">
        <v>21</v>
      </c>
      <c r="U11" s="21">
        <v>11</v>
      </c>
    </row>
    <row r="12" spans="1:21" s="216" customFormat="1" ht="12.75" customHeight="1">
      <c r="A12" s="217"/>
      <c r="B12" s="218" t="s">
        <v>20</v>
      </c>
      <c r="C12" s="219">
        <f>SUM(C13:C16)</f>
        <v>19</v>
      </c>
      <c r="D12" s="68">
        <f>SUM(D13:D16)</f>
        <v>19</v>
      </c>
      <c r="E12" s="71" t="s">
        <v>130</v>
      </c>
      <c r="F12" s="219">
        <f aca="true" t="shared" si="1" ref="F12:U12">SUM(F13:F16)</f>
        <v>226</v>
      </c>
      <c r="G12" s="68">
        <f t="shared" si="1"/>
        <v>212</v>
      </c>
      <c r="H12" s="68">
        <f t="shared" si="1"/>
        <v>2</v>
      </c>
      <c r="I12" s="71">
        <f t="shared" si="1"/>
        <v>12</v>
      </c>
      <c r="J12" s="219">
        <f t="shared" si="1"/>
        <v>6309</v>
      </c>
      <c r="K12" s="68">
        <f t="shared" si="1"/>
        <v>3224</v>
      </c>
      <c r="L12" s="71">
        <f t="shared" si="1"/>
        <v>3085</v>
      </c>
      <c r="M12" s="219">
        <f t="shared" si="1"/>
        <v>349</v>
      </c>
      <c r="N12" s="68">
        <f t="shared" si="1"/>
        <v>119</v>
      </c>
      <c r="O12" s="68">
        <f t="shared" si="1"/>
        <v>230</v>
      </c>
      <c r="P12" s="68">
        <f t="shared" si="1"/>
        <v>21</v>
      </c>
      <c r="Q12" s="68">
        <f t="shared" si="1"/>
        <v>7</v>
      </c>
      <c r="R12" s="71">
        <f t="shared" si="1"/>
        <v>14</v>
      </c>
      <c r="S12" s="219">
        <f t="shared" si="1"/>
        <v>74</v>
      </c>
      <c r="T12" s="68">
        <f t="shared" si="1"/>
        <v>2</v>
      </c>
      <c r="U12" s="71">
        <f t="shared" si="1"/>
        <v>72</v>
      </c>
    </row>
    <row r="13" spans="1:21" s="176" customFormat="1" ht="18" customHeight="1" hidden="1">
      <c r="A13" s="220"/>
      <c r="B13" s="76" t="s">
        <v>131</v>
      </c>
      <c r="C13" s="74">
        <f aca="true" t="shared" si="2" ref="C13:C21">SUM(D13:E13)</f>
        <v>5</v>
      </c>
      <c r="D13" s="10">
        <v>5</v>
      </c>
      <c r="E13" s="14" t="s">
        <v>135</v>
      </c>
      <c r="F13" s="74">
        <f aca="true" t="shared" si="3" ref="F13:F21">SUM(G13:I13)</f>
        <v>55</v>
      </c>
      <c r="G13" s="10">
        <v>53</v>
      </c>
      <c r="H13" s="10" t="s">
        <v>135</v>
      </c>
      <c r="I13" s="14">
        <v>2</v>
      </c>
      <c r="J13" s="74">
        <f aca="true" t="shared" si="4" ref="J13:J21">SUM(K13:L13)</f>
        <v>1438</v>
      </c>
      <c r="K13" s="10">
        <v>733</v>
      </c>
      <c r="L13" s="14">
        <v>705</v>
      </c>
      <c r="M13" s="74">
        <f aca="true" t="shared" si="5" ref="M13:M21">SUM(N13:O13)</f>
        <v>85</v>
      </c>
      <c r="N13" s="10">
        <v>29</v>
      </c>
      <c r="O13" s="10">
        <v>56</v>
      </c>
      <c r="P13" s="10">
        <f aca="true" t="shared" si="6" ref="P13:P21">SUM(Q13:R13)</f>
        <v>1</v>
      </c>
      <c r="Q13" s="10" t="s">
        <v>135</v>
      </c>
      <c r="R13" s="14">
        <v>1</v>
      </c>
      <c r="S13" s="74">
        <f aca="true" t="shared" si="7" ref="S13:S21">SUM(T13:U13)</f>
        <v>8</v>
      </c>
      <c r="T13" s="10" t="s">
        <v>135</v>
      </c>
      <c r="U13" s="14">
        <v>8</v>
      </c>
    </row>
    <row r="14" spans="1:21" s="176" customFormat="1" ht="18" customHeight="1" hidden="1">
      <c r="A14" s="220"/>
      <c r="B14" s="76" t="s">
        <v>136</v>
      </c>
      <c r="C14" s="74">
        <f t="shared" si="2"/>
        <v>7</v>
      </c>
      <c r="D14" s="10">
        <v>7</v>
      </c>
      <c r="E14" s="14" t="s">
        <v>135</v>
      </c>
      <c r="F14" s="74">
        <f t="shared" si="3"/>
        <v>83</v>
      </c>
      <c r="G14" s="10">
        <v>75</v>
      </c>
      <c r="H14" s="10">
        <v>2</v>
      </c>
      <c r="I14" s="14">
        <v>6</v>
      </c>
      <c r="J14" s="74">
        <f t="shared" si="4"/>
        <v>2288</v>
      </c>
      <c r="K14" s="10">
        <v>1166</v>
      </c>
      <c r="L14" s="14">
        <v>1122</v>
      </c>
      <c r="M14" s="74">
        <f t="shared" si="5"/>
        <v>128</v>
      </c>
      <c r="N14" s="10">
        <v>41</v>
      </c>
      <c r="O14" s="10">
        <v>87</v>
      </c>
      <c r="P14" s="10">
        <f t="shared" si="6"/>
        <v>9</v>
      </c>
      <c r="Q14" s="10">
        <v>5</v>
      </c>
      <c r="R14" s="14">
        <v>4</v>
      </c>
      <c r="S14" s="74">
        <f t="shared" si="7"/>
        <v>40</v>
      </c>
      <c r="T14" s="10">
        <v>1</v>
      </c>
      <c r="U14" s="14">
        <v>39</v>
      </c>
    </row>
    <row r="15" spans="1:21" s="176" customFormat="1" ht="18" customHeight="1" hidden="1">
      <c r="A15" s="220"/>
      <c r="B15" s="76" t="s">
        <v>137</v>
      </c>
      <c r="C15" s="74">
        <f t="shared" si="2"/>
        <v>3</v>
      </c>
      <c r="D15" s="10">
        <v>3</v>
      </c>
      <c r="E15" s="14" t="s">
        <v>135</v>
      </c>
      <c r="F15" s="74">
        <f t="shared" si="3"/>
        <v>53</v>
      </c>
      <c r="G15" s="10">
        <v>50</v>
      </c>
      <c r="H15" s="10" t="s">
        <v>135</v>
      </c>
      <c r="I15" s="14">
        <v>3</v>
      </c>
      <c r="J15" s="74">
        <f t="shared" si="4"/>
        <v>1656</v>
      </c>
      <c r="K15" s="10">
        <v>844</v>
      </c>
      <c r="L15" s="14">
        <v>812</v>
      </c>
      <c r="M15" s="74">
        <f t="shared" si="5"/>
        <v>77</v>
      </c>
      <c r="N15" s="10">
        <v>24</v>
      </c>
      <c r="O15" s="10">
        <v>53</v>
      </c>
      <c r="P15" s="10">
        <f t="shared" si="6"/>
        <v>6</v>
      </c>
      <c r="Q15" s="10" t="s">
        <v>135</v>
      </c>
      <c r="R15" s="14">
        <v>6</v>
      </c>
      <c r="S15" s="74">
        <f t="shared" si="7"/>
        <v>13</v>
      </c>
      <c r="T15" s="10" t="s">
        <v>135</v>
      </c>
      <c r="U15" s="14">
        <v>13</v>
      </c>
    </row>
    <row r="16" spans="1:21" s="176" customFormat="1" ht="18" customHeight="1" hidden="1">
      <c r="A16" s="220"/>
      <c r="B16" s="77" t="s">
        <v>138</v>
      </c>
      <c r="C16" s="75">
        <f t="shared" si="2"/>
        <v>4</v>
      </c>
      <c r="D16" s="17">
        <v>4</v>
      </c>
      <c r="E16" s="21" t="s">
        <v>135</v>
      </c>
      <c r="F16" s="75">
        <f t="shared" si="3"/>
        <v>35</v>
      </c>
      <c r="G16" s="17">
        <v>34</v>
      </c>
      <c r="H16" s="17" t="s">
        <v>135</v>
      </c>
      <c r="I16" s="21">
        <v>1</v>
      </c>
      <c r="J16" s="75">
        <f t="shared" si="4"/>
        <v>927</v>
      </c>
      <c r="K16" s="17">
        <v>481</v>
      </c>
      <c r="L16" s="21">
        <v>446</v>
      </c>
      <c r="M16" s="75">
        <f t="shared" si="5"/>
        <v>59</v>
      </c>
      <c r="N16" s="17">
        <v>25</v>
      </c>
      <c r="O16" s="17">
        <v>34</v>
      </c>
      <c r="P16" s="17">
        <f t="shared" si="6"/>
        <v>5</v>
      </c>
      <c r="Q16" s="17">
        <v>2</v>
      </c>
      <c r="R16" s="21">
        <v>3</v>
      </c>
      <c r="S16" s="75">
        <f t="shared" si="7"/>
        <v>13</v>
      </c>
      <c r="T16" s="17">
        <v>1</v>
      </c>
      <c r="U16" s="21">
        <v>12</v>
      </c>
    </row>
    <row r="17" spans="1:21" s="216" customFormat="1" ht="12.75" customHeight="1">
      <c r="A17" s="217"/>
      <c r="B17" s="221" t="s">
        <v>5</v>
      </c>
      <c r="C17" s="222">
        <f t="shared" si="2"/>
        <v>19</v>
      </c>
      <c r="D17" s="223">
        <v>19</v>
      </c>
      <c r="E17" s="224" t="s">
        <v>135</v>
      </c>
      <c r="F17" s="225">
        <f t="shared" si="3"/>
        <v>228</v>
      </c>
      <c r="G17" s="223">
        <v>214</v>
      </c>
      <c r="H17" s="223">
        <v>2</v>
      </c>
      <c r="I17" s="224">
        <v>12</v>
      </c>
      <c r="J17" s="225">
        <f t="shared" si="4"/>
        <v>6319</v>
      </c>
      <c r="K17" s="223">
        <v>3241</v>
      </c>
      <c r="L17" s="223">
        <v>3078</v>
      </c>
      <c r="M17" s="222">
        <f t="shared" si="5"/>
        <v>357</v>
      </c>
      <c r="N17" s="223">
        <v>120</v>
      </c>
      <c r="O17" s="223">
        <v>237</v>
      </c>
      <c r="P17" s="223">
        <f t="shared" si="6"/>
        <v>26</v>
      </c>
      <c r="Q17" s="223">
        <v>8</v>
      </c>
      <c r="R17" s="224">
        <v>18</v>
      </c>
      <c r="S17" s="222">
        <f t="shared" si="7"/>
        <v>67</v>
      </c>
      <c r="T17" s="223">
        <v>2</v>
      </c>
      <c r="U17" s="224">
        <v>65</v>
      </c>
    </row>
    <row r="18" spans="1:21" s="176" customFormat="1" ht="18" customHeight="1" hidden="1">
      <c r="A18" s="226"/>
      <c r="B18" s="76" t="s">
        <v>139</v>
      </c>
      <c r="C18" s="74">
        <f t="shared" si="2"/>
        <v>5</v>
      </c>
      <c r="D18" s="10">
        <v>5</v>
      </c>
      <c r="E18" s="14" t="s">
        <v>135</v>
      </c>
      <c r="F18" s="76">
        <f t="shared" si="3"/>
        <v>57</v>
      </c>
      <c r="G18" s="10">
        <v>55</v>
      </c>
      <c r="H18" s="10" t="s">
        <v>135</v>
      </c>
      <c r="I18" s="14">
        <v>2</v>
      </c>
      <c r="J18" s="76">
        <f t="shared" si="4"/>
        <v>1460</v>
      </c>
      <c r="K18" s="10">
        <v>758</v>
      </c>
      <c r="L18" s="10">
        <v>702</v>
      </c>
      <c r="M18" s="74">
        <f t="shared" si="5"/>
        <v>85</v>
      </c>
      <c r="N18" s="10">
        <v>30</v>
      </c>
      <c r="O18" s="10">
        <v>55</v>
      </c>
      <c r="P18" s="10">
        <f t="shared" si="6"/>
        <v>7</v>
      </c>
      <c r="Q18" s="10">
        <v>1</v>
      </c>
      <c r="R18" s="14">
        <v>6</v>
      </c>
      <c r="S18" s="74">
        <f t="shared" si="7"/>
        <v>7</v>
      </c>
      <c r="T18" s="10" t="s">
        <v>135</v>
      </c>
      <c r="U18" s="14">
        <v>7</v>
      </c>
    </row>
    <row r="19" spans="1:21" s="176" customFormat="1" ht="18" customHeight="1" hidden="1">
      <c r="A19" s="226"/>
      <c r="B19" s="76" t="s">
        <v>136</v>
      </c>
      <c r="C19" s="74">
        <f t="shared" si="2"/>
        <v>7</v>
      </c>
      <c r="D19" s="10">
        <v>7</v>
      </c>
      <c r="E19" s="14" t="s">
        <v>135</v>
      </c>
      <c r="F19" s="76">
        <f t="shared" si="3"/>
        <v>83</v>
      </c>
      <c r="G19" s="10">
        <v>75</v>
      </c>
      <c r="H19" s="10">
        <v>2</v>
      </c>
      <c r="I19" s="14">
        <v>6</v>
      </c>
      <c r="J19" s="76">
        <f t="shared" si="4"/>
        <v>2277</v>
      </c>
      <c r="K19" s="10">
        <v>1154</v>
      </c>
      <c r="L19" s="10">
        <v>1123</v>
      </c>
      <c r="M19" s="74">
        <f t="shared" si="5"/>
        <v>128</v>
      </c>
      <c r="N19" s="10">
        <v>40</v>
      </c>
      <c r="O19" s="10">
        <v>88</v>
      </c>
      <c r="P19" s="10">
        <f t="shared" si="6"/>
        <v>8</v>
      </c>
      <c r="Q19" s="10">
        <v>7</v>
      </c>
      <c r="R19" s="14">
        <v>1</v>
      </c>
      <c r="S19" s="74">
        <f t="shared" si="7"/>
        <v>38</v>
      </c>
      <c r="T19" s="10">
        <v>1</v>
      </c>
      <c r="U19" s="14">
        <v>37</v>
      </c>
    </row>
    <row r="20" spans="1:21" s="176" customFormat="1" ht="18" customHeight="1" hidden="1">
      <c r="A20" s="226"/>
      <c r="B20" s="76" t="s">
        <v>137</v>
      </c>
      <c r="C20" s="74">
        <f t="shared" si="2"/>
        <v>3</v>
      </c>
      <c r="D20" s="10">
        <v>3</v>
      </c>
      <c r="E20" s="14" t="s">
        <v>135</v>
      </c>
      <c r="F20" s="76">
        <f t="shared" si="3"/>
        <v>52</v>
      </c>
      <c r="G20" s="10">
        <v>49</v>
      </c>
      <c r="H20" s="10" t="s">
        <v>135</v>
      </c>
      <c r="I20" s="14">
        <v>3</v>
      </c>
      <c r="J20" s="76">
        <f t="shared" si="4"/>
        <v>1640</v>
      </c>
      <c r="K20" s="10">
        <v>853</v>
      </c>
      <c r="L20" s="10">
        <v>787</v>
      </c>
      <c r="M20" s="74">
        <f t="shared" si="5"/>
        <v>80</v>
      </c>
      <c r="N20" s="10">
        <v>25</v>
      </c>
      <c r="O20" s="10">
        <v>55</v>
      </c>
      <c r="P20" s="10">
        <f t="shared" si="6"/>
        <v>7</v>
      </c>
      <c r="Q20" s="10" t="s">
        <v>135</v>
      </c>
      <c r="R20" s="14">
        <v>7</v>
      </c>
      <c r="S20" s="74">
        <f t="shared" si="7"/>
        <v>14</v>
      </c>
      <c r="T20" s="10">
        <v>1</v>
      </c>
      <c r="U20" s="14">
        <v>13</v>
      </c>
    </row>
    <row r="21" spans="1:21" s="176" customFormat="1" ht="18" customHeight="1" hidden="1">
      <c r="A21" s="226"/>
      <c r="B21" s="77" t="s">
        <v>138</v>
      </c>
      <c r="C21" s="75">
        <f t="shared" si="2"/>
        <v>4</v>
      </c>
      <c r="D21" s="17">
        <v>4</v>
      </c>
      <c r="E21" s="21" t="s">
        <v>135</v>
      </c>
      <c r="F21" s="77">
        <f t="shared" si="3"/>
        <v>36</v>
      </c>
      <c r="G21" s="17">
        <v>35</v>
      </c>
      <c r="H21" s="17" t="s">
        <v>135</v>
      </c>
      <c r="I21" s="21">
        <v>1</v>
      </c>
      <c r="J21" s="77">
        <f t="shared" si="4"/>
        <v>942</v>
      </c>
      <c r="K21" s="17">
        <v>476</v>
      </c>
      <c r="L21" s="17">
        <v>466</v>
      </c>
      <c r="M21" s="75">
        <f t="shared" si="5"/>
        <v>64</v>
      </c>
      <c r="N21" s="17">
        <v>25</v>
      </c>
      <c r="O21" s="17">
        <v>39</v>
      </c>
      <c r="P21" s="17">
        <f t="shared" si="6"/>
        <v>4</v>
      </c>
      <c r="Q21" s="17" t="s">
        <v>135</v>
      </c>
      <c r="R21" s="21">
        <v>4</v>
      </c>
      <c r="S21" s="75">
        <f t="shared" si="7"/>
        <v>8</v>
      </c>
      <c r="T21" s="17" t="s">
        <v>135</v>
      </c>
      <c r="U21" s="21">
        <v>8</v>
      </c>
    </row>
    <row r="22" spans="1:21" s="216" customFormat="1" ht="12.75" customHeight="1">
      <c r="A22" s="217"/>
      <c r="B22" s="218" t="s">
        <v>140</v>
      </c>
      <c r="C22" s="219">
        <v>20</v>
      </c>
      <c r="D22" s="68">
        <v>20</v>
      </c>
      <c r="E22" s="71" t="s">
        <v>21</v>
      </c>
      <c r="F22" s="227">
        <v>233</v>
      </c>
      <c r="G22" s="68">
        <v>215</v>
      </c>
      <c r="H22" s="68">
        <v>3</v>
      </c>
      <c r="I22" s="71">
        <v>15</v>
      </c>
      <c r="J22" s="227">
        <v>6210</v>
      </c>
      <c r="K22" s="68">
        <v>3174</v>
      </c>
      <c r="L22" s="68">
        <v>3036</v>
      </c>
      <c r="M22" s="219">
        <v>366</v>
      </c>
      <c r="N22" s="68">
        <v>129</v>
      </c>
      <c r="O22" s="68">
        <v>237</v>
      </c>
      <c r="P22" s="68">
        <v>18</v>
      </c>
      <c r="Q22" s="68">
        <v>2</v>
      </c>
      <c r="R22" s="71">
        <v>16</v>
      </c>
      <c r="S22" s="219">
        <v>62</v>
      </c>
      <c r="T22" s="68">
        <v>1</v>
      </c>
      <c r="U22" s="71">
        <v>61</v>
      </c>
    </row>
    <row r="23" spans="1:21" s="216" customFormat="1" ht="12.75" customHeight="1">
      <c r="A23" s="217"/>
      <c r="B23" s="218" t="s">
        <v>141</v>
      </c>
      <c r="C23" s="219">
        <v>20</v>
      </c>
      <c r="D23" s="68">
        <v>20</v>
      </c>
      <c r="E23" s="71" t="s">
        <v>21</v>
      </c>
      <c r="F23" s="227">
        <v>239</v>
      </c>
      <c r="G23" s="68">
        <v>222</v>
      </c>
      <c r="H23" s="68">
        <v>2</v>
      </c>
      <c r="I23" s="71">
        <v>15</v>
      </c>
      <c r="J23" s="227">
        <v>6220</v>
      </c>
      <c r="K23" s="68">
        <v>3172</v>
      </c>
      <c r="L23" s="68">
        <v>3048</v>
      </c>
      <c r="M23" s="219">
        <v>365</v>
      </c>
      <c r="N23" s="68">
        <v>123</v>
      </c>
      <c r="O23" s="68">
        <v>242</v>
      </c>
      <c r="P23" s="68">
        <v>26</v>
      </c>
      <c r="Q23" s="68">
        <v>3</v>
      </c>
      <c r="R23" s="71">
        <v>23</v>
      </c>
      <c r="S23" s="219">
        <v>56</v>
      </c>
      <c r="T23" s="68">
        <v>2</v>
      </c>
      <c r="U23" s="71">
        <v>54</v>
      </c>
    </row>
    <row r="24" spans="2:21" ht="12.75" customHeight="1">
      <c r="B24" s="228" t="s">
        <v>142</v>
      </c>
      <c r="C24" s="214">
        <f>C25+C31+C39+C44</f>
        <v>20</v>
      </c>
      <c r="D24" s="23">
        <f aca="true" t="shared" si="8" ref="D24:T24">D25+D31+D39+D44</f>
        <v>20</v>
      </c>
      <c r="E24" s="23">
        <f t="shared" si="8"/>
        <v>0</v>
      </c>
      <c r="F24" s="214">
        <f t="shared" si="8"/>
        <v>230</v>
      </c>
      <c r="G24" s="23">
        <f t="shared" si="8"/>
        <v>209</v>
      </c>
      <c r="H24" s="22">
        <f t="shared" si="8"/>
        <v>3</v>
      </c>
      <c r="I24" s="26">
        <f t="shared" si="8"/>
        <v>18</v>
      </c>
      <c r="J24" s="215">
        <f t="shared" si="8"/>
        <v>6025</v>
      </c>
      <c r="K24" s="23">
        <f t="shared" si="8"/>
        <v>3053</v>
      </c>
      <c r="L24" s="23">
        <f t="shared" si="8"/>
        <v>2972</v>
      </c>
      <c r="M24" s="214">
        <f t="shared" si="8"/>
        <v>357</v>
      </c>
      <c r="N24" s="23">
        <f t="shared" si="8"/>
        <v>123</v>
      </c>
      <c r="O24" s="23">
        <f t="shared" si="8"/>
        <v>234</v>
      </c>
      <c r="P24" s="23">
        <f t="shared" si="8"/>
        <v>35</v>
      </c>
      <c r="Q24" s="23">
        <f t="shared" si="8"/>
        <v>7</v>
      </c>
      <c r="R24" s="26">
        <f t="shared" si="8"/>
        <v>28</v>
      </c>
      <c r="S24" s="214">
        <f t="shared" si="8"/>
        <v>57</v>
      </c>
      <c r="T24" s="23">
        <f t="shared" si="8"/>
        <v>1</v>
      </c>
      <c r="U24" s="26">
        <f>U25+U31+U39+U44</f>
        <v>56</v>
      </c>
    </row>
    <row r="25" spans="2:21" s="5" customFormat="1" ht="15" customHeight="1" hidden="1">
      <c r="B25" s="11" t="s">
        <v>139</v>
      </c>
      <c r="C25" s="74">
        <f>IF(SUM(D25:E25)=0,"-",SUM(D25:E25))</f>
        <v>5</v>
      </c>
      <c r="D25" s="9">
        <f>SUM(D26:D30)</f>
        <v>5</v>
      </c>
      <c r="E25" s="12">
        <f>SUM(E26:E30)</f>
        <v>0</v>
      </c>
      <c r="F25" s="74">
        <f>SUM(G25:I25)</f>
        <v>54</v>
      </c>
      <c r="G25" s="9">
        <f>SUM(G26:G30)</f>
        <v>51</v>
      </c>
      <c r="H25" s="9">
        <f>SUM(H26:H30)</f>
        <v>0</v>
      </c>
      <c r="I25" s="12">
        <f>SUM(I26:I30)</f>
        <v>3</v>
      </c>
      <c r="J25" s="74">
        <f aca="true" t="shared" si="9" ref="J25:J48">IF(SUM(K25:L25)=0,"-",SUM(K25:L25))</f>
        <v>1303</v>
      </c>
      <c r="K25" s="9">
        <f>SUM(K26:K30)</f>
        <v>661</v>
      </c>
      <c r="L25" s="10">
        <f>SUM(L26:L30)</f>
        <v>642</v>
      </c>
      <c r="M25" s="13">
        <f aca="true" t="shared" si="10" ref="M25:M48">IF(SUM(N25:O25)=0,"-",SUM(N25:O25))</f>
        <v>82</v>
      </c>
      <c r="N25" s="9">
        <f aca="true" t="shared" si="11" ref="N25:T25">SUM(N26:N30)</f>
        <v>30</v>
      </c>
      <c r="O25" s="12">
        <f t="shared" si="11"/>
        <v>52</v>
      </c>
      <c r="P25" s="76">
        <f t="shared" si="11"/>
        <v>7</v>
      </c>
      <c r="Q25" s="9">
        <f t="shared" si="11"/>
        <v>3</v>
      </c>
      <c r="R25" s="12">
        <f t="shared" si="11"/>
        <v>4</v>
      </c>
      <c r="S25" s="74">
        <f t="shared" si="11"/>
        <v>8</v>
      </c>
      <c r="T25" s="9">
        <f t="shared" si="11"/>
        <v>0</v>
      </c>
      <c r="U25" s="14">
        <f>SUM(U26:U30)</f>
        <v>8</v>
      </c>
    </row>
    <row r="26" spans="2:21" s="5" customFormat="1" ht="18" customHeight="1" hidden="1">
      <c r="B26" s="11" t="s">
        <v>34</v>
      </c>
      <c r="C26" s="74">
        <f aca="true" t="shared" si="12" ref="C26:C48">IF(SUM(D26:E26)=0,"-",SUM(D26:E26))</f>
        <v>1</v>
      </c>
      <c r="D26" s="9">
        <v>1</v>
      </c>
      <c r="E26" s="76"/>
      <c r="F26" s="74">
        <f aca="true" t="shared" si="13" ref="F26:F48">SUM(G26:I26)</f>
        <v>12</v>
      </c>
      <c r="G26" s="10">
        <v>11</v>
      </c>
      <c r="H26" s="9">
        <v>0</v>
      </c>
      <c r="I26" s="78">
        <v>1</v>
      </c>
      <c r="J26" s="74">
        <f t="shared" si="9"/>
        <v>288</v>
      </c>
      <c r="K26" s="9">
        <v>165</v>
      </c>
      <c r="L26" s="10">
        <v>123</v>
      </c>
      <c r="M26" s="13">
        <f t="shared" si="10"/>
        <v>17</v>
      </c>
      <c r="N26" s="9">
        <v>7</v>
      </c>
      <c r="O26" s="12">
        <v>10</v>
      </c>
      <c r="P26" s="76">
        <f aca="true" t="shared" si="14" ref="P26:P48">IF(SUM(Q26:R26)=0,"-",SUM(Q26:R26))</f>
        <v>2</v>
      </c>
      <c r="Q26" s="9">
        <v>2</v>
      </c>
      <c r="R26" s="78">
        <v>0</v>
      </c>
      <c r="S26" s="74">
        <f aca="true" t="shared" si="15" ref="S26:S48">IF(SUM(T26:U26)=0,"-",SUM(T26:U26))</f>
        <v>1</v>
      </c>
      <c r="T26" s="9">
        <v>0</v>
      </c>
      <c r="U26" s="14">
        <v>1</v>
      </c>
    </row>
    <row r="27" spans="2:21" s="5" customFormat="1" ht="18" customHeight="1" hidden="1">
      <c r="B27" s="11" t="s">
        <v>48</v>
      </c>
      <c r="C27" s="74">
        <f t="shared" si="12"/>
        <v>1</v>
      </c>
      <c r="D27" s="9">
        <v>1</v>
      </c>
      <c r="E27" s="76"/>
      <c r="F27" s="74">
        <f t="shared" si="13"/>
        <v>9</v>
      </c>
      <c r="G27" s="10">
        <v>9</v>
      </c>
      <c r="H27" s="9">
        <v>0</v>
      </c>
      <c r="I27" s="78">
        <v>0</v>
      </c>
      <c r="J27" s="74">
        <f t="shared" si="9"/>
        <v>215</v>
      </c>
      <c r="K27" s="9">
        <v>111</v>
      </c>
      <c r="L27" s="10">
        <v>104</v>
      </c>
      <c r="M27" s="13">
        <f t="shared" si="10"/>
        <v>15</v>
      </c>
      <c r="N27" s="9">
        <v>4</v>
      </c>
      <c r="O27" s="12">
        <v>11</v>
      </c>
      <c r="P27" s="76" t="str">
        <f t="shared" si="14"/>
        <v>-</v>
      </c>
      <c r="Q27" s="9">
        <v>0</v>
      </c>
      <c r="R27" s="78">
        <v>0</v>
      </c>
      <c r="S27" s="74">
        <f t="shared" si="15"/>
        <v>1</v>
      </c>
      <c r="T27" s="9">
        <v>0</v>
      </c>
      <c r="U27" s="14">
        <v>1</v>
      </c>
    </row>
    <row r="28" spans="2:21" s="5" customFormat="1" ht="18" customHeight="1" hidden="1">
      <c r="B28" s="11" t="s">
        <v>49</v>
      </c>
      <c r="C28" s="74">
        <f>IF(SUM(D28:E28)=0,"-",SUM(D28:E28))</f>
        <v>1</v>
      </c>
      <c r="D28" s="9">
        <v>1</v>
      </c>
      <c r="E28" s="76"/>
      <c r="F28" s="74">
        <f t="shared" si="13"/>
        <v>11</v>
      </c>
      <c r="G28" s="10">
        <v>10</v>
      </c>
      <c r="H28" s="9">
        <v>0</v>
      </c>
      <c r="I28" s="78">
        <v>1</v>
      </c>
      <c r="J28" s="74">
        <f>IF(SUM(K28:L28)=0,"-",SUM(K28:L28))</f>
        <v>269</v>
      </c>
      <c r="K28" s="9">
        <v>128</v>
      </c>
      <c r="L28" s="10">
        <v>141</v>
      </c>
      <c r="M28" s="13">
        <f>IF(SUM(N28:O28)=0,"-",SUM(N28:O28))</f>
        <v>16</v>
      </c>
      <c r="N28" s="9">
        <v>7</v>
      </c>
      <c r="O28" s="12">
        <v>9</v>
      </c>
      <c r="P28" s="76">
        <f>IF(SUM(Q28:R28)=0,"-",SUM(Q28:R28))</f>
        <v>2</v>
      </c>
      <c r="Q28" s="9">
        <v>0</v>
      </c>
      <c r="R28" s="78">
        <v>2</v>
      </c>
      <c r="S28" s="74">
        <f>IF(SUM(T28:U28)=0,"-",SUM(T28:U28))</f>
        <v>2</v>
      </c>
      <c r="T28" s="9">
        <v>0</v>
      </c>
      <c r="U28" s="14">
        <v>2</v>
      </c>
    </row>
    <row r="29" spans="2:21" s="5" customFormat="1" ht="18" customHeight="1" hidden="1">
      <c r="B29" s="11" t="s">
        <v>50</v>
      </c>
      <c r="C29" s="74">
        <f t="shared" si="12"/>
        <v>1</v>
      </c>
      <c r="D29" s="9">
        <v>1</v>
      </c>
      <c r="E29" s="76"/>
      <c r="F29" s="74">
        <f t="shared" si="13"/>
        <v>12</v>
      </c>
      <c r="G29" s="10">
        <v>12</v>
      </c>
      <c r="H29" s="9">
        <v>0</v>
      </c>
      <c r="I29" s="78">
        <v>0</v>
      </c>
      <c r="J29" s="74">
        <f t="shared" si="9"/>
        <v>303</v>
      </c>
      <c r="K29" s="9">
        <v>145</v>
      </c>
      <c r="L29" s="10">
        <v>158</v>
      </c>
      <c r="M29" s="13">
        <f t="shared" si="10"/>
        <v>18</v>
      </c>
      <c r="N29" s="9">
        <v>7</v>
      </c>
      <c r="O29" s="12">
        <v>11</v>
      </c>
      <c r="P29" s="76">
        <f t="shared" si="14"/>
        <v>2</v>
      </c>
      <c r="Q29" s="9">
        <v>1</v>
      </c>
      <c r="R29" s="78">
        <v>1</v>
      </c>
      <c r="S29" s="74">
        <f t="shared" si="15"/>
        <v>3</v>
      </c>
      <c r="T29" s="9">
        <v>0</v>
      </c>
      <c r="U29" s="14">
        <v>3</v>
      </c>
    </row>
    <row r="30" spans="2:21" s="5" customFormat="1" ht="18" customHeight="1" hidden="1">
      <c r="B30" s="11" t="s">
        <v>51</v>
      </c>
      <c r="C30" s="74">
        <f t="shared" si="12"/>
        <v>1</v>
      </c>
      <c r="D30" s="9">
        <v>1</v>
      </c>
      <c r="E30" s="76"/>
      <c r="F30" s="74">
        <f t="shared" si="13"/>
        <v>10</v>
      </c>
      <c r="G30" s="10">
        <v>9</v>
      </c>
      <c r="H30" s="9">
        <v>0</v>
      </c>
      <c r="I30" s="78">
        <v>1</v>
      </c>
      <c r="J30" s="74">
        <f t="shared" si="9"/>
        <v>228</v>
      </c>
      <c r="K30" s="9">
        <v>112</v>
      </c>
      <c r="L30" s="10">
        <v>116</v>
      </c>
      <c r="M30" s="13">
        <f t="shared" si="10"/>
        <v>16</v>
      </c>
      <c r="N30" s="9">
        <v>5</v>
      </c>
      <c r="O30" s="12">
        <v>11</v>
      </c>
      <c r="P30" s="76">
        <f t="shared" si="14"/>
        <v>1</v>
      </c>
      <c r="Q30" s="9">
        <v>0</v>
      </c>
      <c r="R30" s="78">
        <v>1</v>
      </c>
      <c r="S30" s="74">
        <f t="shared" si="15"/>
        <v>1</v>
      </c>
      <c r="T30" s="9">
        <v>0</v>
      </c>
      <c r="U30" s="14">
        <v>1</v>
      </c>
    </row>
    <row r="31" spans="2:21" s="5" customFormat="1" ht="15" customHeight="1" hidden="1">
      <c r="B31" s="11" t="s">
        <v>143</v>
      </c>
      <c r="C31" s="74">
        <f>SUM(C32:C38)</f>
        <v>7</v>
      </c>
      <c r="D31" s="9">
        <f aca="true" t="shared" si="16" ref="D31:T31">SUM(D32:D38)</f>
        <v>7</v>
      </c>
      <c r="E31" s="12">
        <f t="shared" si="16"/>
        <v>0</v>
      </c>
      <c r="F31" s="74">
        <f t="shared" si="16"/>
        <v>79</v>
      </c>
      <c r="G31" s="10">
        <f>SUM(G32:G38)</f>
        <v>69</v>
      </c>
      <c r="H31" s="9">
        <f t="shared" si="16"/>
        <v>3</v>
      </c>
      <c r="I31" s="12">
        <f t="shared" si="16"/>
        <v>7</v>
      </c>
      <c r="J31" s="74">
        <f t="shared" si="16"/>
        <v>2181</v>
      </c>
      <c r="K31" s="9">
        <f t="shared" si="16"/>
        <v>1093</v>
      </c>
      <c r="L31" s="10">
        <f t="shared" si="16"/>
        <v>1088</v>
      </c>
      <c r="M31" s="13">
        <f t="shared" si="16"/>
        <v>127</v>
      </c>
      <c r="N31" s="9">
        <f t="shared" si="16"/>
        <v>43</v>
      </c>
      <c r="O31" s="12">
        <f t="shared" si="16"/>
        <v>84</v>
      </c>
      <c r="P31" s="76">
        <f t="shared" si="16"/>
        <v>13</v>
      </c>
      <c r="Q31" s="9">
        <f t="shared" si="16"/>
        <v>4</v>
      </c>
      <c r="R31" s="12">
        <f t="shared" si="16"/>
        <v>9</v>
      </c>
      <c r="S31" s="74">
        <f t="shared" si="16"/>
        <v>35</v>
      </c>
      <c r="T31" s="9">
        <f t="shared" si="16"/>
        <v>1</v>
      </c>
      <c r="U31" s="14">
        <f>SUM(U32:U38)</f>
        <v>34</v>
      </c>
    </row>
    <row r="32" spans="2:21" s="5" customFormat="1" ht="18" customHeight="1" hidden="1">
      <c r="B32" s="11" t="s">
        <v>35</v>
      </c>
      <c r="C32" s="74">
        <f t="shared" si="12"/>
        <v>1</v>
      </c>
      <c r="D32" s="9">
        <v>1</v>
      </c>
      <c r="E32" s="76"/>
      <c r="F32" s="74">
        <f t="shared" si="13"/>
        <v>15</v>
      </c>
      <c r="G32" s="10">
        <v>13</v>
      </c>
      <c r="H32" s="9">
        <v>0</v>
      </c>
      <c r="I32" s="78">
        <v>2</v>
      </c>
      <c r="J32" s="74">
        <f t="shared" si="9"/>
        <v>411</v>
      </c>
      <c r="K32" s="9">
        <v>217</v>
      </c>
      <c r="L32" s="10">
        <v>194</v>
      </c>
      <c r="M32" s="13">
        <f t="shared" si="10"/>
        <v>22</v>
      </c>
      <c r="N32" s="9">
        <v>6</v>
      </c>
      <c r="O32" s="12">
        <v>16</v>
      </c>
      <c r="P32" s="76">
        <f t="shared" si="14"/>
        <v>2</v>
      </c>
      <c r="Q32" s="9">
        <v>1</v>
      </c>
      <c r="R32" s="78">
        <v>1</v>
      </c>
      <c r="S32" s="74">
        <f t="shared" si="15"/>
        <v>5</v>
      </c>
      <c r="T32" s="9">
        <v>0</v>
      </c>
      <c r="U32" s="14">
        <v>5</v>
      </c>
    </row>
    <row r="33" spans="2:21" s="5" customFormat="1" ht="18" customHeight="1" hidden="1">
      <c r="B33" s="11" t="s">
        <v>36</v>
      </c>
      <c r="C33" s="74">
        <f t="shared" si="12"/>
        <v>1</v>
      </c>
      <c r="D33" s="9">
        <v>1</v>
      </c>
      <c r="E33" s="76"/>
      <c r="F33" s="74">
        <f t="shared" si="13"/>
        <v>13</v>
      </c>
      <c r="G33" s="10">
        <v>12</v>
      </c>
      <c r="H33" s="9">
        <v>0</v>
      </c>
      <c r="I33" s="78">
        <v>1</v>
      </c>
      <c r="J33" s="74">
        <f t="shared" si="9"/>
        <v>392</v>
      </c>
      <c r="K33" s="9">
        <v>202</v>
      </c>
      <c r="L33" s="10">
        <v>190</v>
      </c>
      <c r="M33" s="13">
        <f t="shared" si="10"/>
        <v>23</v>
      </c>
      <c r="N33" s="9">
        <v>8</v>
      </c>
      <c r="O33" s="12">
        <v>15</v>
      </c>
      <c r="P33" s="76" t="str">
        <f t="shared" si="14"/>
        <v>-</v>
      </c>
      <c r="Q33" s="9">
        <v>0</v>
      </c>
      <c r="R33" s="78">
        <v>0</v>
      </c>
      <c r="S33" s="74">
        <f t="shared" si="15"/>
        <v>4</v>
      </c>
      <c r="T33" s="9">
        <v>0</v>
      </c>
      <c r="U33" s="14">
        <v>4</v>
      </c>
    </row>
    <row r="34" spans="2:21" s="5" customFormat="1" ht="18" customHeight="1" hidden="1">
      <c r="B34" s="11" t="s">
        <v>37</v>
      </c>
      <c r="C34" s="74">
        <f t="shared" si="12"/>
        <v>1</v>
      </c>
      <c r="D34" s="9">
        <v>1</v>
      </c>
      <c r="E34" s="76"/>
      <c r="F34" s="74">
        <f t="shared" si="13"/>
        <v>19</v>
      </c>
      <c r="G34" s="10">
        <v>16</v>
      </c>
      <c r="H34" s="9">
        <v>0</v>
      </c>
      <c r="I34" s="78">
        <v>3</v>
      </c>
      <c r="J34" s="74">
        <f t="shared" si="9"/>
        <v>546</v>
      </c>
      <c r="K34" s="9">
        <v>260</v>
      </c>
      <c r="L34" s="10">
        <v>286</v>
      </c>
      <c r="M34" s="13">
        <f t="shared" si="10"/>
        <v>30</v>
      </c>
      <c r="N34" s="9">
        <v>6</v>
      </c>
      <c r="O34" s="12">
        <v>24</v>
      </c>
      <c r="P34" s="76">
        <f t="shared" si="14"/>
        <v>5</v>
      </c>
      <c r="Q34" s="9">
        <v>2</v>
      </c>
      <c r="R34" s="78">
        <v>3</v>
      </c>
      <c r="S34" s="74">
        <f t="shared" si="15"/>
        <v>7</v>
      </c>
      <c r="T34" s="9">
        <v>0</v>
      </c>
      <c r="U34" s="14">
        <v>7</v>
      </c>
    </row>
    <row r="35" spans="2:21" s="5" customFormat="1" ht="18" customHeight="1" hidden="1">
      <c r="B35" s="11" t="s">
        <v>38</v>
      </c>
      <c r="C35" s="74">
        <f t="shared" si="12"/>
        <v>1</v>
      </c>
      <c r="D35" s="9">
        <v>1</v>
      </c>
      <c r="E35" s="76"/>
      <c r="F35" s="74">
        <f t="shared" si="13"/>
        <v>6</v>
      </c>
      <c r="G35" s="10">
        <v>6</v>
      </c>
      <c r="H35" s="9">
        <v>0</v>
      </c>
      <c r="I35" s="78">
        <v>0</v>
      </c>
      <c r="J35" s="74">
        <f t="shared" si="9"/>
        <v>145</v>
      </c>
      <c r="K35" s="9">
        <v>64</v>
      </c>
      <c r="L35" s="10">
        <v>81</v>
      </c>
      <c r="M35" s="13">
        <f t="shared" si="10"/>
        <v>10</v>
      </c>
      <c r="N35" s="9">
        <v>5</v>
      </c>
      <c r="O35" s="12">
        <v>5</v>
      </c>
      <c r="P35" s="76">
        <f t="shared" si="14"/>
        <v>4</v>
      </c>
      <c r="Q35" s="9">
        <v>1</v>
      </c>
      <c r="R35" s="78">
        <v>3</v>
      </c>
      <c r="S35" s="74">
        <f t="shared" si="15"/>
        <v>3</v>
      </c>
      <c r="T35" s="9">
        <v>0</v>
      </c>
      <c r="U35" s="14">
        <v>3</v>
      </c>
    </row>
    <row r="36" spans="2:21" s="5" customFormat="1" ht="18" customHeight="1" hidden="1">
      <c r="B36" s="11" t="s">
        <v>39</v>
      </c>
      <c r="C36" s="74">
        <f t="shared" si="12"/>
        <v>1</v>
      </c>
      <c r="D36" s="9">
        <v>1</v>
      </c>
      <c r="E36" s="76"/>
      <c r="F36" s="74">
        <f t="shared" si="13"/>
        <v>16</v>
      </c>
      <c r="G36" s="10">
        <v>15</v>
      </c>
      <c r="H36" s="9">
        <v>0</v>
      </c>
      <c r="I36" s="78">
        <v>1</v>
      </c>
      <c r="J36" s="74">
        <f t="shared" si="9"/>
        <v>488</v>
      </c>
      <c r="K36" s="9">
        <v>241</v>
      </c>
      <c r="L36" s="10">
        <v>247</v>
      </c>
      <c r="M36" s="13">
        <f t="shared" si="10"/>
        <v>24</v>
      </c>
      <c r="N36" s="9">
        <v>10</v>
      </c>
      <c r="O36" s="12">
        <v>14</v>
      </c>
      <c r="P36" s="76">
        <f t="shared" si="14"/>
        <v>2</v>
      </c>
      <c r="Q36" s="9">
        <v>0</v>
      </c>
      <c r="R36" s="78">
        <v>2</v>
      </c>
      <c r="S36" s="74">
        <f t="shared" si="15"/>
        <v>7</v>
      </c>
      <c r="T36" s="9">
        <v>0</v>
      </c>
      <c r="U36" s="14">
        <v>7</v>
      </c>
    </row>
    <row r="37" spans="2:21" s="5" customFormat="1" ht="18" customHeight="1" hidden="1">
      <c r="B37" s="11" t="s">
        <v>53</v>
      </c>
      <c r="C37" s="74">
        <f t="shared" si="12"/>
        <v>1</v>
      </c>
      <c r="D37" s="9">
        <v>1</v>
      </c>
      <c r="E37" s="76"/>
      <c r="F37" s="74">
        <f t="shared" si="13"/>
        <v>7</v>
      </c>
      <c r="G37" s="10">
        <v>7</v>
      </c>
      <c r="H37" s="9">
        <v>0</v>
      </c>
      <c r="I37" s="78">
        <v>0</v>
      </c>
      <c r="J37" s="74">
        <f t="shared" si="9"/>
        <v>180</v>
      </c>
      <c r="K37" s="9">
        <v>98</v>
      </c>
      <c r="L37" s="10">
        <v>82</v>
      </c>
      <c r="M37" s="13">
        <f t="shared" si="10"/>
        <v>12</v>
      </c>
      <c r="N37" s="9">
        <v>5</v>
      </c>
      <c r="O37" s="12">
        <v>7</v>
      </c>
      <c r="P37" s="76" t="str">
        <f t="shared" si="14"/>
        <v>-</v>
      </c>
      <c r="Q37" s="9">
        <v>0</v>
      </c>
      <c r="R37" s="78">
        <v>0</v>
      </c>
      <c r="S37" s="74">
        <f t="shared" si="15"/>
        <v>4</v>
      </c>
      <c r="T37" s="9">
        <v>0</v>
      </c>
      <c r="U37" s="14">
        <v>4</v>
      </c>
    </row>
    <row r="38" spans="2:21" s="5" customFormat="1" ht="18" customHeight="1" hidden="1">
      <c r="B38" s="11" t="s">
        <v>144</v>
      </c>
      <c r="C38" s="74">
        <f t="shared" si="12"/>
        <v>1</v>
      </c>
      <c r="D38" s="9">
        <v>1</v>
      </c>
      <c r="E38" s="76"/>
      <c r="F38" s="74">
        <f t="shared" si="13"/>
        <v>3</v>
      </c>
      <c r="G38" s="10">
        <v>0</v>
      </c>
      <c r="H38" s="9">
        <v>3</v>
      </c>
      <c r="I38" s="78">
        <v>0</v>
      </c>
      <c r="J38" s="74">
        <f t="shared" si="9"/>
        <v>19</v>
      </c>
      <c r="K38" s="9">
        <v>11</v>
      </c>
      <c r="L38" s="10">
        <v>8</v>
      </c>
      <c r="M38" s="13">
        <f t="shared" si="10"/>
        <v>6</v>
      </c>
      <c r="N38" s="9">
        <v>3</v>
      </c>
      <c r="O38" s="12">
        <v>3</v>
      </c>
      <c r="P38" s="76" t="str">
        <f t="shared" si="14"/>
        <v>-</v>
      </c>
      <c r="Q38" s="9">
        <v>0</v>
      </c>
      <c r="R38" s="78">
        <v>0</v>
      </c>
      <c r="S38" s="74">
        <f t="shared" si="15"/>
        <v>5</v>
      </c>
      <c r="T38" s="9">
        <v>1</v>
      </c>
      <c r="U38" s="14">
        <v>4</v>
      </c>
    </row>
    <row r="39" spans="2:21" s="5" customFormat="1" ht="15" customHeight="1" hidden="1">
      <c r="B39" s="11" t="s">
        <v>145</v>
      </c>
      <c r="C39" s="74">
        <f>SUM(C40:C43)</f>
        <v>4</v>
      </c>
      <c r="D39" s="9">
        <f aca="true" t="shared" si="17" ref="D39:T39">SUM(D40:D43)</f>
        <v>4</v>
      </c>
      <c r="E39" s="12">
        <f t="shared" si="17"/>
        <v>0</v>
      </c>
      <c r="F39" s="74">
        <f t="shared" si="17"/>
        <v>59</v>
      </c>
      <c r="G39" s="10">
        <f t="shared" si="17"/>
        <v>53</v>
      </c>
      <c r="H39" s="9">
        <f t="shared" si="17"/>
        <v>0</v>
      </c>
      <c r="I39" s="12">
        <f t="shared" si="17"/>
        <v>6</v>
      </c>
      <c r="J39" s="74">
        <f t="shared" si="17"/>
        <v>1618</v>
      </c>
      <c r="K39" s="9">
        <f t="shared" si="17"/>
        <v>846</v>
      </c>
      <c r="L39" s="10">
        <f t="shared" si="17"/>
        <v>772</v>
      </c>
      <c r="M39" s="13">
        <f t="shared" si="17"/>
        <v>84</v>
      </c>
      <c r="N39" s="9">
        <f t="shared" si="17"/>
        <v>27</v>
      </c>
      <c r="O39" s="12">
        <f t="shared" si="17"/>
        <v>57</v>
      </c>
      <c r="P39" s="76">
        <f t="shared" si="17"/>
        <v>11</v>
      </c>
      <c r="Q39" s="9">
        <f t="shared" si="17"/>
        <v>0</v>
      </c>
      <c r="R39" s="12">
        <f t="shared" si="17"/>
        <v>11</v>
      </c>
      <c r="S39" s="74">
        <f t="shared" si="17"/>
        <v>5</v>
      </c>
      <c r="T39" s="9">
        <f t="shared" si="17"/>
        <v>0</v>
      </c>
      <c r="U39" s="14">
        <f>SUM(U40:U43)</f>
        <v>5</v>
      </c>
    </row>
    <row r="40" spans="2:21" s="5" customFormat="1" ht="18" customHeight="1" hidden="1">
      <c r="B40" s="11" t="s">
        <v>40</v>
      </c>
      <c r="C40" s="74">
        <f t="shared" si="12"/>
        <v>1</v>
      </c>
      <c r="D40" s="9">
        <v>1</v>
      </c>
      <c r="E40" s="76"/>
      <c r="F40" s="74">
        <f t="shared" si="13"/>
        <v>18</v>
      </c>
      <c r="G40" s="10">
        <v>16</v>
      </c>
      <c r="H40" s="9">
        <v>0</v>
      </c>
      <c r="I40" s="78">
        <v>2</v>
      </c>
      <c r="J40" s="74">
        <f t="shared" si="9"/>
        <v>559</v>
      </c>
      <c r="K40" s="9">
        <v>291</v>
      </c>
      <c r="L40" s="10">
        <v>268</v>
      </c>
      <c r="M40" s="13">
        <f t="shared" si="10"/>
        <v>26</v>
      </c>
      <c r="N40" s="9">
        <v>10</v>
      </c>
      <c r="O40" s="12">
        <v>16</v>
      </c>
      <c r="P40" s="76">
        <f t="shared" si="14"/>
        <v>6</v>
      </c>
      <c r="Q40" s="9">
        <v>0</v>
      </c>
      <c r="R40" s="78">
        <v>6</v>
      </c>
      <c r="S40" s="74">
        <f t="shared" si="15"/>
        <v>2</v>
      </c>
      <c r="T40" s="9">
        <v>0</v>
      </c>
      <c r="U40" s="14">
        <v>2</v>
      </c>
    </row>
    <row r="41" spans="2:21" s="5" customFormat="1" ht="18" customHeight="1" hidden="1">
      <c r="B41" s="11" t="s">
        <v>41</v>
      </c>
      <c r="C41" s="74">
        <f t="shared" si="12"/>
        <v>1</v>
      </c>
      <c r="D41" s="9">
        <v>1</v>
      </c>
      <c r="E41" s="76"/>
      <c r="F41" s="74">
        <f t="shared" si="13"/>
        <v>14</v>
      </c>
      <c r="G41" s="10">
        <v>13</v>
      </c>
      <c r="H41" s="9">
        <v>0</v>
      </c>
      <c r="I41" s="78">
        <v>1</v>
      </c>
      <c r="J41" s="74">
        <f t="shared" si="9"/>
        <v>430</v>
      </c>
      <c r="K41" s="9">
        <v>224</v>
      </c>
      <c r="L41" s="10">
        <v>206</v>
      </c>
      <c r="M41" s="13">
        <f t="shared" si="10"/>
        <v>22</v>
      </c>
      <c r="N41" s="9">
        <v>5</v>
      </c>
      <c r="O41" s="12">
        <v>17</v>
      </c>
      <c r="P41" s="76">
        <f t="shared" si="14"/>
        <v>3</v>
      </c>
      <c r="Q41" s="9">
        <v>0</v>
      </c>
      <c r="R41" s="78">
        <v>3</v>
      </c>
      <c r="S41" s="74">
        <f t="shared" si="15"/>
        <v>1</v>
      </c>
      <c r="T41" s="9">
        <v>0</v>
      </c>
      <c r="U41" s="14">
        <v>1</v>
      </c>
    </row>
    <row r="42" spans="2:21" s="5" customFormat="1" ht="18" customHeight="1" hidden="1">
      <c r="B42" s="11" t="s">
        <v>42</v>
      </c>
      <c r="C42" s="74">
        <f t="shared" si="12"/>
        <v>1</v>
      </c>
      <c r="D42" s="9">
        <v>1</v>
      </c>
      <c r="E42" s="76"/>
      <c r="F42" s="74">
        <f t="shared" si="13"/>
        <v>13</v>
      </c>
      <c r="G42" s="10">
        <v>12</v>
      </c>
      <c r="H42" s="9">
        <v>0</v>
      </c>
      <c r="I42" s="78">
        <v>1</v>
      </c>
      <c r="J42" s="74">
        <f t="shared" si="9"/>
        <v>278</v>
      </c>
      <c r="K42" s="9">
        <v>144</v>
      </c>
      <c r="L42" s="10">
        <v>134</v>
      </c>
      <c r="M42" s="13">
        <f t="shared" si="10"/>
        <v>17</v>
      </c>
      <c r="N42" s="9">
        <v>6</v>
      </c>
      <c r="O42" s="12">
        <v>11</v>
      </c>
      <c r="P42" s="76">
        <f t="shared" si="14"/>
        <v>1</v>
      </c>
      <c r="Q42" s="9">
        <v>0</v>
      </c>
      <c r="R42" s="78">
        <v>1</v>
      </c>
      <c r="S42" s="74">
        <f t="shared" si="15"/>
        <v>1</v>
      </c>
      <c r="T42" s="9">
        <v>0</v>
      </c>
      <c r="U42" s="14">
        <v>1</v>
      </c>
    </row>
    <row r="43" spans="2:21" s="5" customFormat="1" ht="18" customHeight="1" hidden="1">
      <c r="B43" s="11" t="s">
        <v>43</v>
      </c>
      <c r="C43" s="74">
        <f t="shared" si="12"/>
        <v>1</v>
      </c>
      <c r="D43" s="9">
        <v>1</v>
      </c>
      <c r="E43" s="76"/>
      <c r="F43" s="74">
        <f t="shared" si="13"/>
        <v>14</v>
      </c>
      <c r="G43" s="10">
        <v>12</v>
      </c>
      <c r="H43" s="9">
        <v>0</v>
      </c>
      <c r="I43" s="78">
        <v>2</v>
      </c>
      <c r="J43" s="74">
        <f t="shared" si="9"/>
        <v>351</v>
      </c>
      <c r="K43" s="9">
        <v>187</v>
      </c>
      <c r="L43" s="10">
        <v>164</v>
      </c>
      <c r="M43" s="13">
        <f t="shared" si="10"/>
        <v>19</v>
      </c>
      <c r="N43" s="9">
        <v>6</v>
      </c>
      <c r="O43" s="12">
        <v>13</v>
      </c>
      <c r="P43" s="76">
        <f t="shared" si="14"/>
        <v>1</v>
      </c>
      <c r="Q43" s="9">
        <v>0</v>
      </c>
      <c r="R43" s="78">
        <v>1</v>
      </c>
      <c r="S43" s="74">
        <f t="shared" si="15"/>
        <v>1</v>
      </c>
      <c r="T43" s="9">
        <v>0</v>
      </c>
      <c r="U43" s="14">
        <v>1</v>
      </c>
    </row>
    <row r="44" spans="2:21" s="5" customFormat="1" ht="15" customHeight="1" hidden="1">
      <c r="B44" s="18" t="s">
        <v>146</v>
      </c>
      <c r="C44" s="75">
        <f>SUM(C45:C48)</f>
        <v>4</v>
      </c>
      <c r="D44" s="16">
        <f aca="true" t="shared" si="18" ref="D44:T44">SUM(D45:D48)</f>
        <v>4</v>
      </c>
      <c r="E44" s="19">
        <f t="shared" si="18"/>
        <v>0</v>
      </c>
      <c r="F44" s="75">
        <f t="shared" si="18"/>
        <v>38</v>
      </c>
      <c r="G44" s="17">
        <f t="shared" si="18"/>
        <v>36</v>
      </c>
      <c r="H44" s="16">
        <f t="shared" si="18"/>
        <v>0</v>
      </c>
      <c r="I44" s="19">
        <f t="shared" si="18"/>
        <v>2</v>
      </c>
      <c r="J44" s="75">
        <f t="shared" si="18"/>
        <v>923</v>
      </c>
      <c r="K44" s="16">
        <f t="shared" si="18"/>
        <v>453</v>
      </c>
      <c r="L44" s="17">
        <f t="shared" si="18"/>
        <v>470</v>
      </c>
      <c r="M44" s="20">
        <f t="shared" si="18"/>
        <v>64</v>
      </c>
      <c r="N44" s="16">
        <f t="shared" si="18"/>
        <v>23</v>
      </c>
      <c r="O44" s="19">
        <f t="shared" si="18"/>
        <v>41</v>
      </c>
      <c r="P44" s="77">
        <f t="shared" si="18"/>
        <v>4</v>
      </c>
      <c r="Q44" s="16">
        <f t="shared" si="18"/>
        <v>0</v>
      </c>
      <c r="R44" s="19">
        <f t="shared" si="18"/>
        <v>4</v>
      </c>
      <c r="S44" s="75">
        <f t="shared" si="18"/>
        <v>9</v>
      </c>
      <c r="T44" s="16">
        <f t="shared" si="18"/>
        <v>0</v>
      </c>
      <c r="U44" s="21">
        <f>SUM(U45:U48)</f>
        <v>9</v>
      </c>
    </row>
    <row r="45" spans="2:21" s="5" customFormat="1" ht="18" customHeight="1" hidden="1">
      <c r="B45" s="84" t="s">
        <v>44</v>
      </c>
      <c r="C45" s="74">
        <f t="shared" si="12"/>
        <v>1</v>
      </c>
      <c r="D45" s="9">
        <v>1</v>
      </c>
      <c r="E45" s="76"/>
      <c r="F45" s="74">
        <f t="shared" si="13"/>
        <v>15</v>
      </c>
      <c r="G45" s="10">
        <v>14</v>
      </c>
      <c r="H45" s="9">
        <v>0</v>
      </c>
      <c r="I45" s="78">
        <v>1</v>
      </c>
      <c r="J45" s="74">
        <f t="shared" si="9"/>
        <v>430</v>
      </c>
      <c r="K45" s="9">
        <v>215</v>
      </c>
      <c r="L45" s="10">
        <v>215</v>
      </c>
      <c r="M45" s="13">
        <f t="shared" si="10"/>
        <v>26</v>
      </c>
      <c r="N45" s="9">
        <v>8</v>
      </c>
      <c r="O45" s="12">
        <v>18</v>
      </c>
      <c r="P45" s="76">
        <f t="shared" si="14"/>
        <v>2</v>
      </c>
      <c r="Q45" s="9">
        <v>0</v>
      </c>
      <c r="R45" s="78">
        <v>2</v>
      </c>
      <c r="S45" s="74">
        <f t="shared" si="15"/>
        <v>3</v>
      </c>
      <c r="T45" s="9">
        <v>0</v>
      </c>
      <c r="U45" s="14">
        <v>3</v>
      </c>
    </row>
    <row r="46" spans="2:21" s="5" customFormat="1" ht="18" customHeight="1" hidden="1">
      <c r="B46" s="84" t="s">
        <v>45</v>
      </c>
      <c r="C46" s="74">
        <f t="shared" si="12"/>
        <v>1</v>
      </c>
      <c r="D46" s="9">
        <v>1</v>
      </c>
      <c r="E46" s="76"/>
      <c r="F46" s="74">
        <f t="shared" si="13"/>
        <v>11</v>
      </c>
      <c r="G46" s="10">
        <v>10</v>
      </c>
      <c r="H46" s="9">
        <v>0</v>
      </c>
      <c r="I46" s="78">
        <v>1</v>
      </c>
      <c r="J46" s="74">
        <f t="shared" si="9"/>
        <v>261</v>
      </c>
      <c r="K46" s="9">
        <v>122</v>
      </c>
      <c r="L46" s="10">
        <v>139</v>
      </c>
      <c r="M46" s="13">
        <f t="shared" si="10"/>
        <v>16</v>
      </c>
      <c r="N46" s="9">
        <v>5</v>
      </c>
      <c r="O46" s="12">
        <v>11</v>
      </c>
      <c r="P46" s="76">
        <f t="shared" si="14"/>
        <v>1</v>
      </c>
      <c r="Q46" s="9">
        <v>0</v>
      </c>
      <c r="R46" s="78">
        <v>1</v>
      </c>
      <c r="S46" s="74">
        <f t="shared" si="15"/>
        <v>2</v>
      </c>
      <c r="T46" s="9">
        <v>0</v>
      </c>
      <c r="U46" s="14">
        <v>2</v>
      </c>
    </row>
    <row r="47" spans="2:21" s="5" customFormat="1" ht="18" customHeight="1" hidden="1">
      <c r="B47" s="84" t="s">
        <v>46</v>
      </c>
      <c r="C47" s="74">
        <f t="shared" si="12"/>
        <v>1</v>
      </c>
      <c r="D47" s="9">
        <v>1</v>
      </c>
      <c r="E47" s="76"/>
      <c r="F47" s="74">
        <f t="shared" si="13"/>
        <v>6</v>
      </c>
      <c r="G47" s="10">
        <v>6</v>
      </c>
      <c r="H47" s="9">
        <v>0</v>
      </c>
      <c r="I47" s="78">
        <v>0</v>
      </c>
      <c r="J47" s="74">
        <f t="shared" si="9"/>
        <v>137</v>
      </c>
      <c r="K47" s="9">
        <v>71</v>
      </c>
      <c r="L47" s="10">
        <v>66</v>
      </c>
      <c r="M47" s="13">
        <f t="shared" si="10"/>
        <v>11</v>
      </c>
      <c r="N47" s="9">
        <v>5</v>
      </c>
      <c r="O47" s="12">
        <v>6</v>
      </c>
      <c r="P47" s="76" t="str">
        <f t="shared" si="14"/>
        <v>-</v>
      </c>
      <c r="Q47" s="9">
        <v>0</v>
      </c>
      <c r="R47" s="78">
        <v>0</v>
      </c>
      <c r="S47" s="74">
        <f t="shared" si="15"/>
        <v>2</v>
      </c>
      <c r="T47" s="9">
        <v>0</v>
      </c>
      <c r="U47" s="14">
        <v>2</v>
      </c>
    </row>
    <row r="48" spans="2:21" s="5" customFormat="1" ht="18" customHeight="1" hidden="1">
      <c r="B48" s="85" t="s">
        <v>47</v>
      </c>
      <c r="C48" s="75">
        <f t="shared" si="12"/>
        <v>1</v>
      </c>
      <c r="D48" s="16">
        <v>1</v>
      </c>
      <c r="E48" s="77"/>
      <c r="F48" s="75">
        <f t="shared" si="13"/>
        <v>6</v>
      </c>
      <c r="G48" s="17">
        <v>6</v>
      </c>
      <c r="H48" s="16">
        <v>0</v>
      </c>
      <c r="I48" s="79">
        <v>0</v>
      </c>
      <c r="J48" s="75">
        <f t="shared" si="9"/>
        <v>95</v>
      </c>
      <c r="K48" s="16">
        <v>45</v>
      </c>
      <c r="L48" s="17">
        <v>50</v>
      </c>
      <c r="M48" s="20">
        <f t="shared" si="10"/>
        <v>11</v>
      </c>
      <c r="N48" s="16">
        <v>5</v>
      </c>
      <c r="O48" s="19">
        <v>6</v>
      </c>
      <c r="P48" s="77">
        <f t="shared" si="14"/>
        <v>1</v>
      </c>
      <c r="Q48" s="16">
        <v>0</v>
      </c>
      <c r="R48" s="79">
        <v>1</v>
      </c>
      <c r="S48" s="75">
        <f t="shared" si="15"/>
        <v>2</v>
      </c>
      <c r="T48" s="16">
        <v>0</v>
      </c>
      <c r="U48" s="21">
        <v>2</v>
      </c>
    </row>
    <row r="49" spans="2:21" ht="12.75" customHeight="1">
      <c r="B49" s="228" t="s">
        <v>147</v>
      </c>
      <c r="C49" s="214">
        <f>C50+C56+C64+C69</f>
        <v>20</v>
      </c>
      <c r="D49" s="23">
        <f aca="true" t="shared" si="19" ref="D49:T49">D50+D56+D64+D69</f>
        <v>20</v>
      </c>
      <c r="E49" s="23">
        <f t="shared" si="19"/>
        <v>0</v>
      </c>
      <c r="F49" s="214">
        <f t="shared" si="19"/>
        <v>230</v>
      </c>
      <c r="G49" s="23">
        <f t="shared" si="19"/>
        <v>210</v>
      </c>
      <c r="H49" s="22">
        <f t="shared" si="19"/>
        <v>0</v>
      </c>
      <c r="I49" s="26">
        <f t="shared" si="19"/>
        <v>20</v>
      </c>
      <c r="J49" s="215">
        <f t="shared" si="19"/>
        <v>5924</v>
      </c>
      <c r="K49" s="23">
        <f t="shared" si="19"/>
        <v>3026</v>
      </c>
      <c r="L49" s="23">
        <f t="shared" si="19"/>
        <v>2898</v>
      </c>
      <c r="M49" s="214">
        <f t="shared" si="19"/>
        <v>356</v>
      </c>
      <c r="N49" s="23">
        <f t="shared" si="19"/>
        <v>124</v>
      </c>
      <c r="O49" s="23">
        <f t="shared" si="19"/>
        <v>232</v>
      </c>
      <c r="P49" s="23">
        <f t="shared" si="19"/>
        <v>33</v>
      </c>
      <c r="Q49" s="23">
        <f t="shared" si="19"/>
        <v>7</v>
      </c>
      <c r="R49" s="26">
        <f t="shared" si="19"/>
        <v>26</v>
      </c>
      <c r="S49" s="214">
        <f t="shared" si="19"/>
        <v>80</v>
      </c>
      <c r="T49" s="23">
        <f t="shared" si="19"/>
        <v>3</v>
      </c>
      <c r="U49" s="26">
        <f>U50+U56+U64+U69</f>
        <v>77</v>
      </c>
    </row>
    <row r="50" spans="2:21" s="5" customFormat="1" ht="15" customHeight="1" hidden="1">
      <c r="B50" s="11" t="s">
        <v>148</v>
      </c>
      <c r="C50" s="74">
        <f aca="true" t="shared" si="20" ref="C50:C55">IF(SUM(D50:E50)=0,"-",SUM(D50:E50))</f>
        <v>5</v>
      </c>
      <c r="D50" s="9">
        <f>SUM(D51:D55)</f>
        <v>5</v>
      </c>
      <c r="E50" s="12">
        <f>SUM(E51:E55)</f>
        <v>0</v>
      </c>
      <c r="F50" s="74">
        <f aca="true" t="shared" si="21" ref="F50:F55">SUM(G50:I50)</f>
        <v>54</v>
      </c>
      <c r="G50" s="9">
        <f>SUM(G51:G55)</f>
        <v>50</v>
      </c>
      <c r="H50" s="12">
        <f>SUM(H51:H55)</f>
        <v>0</v>
      </c>
      <c r="I50" s="9">
        <f>SUM(I51:I55)</f>
        <v>4</v>
      </c>
      <c r="J50" s="74">
        <f aca="true" t="shared" si="22" ref="J50:J55">IF(SUM(K50:L50)=0,"-",SUM(K50:L50))</f>
        <v>1253</v>
      </c>
      <c r="K50" s="9">
        <f>SUM(K51:K55)</f>
        <v>660</v>
      </c>
      <c r="L50" s="12">
        <f>SUM(L51:L55)</f>
        <v>593</v>
      </c>
      <c r="M50" s="13">
        <f aca="true" t="shared" si="23" ref="M50:M55">IF(SUM(N50:O50)=0,"-",SUM(N50:O50))</f>
        <v>84</v>
      </c>
      <c r="N50" s="9">
        <f aca="true" t="shared" si="24" ref="N50:U50">SUM(N51:N55)</f>
        <v>33</v>
      </c>
      <c r="O50" s="12">
        <f t="shared" si="24"/>
        <v>51</v>
      </c>
      <c r="P50" s="76">
        <f t="shared" si="24"/>
        <v>5</v>
      </c>
      <c r="Q50" s="9">
        <f t="shared" si="24"/>
        <v>2</v>
      </c>
      <c r="R50" s="12">
        <f t="shared" si="24"/>
        <v>3</v>
      </c>
      <c r="S50" s="74">
        <f t="shared" si="24"/>
        <v>13</v>
      </c>
      <c r="T50" s="9">
        <f t="shared" si="24"/>
        <v>0</v>
      </c>
      <c r="U50" s="12">
        <f t="shared" si="24"/>
        <v>13</v>
      </c>
    </row>
    <row r="51" spans="2:21" s="5" customFormat="1" ht="18" customHeight="1" hidden="1">
      <c r="B51" s="11" t="s">
        <v>34</v>
      </c>
      <c r="C51" s="74">
        <f t="shared" si="20"/>
        <v>1</v>
      </c>
      <c r="D51" s="9">
        <v>1</v>
      </c>
      <c r="E51" s="76">
        <v>0</v>
      </c>
      <c r="F51" s="74">
        <f t="shared" si="21"/>
        <v>11</v>
      </c>
      <c r="G51" s="10">
        <v>10</v>
      </c>
      <c r="H51" s="9">
        <v>0</v>
      </c>
      <c r="I51" s="78">
        <v>1</v>
      </c>
      <c r="J51" s="74">
        <f t="shared" si="22"/>
        <v>262</v>
      </c>
      <c r="K51" s="9">
        <v>157</v>
      </c>
      <c r="L51" s="10">
        <v>105</v>
      </c>
      <c r="M51" s="13">
        <f t="shared" si="23"/>
        <v>17</v>
      </c>
      <c r="N51" s="9">
        <v>7</v>
      </c>
      <c r="O51" s="12">
        <v>10</v>
      </c>
      <c r="P51" s="76" t="str">
        <f>IF(SUM(Q51:R51)=0,"-",SUM(Q51:R51))</f>
        <v>-</v>
      </c>
      <c r="Q51" s="9">
        <v>0</v>
      </c>
      <c r="R51" s="78">
        <v>0</v>
      </c>
      <c r="S51" s="74">
        <f>IF(SUM(T51:U51)=0,"-",SUM(T51:U51))</f>
        <v>2</v>
      </c>
      <c r="T51" s="9">
        <v>0</v>
      </c>
      <c r="U51" s="14">
        <v>2</v>
      </c>
    </row>
    <row r="52" spans="2:21" s="5" customFormat="1" ht="18" customHeight="1" hidden="1">
      <c r="B52" s="11" t="s">
        <v>48</v>
      </c>
      <c r="C52" s="74">
        <f t="shared" si="20"/>
        <v>1</v>
      </c>
      <c r="D52" s="9">
        <v>1</v>
      </c>
      <c r="E52" s="76">
        <v>0</v>
      </c>
      <c r="F52" s="74">
        <f t="shared" si="21"/>
        <v>10</v>
      </c>
      <c r="G52" s="10">
        <v>10</v>
      </c>
      <c r="H52" s="9">
        <v>0</v>
      </c>
      <c r="I52" s="78">
        <v>0</v>
      </c>
      <c r="J52" s="74">
        <f t="shared" si="22"/>
        <v>225</v>
      </c>
      <c r="K52" s="9">
        <v>122</v>
      </c>
      <c r="L52" s="10">
        <v>103</v>
      </c>
      <c r="M52" s="13">
        <f t="shared" si="23"/>
        <v>17</v>
      </c>
      <c r="N52" s="9">
        <v>6</v>
      </c>
      <c r="O52" s="12">
        <v>11</v>
      </c>
      <c r="P52" s="76">
        <f>IF(SUM(Q52:R52)=0,"-",SUM(Q52:R52))</f>
        <v>1</v>
      </c>
      <c r="Q52" s="9">
        <v>1</v>
      </c>
      <c r="R52" s="78">
        <v>0</v>
      </c>
      <c r="S52" s="74">
        <f>IF(SUM(T52:U52)=0,"-",SUM(T52:U52))</f>
        <v>2</v>
      </c>
      <c r="T52" s="9">
        <v>0</v>
      </c>
      <c r="U52" s="14">
        <v>2</v>
      </c>
    </row>
    <row r="53" spans="2:21" s="5" customFormat="1" ht="18" customHeight="1" hidden="1">
      <c r="B53" s="11" t="s">
        <v>49</v>
      </c>
      <c r="C53" s="74">
        <f t="shared" si="20"/>
        <v>1</v>
      </c>
      <c r="D53" s="9">
        <v>1</v>
      </c>
      <c r="E53" s="76">
        <v>0</v>
      </c>
      <c r="F53" s="74">
        <f t="shared" si="21"/>
        <v>10</v>
      </c>
      <c r="G53" s="10">
        <v>9</v>
      </c>
      <c r="H53" s="9">
        <v>0</v>
      </c>
      <c r="I53" s="78">
        <v>1</v>
      </c>
      <c r="J53" s="74">
        <f t="shared" si="22"/>
        <v>248</v>
      </c>
      <c r="K53" s="9">
        <v>121</v>
      </c>
      <c r="L53" s="10">
        <v>127</v>
      </c>
      <c r="M53" s="13">
        <f t="shared" si="23"/>
        <v>15</v>
      </c>
      <c r="N53" s="9">
        <v>8</v>
      </c>
      <c r="O53" s="12">
        <v>7</v>
      </c>
      <c r="P53" s="76">
        <f>IF(SUM(Q53:R53)=0,"-",SUM(Q53:R53))</f>
        <v>2</v>
      </c>
      <c r="Q53" s="9">
        <v>0</v>
      </c>
      <c r="R53" s="78">
        <v>2</v>
      </c>
      <c r="S53" s="74">
        <f>IF(SUM(T53:U53)=0,"-",SUM(T53:U53))</f>
        <v>3</v>
      </c>
      <c r="T53" s="9">
        <v>0</v>
      </c>
      <c r="U53" s="14">
        <v>3</v>
      </c>
    </row>
    <row r="54" spans="2:21" s="5" customFormat="1" ht="18" customHeight="1" hidden="1">
      <c r="B54" s="11" t="s">
        <v>50</v>
      </c>
      <c r="C54" s="74">
        <f t="shared" si="20"/>
        <v>1</v>
      </c>
      <c r="D54" s="9">
        <v>1</v>
      </c>
      <c r="E54" s="76">
        <v>0</v>
      </c>
      <c r="F54" s="74">
        <f t="shared" si="21"/>
        <v>13</v>
      </c>
      <c r="G54" s="10">
        <v>12</v>
      </c>
      <c r="H54" s="9">
        <v>0</v>
      </c>
      <c r="I54" s="78">
        <v>1</v>
      </c>
      <c r="J54" s="74">
        <f t="shared" si="22"/>
        <v>303</v>
      </c>
      <c r="K54" s="9">
        <v>150</v>
      </c>
      <c r="L54" s="10">
        <v>153</v>
      </c>
      <c r="M54" s="13">
        <f t="shared" si="23"/>
        <v>20</v>
      </c>
      <c r="N54" s="9">
        <v>7</v>
      </c>
      <c r="O54" s="12">
        <v>13</v>
      </c>
      <c r="P54" s="76" t="str">
        <f>IF(SUM(Q54:R54)=0,"-",SUM(Q54:R54))</f>
        <v>-</v>
      </c>
      <c r="Q54" s="9">
        <v>0</v>
      </c>
      <c r="R54" s="78">
        <v>0</v>
      </c>
      <c r="S54" s="74">
        <f>IF(SUM(T54:U54)=0,"-",SUM(T54:U54))</f>
        <v>4</v>
      </c>
      <c r="T54" s="9">
        <v>0</v>
      </c>
      <c r="U54" s="14">
        <v>4</v>
      </c>
    </row>
    <row r="55" spans="2:21" s="5" customFormat="1" ht="18" customHeight="1" hidden="1">
      <c r="B55" s="11" t="s">
        <v>51</v>
      </c>
      <c r="C55" s="74">
        <f t="shared" si="20"/>
        <v>1</v>
      </c>
      <c r="D55" s="9">
        <v>1</v>
      </c>
      <c r="E55" s="76">
        <v>0</v>
      </c>
      <c r="F55" s="74">
        <f t="shared" si="21"/>
        <v>10</v>
      </c>
      <c r="G55" s="10">
        <v>9</v>
      </c>
      <c r="H55" s="9">
        <v>0</v>
      </c>
      <c r="I55" s="78">
        <v>1</v>
      </c>
      <c r="J55" s="74">
        <f t="shared" si="22"/>
        <v>215</v>
      </c>
      <c r="K55" s="9">
        <v>110</v>
      </c>
      <c r="L55" s="10">
        <v>105</v>
      </c>
      <c r="M55" s="13">
        <f t="shared" si="23"/>
        <v>15</v>
      </c>
      <c r="N55" s="9">
        <v>5</v>
      </c>
      <c r="O55" s="12">
        <v>10</v>
      </c>
      <c r="P55" s="76">
        <f>IF(SUM(Q55:R55)=0,"-",SUM(Q55:R55))</f>
        <v>2</v>
      </c>
      <c r="Q55" s="9">
        <v>1</v>
      </c>
      <c r="R55" s="78">
        <v>1</v>
      </c>
      <c r="S55" s="74">
        <f>IF(SUM(T55:U55)=0,"-",SUM(T55:U55))</f>
        <v>2</v>
      </c>
      <c r="T55" s="9">
        <v>0</v>
      </c>
      <c r="U55" s="14">
        <v>2</v>
      </c>
    </row>
    <row r="56" spans="2:21" s="5" customFormat="1" ht="15" customHeight="1" hidden="1">
      <c r="B56" s="11" t="s">
        <v>143</v>
      </c>
      <c r="C56" s="74">
        <f>SUM(C57:C63)</f>
        <v>7</v>
      </c>
      <c r="D56" s="9">
        <f>SUM(D57:D63)</f>
        <v>7</v>
      </c>
      <c r="E56" s="12">
        <f>SUM(E57:E63)</f>
        <v>0</v>
      </c>
      <c r="F56" s="74">
        <f>SUM(F57:F63)</f>
        <v>78</v>
      </c>
      <c r="G56" s="10">
        <f>SUM(G57:G63)</f>
        <v>72</v>
      </c>
      <c r="H56" s="9">
        <f aca="true" t="shared" si="25" ref="H56:T56">SUM(H57:H63)</f>
        <v>0</v>
      </c>
      <c r="I56" s="12">
        <f t="shared" si="25"/>
        <v>6</v>
      </c>
      <c r="J56" s="74">
        <f t="shared" si="25"/>
        <v>2164</v>
      </c>
      <c r="K56" s="9">
        <f t="shared" si="25"/>
        <v>1099</v>
      </c>
      <c r="L56" s="10">
        <f t="shared" si="25"/>
        <v>1065</v>
      </c>
      <c r="M56" s="13">
        <f t="shared" si="25"/>
        <v>120</v>
      </c>
      <c r="N56" s="9">
        <f t="shared" si="25"/>
        <v>38</v>
      </c>
      <c r="O56" s="12">
        <f t="shared" si="25"/>
        <v>82</v>
      </c>
      <c r="P56" s="76">
        <f t="shared" si="25"/>
        <v>13</v>
      </c>
      <c r="Q56" s="9">
        <f t="shared" si="25"/>
        <v>3</v>
      </c>
      <c r="R56" s="12">
        <f t="shared" si="25"/>
        <v>10</v>
      </c>
      <c r="S56" s="74">
        <f t="shared" si="25"/>
        <v>41</v>
      </c>
      <c r="T56" s="9">
        <f t="shared" si="25"/>
        <v>2</v>
      </c>
      <c r="U56" s="14">
        <f>SUM(U57:U63)</f>
        <v>39</v>
      </c>
    </row>
    <row r="57" spans="2:21" s="5" customFormat="1" ht="18" customHeight="1" hidden="1">
      <c r="B57" s="11" t="s">
        <v>35</v>
      </c>
      <c r="C57" s="74">
        <f aca="true" t="shared" si="26" ref="C57:C63">IF(SUM(D57:E57)=0,"-",SUM(D57:E57))</f>
        <v>1</v>
      </c>
      <c r="D57" s="9">
        <v>1</v>
      </c>
      <c r="E57" s="76">
        <v>0</v>
      </c>
      <c r="F57" s="74">
        <f aca="true" t="shared" si="27" ref="F57:F63">SUM(G57:I57)</f>
        <v>14</v>
      </c>
      <c r="G57" s="10">
        <v>13</v>
      </c>
      <c r="H57" s="9">
        <v>0</v>
      </c>
      <c r="I57" s="78">
        <v>1</v>
      </c>
      <c r="J57" s="74">
        <f aca="true" t="shared" si="28" ref="J57:J63">IF(SUM(K57:L57)=0,"-",SUM(K57:L57))</f>
        <v>412</v>
      </c>
      <c r="K57" s="9">
        <v>222</v>
      </c>
      <c r="L57" s="10">
        <v>190</v>
      </c>
      <c r="M57" s="13">
        <f aca="true" t="shared" si="29" ref="M57:M63">IF(SUM(N57:O57)=0,"-",SUM(N57:O57))</f>
        <v>20</v>
      </c>
      <c r="N57" s="9">
        <v>5</v>
      </c>
      <c r="O57" s="12">
        <v>15</v>
      </c>
      <c r="P57" s="76" t="str">
        <f aca="true" t="shared" si="30" ref="P57:P63">IF(SUM(Q57:R57)=0,"-",SUM(Q57:R57))</f>
        <v>-</v>
      </c>
      <c r="Q57" s="9">
        <v>0</v>
      </c>
      <c r="R57" s="78">
        <v>0</v>
      </c>
      <c r="S57" s="74">
        <f aca="true" t="shared" si="31" ref="S57:S63">IF(SUM(T57:U57)=0,"-",SUM(T57:U57))</f>
        <v>7</v>
      </c>
      <c r="T57" s="9">
        <v>1</v>
      </c>
      <c r="U57" s="14">
        <v>6</v>
      </c>
    </row>
    <row r="58" spans="2:21" s="5" customFormat="1" ht="18" customHeight="1" hidden="1">
      <c r="B58" s="11" t="s">
        <v>36</v>
      </c>
      <c r="C58" s="74">
        <f t="shared" si="26"/>
        <v>1</v>
      </c>
      <c r="D58" s="9">
        <v>1</v>
      </c>
      <c r="E58" s="76">
        <v>0</v>
      </c>
      <c r="F58" s="74">
        <f t="shared" si="27"/>
        <v>14</v>
      </c>
      <c r="G58" s="10">
        <v>13</v>
      </c>
      <c r="H58" s="9">
        <v>0</v>
      </c>
      <c r="I58" s="78">
        <v>1</v>
      </c>
      <c r="J58" s="74">
        <f t="shared" si="28"/>
        <v>395</v>
      </c>
      <c r="K58" s="9">
        <v>204</v>
      </c>
      <c r="L58" s="10">
        <v>191</v>
      </c>
      <c r="M58" s="13">
        <f t="shared" si="29"/>
        <v>23</v>
      </c>
      <c r="N58" s="9">
        <v>8</v>
      </c>
      <c r="O58" s="12">
        <v>15</v>
      </c>
      <c r="P58" s="76">
        <f t="shared" si="30"/>
        <v>2</v>
      </c>
      <c r="Q58" s="9">
        <v>1</v>
      </c>
      <c r="R58" s="78">
        <v>1</v>
      </c>
      <c r="S58" s="74">
        <f t="shared" si="31"/>
        <v>5</v>
      </c>
      <c r="T58" s="9">
        <v>0</v>
      </c>
      <c r="U58" s="14">
        <v>5</v>
      </c>
    </row>
    <row r="59" spans="2:21" s="5" customFormat="1" ht="18" customHeight="1" hidden="1">
      <c r="B59" s="11" t="s">
        <v>37</v>
      </c>
      <c r="C59" s="74">
        <f t="shared" si="26"/>
        <v>1</v>
      </c>
      <c r="D59" s="9">
        <v>1</v>
      </c>
      <c r="E59" s="76">
        <v>0</v>
      </c>
      <c r="F59" s="74">
        <f t="shared" si="27"/>
        <v>20</v>
      </c>
      <c r="G59" s="10">
        <v>17</v>
      </c>
      <c r="H59" s="9">
        <v>0</v>
      </c>
      <c r="I59" s="78">
        <v>3</v>
      </c>
      <c r="J59" s="74">
        <f t="shared" si="28"/>
        <v>532</v>
      </c>
      <c r="K59" s="9">
        <v>251</v>
      </c>
      <c r="L59" s="10">
        <v>281</v>
      </c>
      <c r="M59" s="13">
        <f t="shared" si="29"/>
        <v>31</v>
      </c>
      <c r="N59" s="9">
        <v>7</v>
      </c>
      <c r="O59" s="12">
        <v>24</v>
      </c>
      <c r="P59" s="76">
        <f t="shared" si="30"/>
        <v>4</v>
      </c>
      <c r="Q59" s="9">
        <v>0</v>
      </c>
      <c r="R59" s="78">
        <v>4</v>
      </c>
      <c r="S59" s="74">
        <f t="shared" si="31"/>
        <v>10</v>
      </c>
      <c r="T59" s="9">
        <v>0</v>
      </c>
      <c r="U59" s="14">
        <v>10</v>
      </c>
    </row>
    <row r="60" spans="2:21" s="5" customFormat="1" ht="18" customHeight="1" hidden="1">
      <c r="B60" s="11" t="s">
        <v>38</v>
      </c>
      <c r="C60" s="74">
        <f t="shared" si="26"/>
        <v>1</v>
      </c>
      <c r="D60" s="9">
        <v>1</v>
      </c>
      <c r="E60" s="76">
        <v>0</v>
      </c>
      <c r="F60" s="74">
        <f t="shared" si="27"/>
        <v>6</v>
      </c>
      <c r="G60" s="10">
        <v>6</v>
      </c>
      <c r="H60" s="9">
        <v>0</v>
      </c>
      <c r="I60" s="78">
        <v>0</v>
      </c>
      <c r="J60" s="74">
        <f t="shared" si="28"/>
        <v>144</v>
      </c>
      <c r="K60" s="9">
        <v>67</v>
      </c>
      <c r="L60" s="10">
        <v>77</v>
      </c>
      <c r="M60" s="13">
        <f t="shared" si="29"/>
        <v>10</v>
      </c>
      <c r="N60" s="9">
        <v>4</v>
      </c>
      <c r="O60" s="12">
        <v>6</v>
      </c>
      <c r="P60" s="76">
        <f t="shared" si="30"/>
        <v>3</v>
      </c>
      <c r="Q60" s="9">
        <v>1</v>
      </c>
      <c r="R60" s="78">
        <v>2</v>
      </c>
      <c r="S60" s="74">
        <f t="shared" si="31"/>
        <v>5</v>
      </c>
      <c r="T60" s="9">
        <v>0</v>
      </c>
      <c r="U60" s="14">
        <v>5</v>
      </c>
    </row>
    <row r="61" spans="2:21" s="5" customFormat="1" ht="18" customHeight="1" hidden="1">
      <c r="B61" s="11" t="s">
        <v>39</v>
      </c>
      <c r="C61" s="74">
        <f t="shared" si="26"/>
        <v>1</v>
      </c>
      <c r="D61" s="9">
        <v>1</v>
      </c>
      <c r="E61" s="76">
        <v>0</v>
      </c>
      <c r="F61" s="74">
        <f t="shared" si="27"/>
        <v>17</v>
      </c>
      <c r="G61" s="10">
        <v>16</v>
      </c>
      <c r="H61" s="9">
        <v>0</v>
      </c>
      <c r="I61" s="78">
        <v>1</v>
      </c>
      <c r="J61" s="74">
        <f t="shared" si="28"/>
        <v>509</v>
      </c>
      <c r="K61" s="9">
        <v>261</v>
      </c>
      <c r="L61" s="10">
        <v>248</v>
      </c>
      <c r="M61" s="13">
        <f t="shared" si="29"/>
        <v>24</v>
      </c>
      <c r="N61" s="9">
        <v>9</v>
      </c>
      <c r="O61" s="12">
        <v>15</v>
      </c>
      <c r="P61" s="76">
        <f t="shared" si="30"/>
        <v>4</v>
      </c>
      <c r="Q61" s="9">
        <v>1</v>
      </c>
      <c r="R61" s="78">
        <v>3</v>
      </c>
      <c r="S61" s="74">
        <f t="shared" si="31"/>
        <v>9</v>
      </c>
      <c r="T61" s="9">
        <v>1</v>
      </c>
      <c r="U61" s="14">
        <v>8</v>
      </c>
    </row>
    <row r="62" spans="2:21" s="5" customFormat="1" ht="18" customHeight="1" hidden="1">
      <c r="B62" s="11" t="s">
        <v>53</v>
      </c>
      <c r="C62" s="74">
        <f t="shared" si="26"/>
        <v>1</v>
      </c>
      <c r="D62" s="9">
        <v>1</v>
      </c>
      <c r="E62" s="76">
        <v>0</v>
      </c>
      <c r="F62" s="74">
        <f t="shared" si="27"/>
        <v>7</v>
      </c>
      <c r="G62" s="10">
        <v>7</v>
      </c>
      <c r="H62" s="9">
        <v>0</v>
      </c>
      <c r="I62" s="78">
        <v>0</v>
      </c>
      <c r="J62" s="74">
        <f t="shared" si="28"/>
        <v>172</v>
      </c>
      <c r="K62" s="9">
        <v>94</v>
      </c>
      <c r="L62" s="10">
        <v>78</v>
      </c>
      <c r="M62" s="13">
        <f t="shared" si="29"/>
        <v>12</v>
      </c>
      <c r="N62" s="9">
        <v>5</v>
      </c>
      <c r="O62" s="12">
        <v>7</v>
      </c>
      <c r="P62" s="76" t="str">
        <f t="shared" si="30"/>
        <v>-</v>
      </c>
      <c r="Q62" s="9">
        <v>0</v>
      </c>
      <c r="R62" s="78">
        <v>0</v>
      </c>
      <c r="S62" s="74">
        <f t="shared" si="31"/>
        <v>5</v>
      </c>
      <c r="T62" s="9">
        <v>0</v>
      </c>
      <c r="U62" s="14">
        <v>5</v>
      </c>
    </row>
    <row r="63" spans="2:21" s="5" customFormat="1" ht="18" customHeight="1" hidden="1">
      <c r="B63" s="11" t="s">
        <v>144</v>
      </c>
      <c r="C63" s="74">
        <f t="shared" si="26"/>
        <v>1</v>
      </c>
      <c r="D63" s="9">
        <v>1</v>
      </c>
      <c r="E63" s="76">
        <v>0</v>
      </c>
      <c r="F63" s="74">
        <f t="shared" si="27"/>
        <v>0</v>
      </c>
      <c r="G63" s="10">
        <v>0</v>
      </c>
      <c r="H63" s="9">
        <v>0</v>
      </c>
      <c r="I63" s="78">
        <v>0</v>
      </c>
      <c r="J63" s="74" t="str">
        <f t="shared" si="28"/>
        <v>-</v>
      </c>
      <c r="K63" s="9">
        <v>0</v>
      </c>
      <c r="L63" s="10">
        <v>0</v>
      </c>
      <c r="M63" s="13" t="str">
        <f t="shared" si="29"/>
        <v>-</v>
      </c>
      <c r="N63" s="9">
        <v>0</v>
      </c>
      <c r="O63" s="12">
        <v>0</v>
      </c>
      <c r="P63" s="76" t="str">
        <f t="shared" si="30"/>
        <v>-</v>
      </c>
      <c r="Q63" s="9">
        <v>0</v>
      </c>
      <c r="R63" s="78">
        <v>0</v>
      </c>
      <c r="S63" s="74" t="str">
        <f t="shared" si="31"/>
        <v>-</v>
      </c>
      <c r="T63" s="9">
        <v>0</v>
      </c>
      <c r="U63" s="14">
        <v>0</v>
      </c>
    </row>
    <row r="64" spans="2:21" s="5" customFormat="1" ht="15" customHeight="1" hidden="1">
      <c r="B64" s="11" t="s">
        <v>145</v>
      </c>
      <c r="C64" s="74">
        <f>SUM(C65:C68)</f>
        <v>4</v>
      </c>
      <c r="D64" s="9">
        <f aca="true" t="shared" si="32" ref="D64:T64">SUM(D65:D68)</f>
        <v>4</v>
      </c>
      <c r="E64" s="12">
        <f t="shared" si="32"/>
        <v>0</v>
      </c>
      <c r="F64" s="74">
        <f t="shared" si="32"/>
        <v>59</v>
      </c>
      <c r="G64" s="10">
        <f t="shared" si="32"/>
        <v>52</v>
      </c>
      <c r="H64" s="9">
        <f t="shared" si="32"/>
        <v>0</v>
      </c>
      <c r="I64" s="12">
        <f t="shared" si="32"/>
        <v>7</v>
      </c>
      <c r="J64" s="74">
        <f t="shared" si="32"/>
        <v>1620</v>
      </c>
      <c r="K64" s="9">
        <f t="shared" si="32"/>
        <v>835</v>
      </c>
      <c r="L64" s="10">
        <f t="shared" si="32"/>
        <v>785</v>
      </c>
      <c r="M64" s="13">
        <f t="shared" si="32"/>
        <v>90</v>
      </c>
      <c r="N64" s="9">
        <f t="shared" si="32"/>
        <v>30</v>
      </c>
      <c r="O64" s="12">
        <f t="shared" si="32"/>
        <v>60</v>
      </c>
      <c r="P64" s="76">
        <f t="shared" si="32"/>
        <v>9</v>
      </c>
      <c r="Q64" s="9">
        <f t="shared" si="32"/>
        <v>0</v>
      </c>
      <c r="R64" s="12">
        <f t="shared" si="32"/>
        <v>9</v>
      </c>
      <c r="S64" s="74">
        <f t="shared" si="32"/>
        <v>15</v>
      </c>
      <c r="T64" s="9">
        <f t="shared" si="32"/>
        <v>1</v>
      </c>
      <c r="U64" s="14">
        <f>SUM(U65:U68)</f>
        <v>14</v>
      </c>
    </row>
    <row r="65" spans="2:21" s="5" customFormat="1" ht="18" customHeight="1" hidden="1">
      <c r="B65" s="11" t="s">
        <v>40</v>
      </c>
      <c r="C65" s="74">
        <f>IF(SUM(D65:E65)=0,"-",SUM(D65:E65))</f>
        <v>1</v>
      </c>
      <c r="D65" s="9">
        <v>1</v>
      </c>
      <c r="E65" s="76">
        <v>0</v>
      </c>
      <c r="F65" s="74">
        <f>SUM(G65:I65)</f>
        <v>18</v>
      </c>
      <c r="G65" s="10">
        <v>16</v>
      </c>
      <c r="H65" s="9">
        <v>0</v>
      </c>
      <c r="I65" s="78">
        <v>2</v>
      </c>
      <c r="J65" s="74">
        <f>IF(SUM(K65:L65)=0,"-",SUM(K65:L65))</f>
        <v>564</v>
      </c>
      <c r="K65" s="9">
        <v>281</v>
      </c>
      <c r="L65" s="10">
        <v>283</v>
      </c>
      <c r="M65" s="13">
        <f>IF(SUM(N65:O65)=0,"-",SUM(N65:O65))</f>
        <v>29</v>
      </c>
      <c r="N65" s="9">
        <v>11</v>
      </c>
      <c r="O65" s="12">
        <v>18</v>
      </c>
      <c r="P65" s="76">
        <f>IF(SUM(Q65:R65)=0,"-",SUM(Q65:R65))</f>
        <v>6</v>
      </c>
      <c r="Q65" s="9">
        <v>0</v>
      </c>
      <c r="R65" s="78">
        <v>6</v>
      </c>
      <c r="S65" s="74">
        <f>IF(SUM(T65:U65)=0,"-",SUM(T65:U65))</f>
        <v>5</v>
      </c>
      <c r="T65" s="9">
        <v>0</v>
      </c>
      <c r="U65" s="14">
        <v>5</v>
      </c>
    </row>
    <row r="66" spans="2:21" s="5" customFormat="1" ht="18" customHeight="1" hidden="1">
      <c r="B66" s="11" t="s">
        <v>41</v>
      </c>
      <c r="C66" s="74">
        <f>IF(SUM(D66:E66)=0,"-",SUM(D66:E66))</f>
        <v>1</v>
      </c>
      <c r="D66" s="9">
        <v>1</v>
      </c>
      <c r="E66" s="76">
        <v>0</v>
      </c>
      <c r="F66" s="74">
        <f>SUM(G66:I66)</f>
        <v>14</v>
      </c>
      <c r="G66" s="10">
        <v>12</v>
      </c>
      <c r="H66" s="9">
        <v>0</v>
      </c>
      <c r="I66" s="78">
        <v>2</v>
      </c>
      <c r="J66" s="74">
        <f>IF(SUM(K66:L66)=0,"-",SUM(K66:L66))</f>
        <v>412</v>
      </c>
      <c r="K66" s="9">
        <v>219</v>
      </c>
      <c r="L66" s="10">
        <v>193</v>
      </c>
      <c r="M66" s="13">
        <f>IF(SUM(N66:O66)=0,"-",SUM(N66:O66))</f>
        <v>23</v>
      </c>
      <c r="N66" s="9">
        <v>7</v>
      </c>
      <c r="O66" s="12">
        <v>16</v>
      </c>
      <c r="P66" s="76">
        <f>IF(SUM(Q66:R66)=0,"-",SUM(Q66:R66))</f>
        <v>1</v>
      </c>
      <c r="Q66" s="9">
        <v>0</v>
      </c>
      <c r="R66" s="78">
        <v>1</v>
      </c>
      <c r="S66" s="74">
        <f>IF(SUM(T66:U66)=0,"-",SUM(T66:U66))</f>
        <v>4</v>
      </c>
      <c r="T66" s="9">
        <v>0</v>
      </c>
      <c r="U66" s="14">
        <v>4</v>
      </c>
    </row>
    <row r="67" spans="2:21" s="5" customFormat="1" ht="18" customHeight="1" hidden="1">
      <c r="B67" s="11" t="s">
        <v>42</v>
      </c>
      <c r="C67" s="74">
        <f>IF(SUM(D67:E67)=0,"-",SUM(D67:E67))</f>
        <v>1</v>
      </c>
      <c r="D67" s="9">
        <v>1</v>
      </c>
      <c r="E67" s="76">
        <v>0</v>
      </c>
      <c r="F67" s="74">
        <f>SUM(G67:I67)</f>
        <v>13</v>
      </c>
      <c r="G67" s="10">
        <v>12</v>
      </c>
      <c r="H67" s="9">
        <v>0</v>
      </c>
      <c r="I67" s="78">
        <v>1</v>
      </c>
      <c r="J67" s="74">
        <f>IF(SUM(K67:L67)=0,"-",SUM(K67:L67))</f>
        <v>301</v>
      </c>
      <c r="K67" s="9">
        <v>153</v>
      </c>
      <c r="L67" s="10">
        <v>148</v>
      </c>
      <c r="M67" s="13">
        <f>IF(SUM(N67:O67)=0,"-",SUM(N67:O67))</f>
        <v>18</v>
      </c>
      <c r="N67" s="9">
        <v>6</v>
      </c>
      <c r="O67" s="12">
        <v>12</v>
      </c>
      <c r="P67" s="76">
        <f>IF(SUM(Q67:R67)=0,"-",SUM(Q67:R67))</f>
        <v>1</v>
      </c>
      <c r="Q67" s="9">
        <v>0</v>
      </c>
      <c r="R67" s="78">
        <v>1</v>
      </c>
      <c r="S67" s="74">
        <f>IF(SUM(T67:U67)=0,"-",SUM(T67:U67))</f>
        <v>3</v>
      </c>
      <c r="T67" s="9">
        <v>1</v>
      </c>
      <c r="U67" s="14">
        <v>2</v>
      </c>
    </row>
    <row r="68" spans="2:21" s="5" customFormat="1" ht="18" customHeight="1" hidden="1">
      <c r="B68" s="11" t="s">
        <v>43</v>
      </c>
      <c r="C68" s="74">
        <f>IF(SUM(D68:E68)=0,"-",SUM(D68:E68))</f>
        <v>1</v>
      </c>
      <c r="D68" s="9">
        <v>1</v>
      </c>
      <c r="E68" s="76">
        <v>0</v>
      </c>
      <c r="F68" s="74">
        <f>SUM(G68:I68)</f>
        <v>14</v>
      </c>
      <c r="G68" s="10">
        <v>12</v>
      </c>
      <c r="H68" s="9">
        <v>0</v>
      </c>
      <c r="I68" s="78">
        <v>2</v>
      </c>
      <c r="J68" s="74">
        <f>IF(SUM(K68:L68)=0,"-",SUM(K68:L68))</f>
        <v>343</v>
      </c>
      <c r="K68" s="9">
        <v>182</v>
      </c>
      <c r="L68" s="10">
        <v>161</v>
      </c>
      <c r="M68" s="13">
        <f>IF(SUM(N68:O68)=0,"-",SUM(N68:O68))</f>
        <v>20</v>
      </c>
      <c r="N68" s="9">
        <v>6</v>
      </c>
      <c r="O68" s="12">
        <v>14</v>
      </c>
      <c r="P68" s="76">
        <f>IF(SUM(Q68:R68)=0,"-",SUM(Q68:R68))</f>
        <v>1</v>
      </c>
      <c r="Q68" s="9">
        <v>0</v>
      </c>
      <c r="R68" s="78">
        <v>1</v>
      </c>
      <c r="S68" s="74">
        <f>IF(SUM(T68:U68)=0,"-",SUM(T68:U68))</f>
        <v>3</v>
      </c>
      <c r="T68" s="9">
        <v>0</v>
      </c>
      <c r="U68" s="14">
        <v>3</v>
      </c>
    </row>
    <row r="69" spans="2:21" s="5" customFormat="1" ht="15" customHeight="1" hidden="1">
      <c r="B69" s="18" t="s">
        <v>146</v>
      </c>
      <c r="C69" s="75">
        <f>SUM(C70:C73)</f>
        <v>4</v>
      </c>
      <c r="D69" s="16">
        <f aca="true" t="shared" si="33" ref="D69:T69">SUM(D70:D73)</f>
        <v>4</v>
      </c>
      <c r="E69" s="19">
        <f t="shared" si="33"/>
        <v>0</v>
      </c>
      <c r="F69" s="75">
        <f t="shared" si="33"/>
        <v>39</v>
      </c>
      <c r="G69" s="17">
        <f t="shared" si="33"/>
        <v>36</v>
      </c>
      <c r="H69" s="16">
        <f t="shared" si="33"/>
        <v>0</v>
      </c>
      <c r="I69" s="19">
        <f t="shared" si="33"/>
        <v>3</v>
      </c>
      <c r="J69" s="75">
        <f t="shared" si="33"/>
        <v>887</v>
      </c>
      <c r="K69" s="16">
        <f t="shared" si="33"/>
        <v>432</v>
      </c>
      <c r="L69" s="17">
        <f t="shared" si="33"/>
        <v>455</v>
      </c>
      <c r="M69" s="20">
        <f t="shared" si="33"/>
        <v>62</v>
      </c>
      <c r="N69" s="16">
        <f t="shared" si="33"/>
        <v>23</v>
      </c>
      <c r="O69" s="19">
        <f t="shared" si="33"/>
        <v>39</v>
      </c>
      <c r="P69" s="77">
        <f t="shared" si="33"/>
        <v>6</v>
      </c>
      <c r="Q69" s="16">
        <f t="shared" si="33"/>
        <v>2</v>
      </c>
      <c r="R69" s="19">
        <f t="shared" si="33"/>
        <v>4</v>
      </c>
      <c r="S69" s="75">
        <f t="shared" si="33"/>
        <v>11</v>
      </c>
      <c r="T69" s="16">
        <f t="shared" si="33"/>
        <v>0</v>
      </c>
      <c r="U69" s="21">
        <f>SUM(U70:U73)</f>
        <v>11</v>
      </c>
    </row>
    <row r="70" spans="2:21" s="5" customFormat="1" ht="18" customHeight="1" hidden="1">
      <c r="B70" s="84" t="s">
        <v>44</v>
      </c>
      <c r="C70" s="74">
        <f>IF(SUM(D70:E70)=0,"-",SUM(D70:E70))</f>
        <v>1</v>
      </c>
      <c r="D70" s="9">
        <v>1</v>
      </c>
      <c r="E70" s="76">
        <v>0</v>
      </c>
      <c r="F70" s="74">
        <f>SUM(G70:I70)</f>
        <v>16</v>
      </c>
      <c r="G70" s="10">
        <v>14</v>
      </c>
      <c r="H70" s="9">
        <v>0</v>
      </c>
      <c r="I70" s="78">
        <v>2</v>
      </c>
      <c r="J70" s="74">
        <f>IF(SUM(K70:L70)=0,"-",SUM(K70:L70))</f>
        <v>432</v>
      </c>
      <c r="K70" s="9">
        <v>217</v>
      </c>
      <c r="L70" s="10">
        <v>215</v>
      </c>
      <c r="M70" s="13">
        <f>IF(SUM(N70:O70)=0,"-",SUM(N70:O70))</f>
        <v>26</v>
      </c>
      <c r="N70" s="9">
        <v>9</v>
      </c>
      <c r="O70" s="12">
        <v>17</v>
      </c>
      <c r="P70" s="76">
        <f>IF(SUM(Q70:R70)=0,"-",SUM(Q70:R70))</f>
        <v>4</v>
      </c>
      <c r="Q70" s="9">
        <v>1</v>
      </c>
      <c r="R70" s="78">
        <v>3</v>
      </c>
      <c r="S70" s="74">
        <f>IF(SUM(T70:U70)=0,"-",SUM(T70:U70))</f>
        <v>4</v>
      </c>
      <c r="T70" s="9">
        <v>0</v>
      </c>
      <c r="U70" s="14">
        <v>4</v>
      </c>
    </row>
    <row r="71" spans="2:21" s="5" customFormat="1" ht="18" customHeight="1" hidden="1">
      <c r="B71" s="84" t="s">
        <v>45</v>
      </c>
      <c r="C71" s="74">
        <f>IF(SUM(D71:E71)=0,"-",SUM(D71:E71))</f>
        <v>1</v>
      </c>
      <c r="D71" s="9">
        <v>1</v>
      </c>
      <c r="E71" s="76">
        <v>0</v>
      </c>
      <c r="F71" s="74">
        <f>SUM(G71:I71)</f>
        <v>11</v>
      </c>
      <c r="G71" s="10">
        <v>10</v>
      </c>
      <c r="H71" s="9">
        <v>0</v>
      </c>
      <c r="I71" s="78">
        <v>1</v>
      </c>
      <c r="J71" s="74">
        <f>IF(SUM(K71:L71)=0,"-",SUM(K71:L71))</f>
        <v>241</v>
      </c>
      <c r="K71" s="9">
        <v>111</v>
      </c>
      <c r="L71" s="10">
        <v>130</v>
      </c>
      <c r="M71" s="13">
        <f>IF(SUM(N71:O71)=0,"-",SUM(N71:O71))</f>
        <v>15</v>
      </c>
      <c r="N71" s="9">
        <v>5</v>
      </c>
      <c r="O71" s="12">
        <v>10</v>
      </c>
      <c r="P71" s="76">
        <f>IF(SUM(Q71:R71)=0,"-",SUM(Q71:R71))</f>
        <v>2</v>
      </c>
      <c r="Q71" s="9">
        <v>1</v>
      </c>
      <c r="R71" s="78">
        <v>1</v>
      </c>
      <c r="S71" s="74">
        <f>IF(SUM(T71:U71)=0,"-",SUM(T71:U71))</f>
        <v>3</v>
      </c>
      <c r="T71" s="9">
        <v>0</v>
      </c>
      <c r="U71" s="14">
        <v>3</v>
      </c>
    </row>
    <row r="72" spans="2:21" s="5" customFormat="1" ht="18" customHeight="1" hidden="1">
      <c r="B72" s="84" t="s">
        <v>46</v>
      </c>
      <c r="C72" s="74">
        <f>IF(SUM(D72:E72)=0,"-",SUM(D72:E72))</f>
        <v>1</v>
      </c>
      <c r="D72" s="9">
        <v>1</v>
      </c>
      <c r="E72" s="76">
        <v>0</v>
      </c>
      <c r="F72" s="74">
        <f>SUM(G72:I72)</f>
        <v>6</v>
      </c>
      <c r="G72" s="10">
        <v>6</v>
      </c>
      <c r="H72" s="9">
        <v>0</v>
      </c>
      <c r="I72" s="78">
        <v>0</v>
      </c>
      <c r="J72" s="74">
        <f>IF(SUM(K72:L72)=0,"-",SUM(K72:L72))</f>
        <v>128</v>
      </c>
      <c r="K72" s="9">
        <v>61</v>
      </c>
      <c r="L72" s="10">
        <v>67</v>
      </c>
      <c r="M72" s="13">
        <f>IF(SUM(N72:O72)=0,"-",SUM(N72:O72))</f>
        <v>10</v>
      </c>
      <c r="N72" s="9">
        <v>4</v>
      </c>
      <c r="O72" s="12">
        <v>6</v>
      </c>
      <c r="P72" s="76" t="str">
        <f>IF(SUM(Q72:R72)=0,"-",SUM(Q72:R72))</f>
        <v>-</v>
      </c>
      <c r="Q72" s="9">
        <v>0</v>
      </c>
      <c r="R72" s="78">
        <v>0</v>
      </c>
      <c r="S72" s="74">
        <f>IF(SUM(T72:U72)=0,"-",SUM(T72:U72))</f>
        <v>2</v>
      </c>
      <c r="T72" s="9">
        <v>0</v>
      </c>
      <c r="U72" s="14">
        <v>2</v>
      </c>
    </row>
    <row r="73" spans="2:21" s="5" customFormat="1" ht="18" customHeight="1" hidden="1">
      <c r="B73" s="85" t="s">
        <v>47</v>
      </c>
      <c r="C73" s="75">
        <f>IF(SUM(D73:E73)=0,"-",SUM(D73:E73))</f>
        <v>1</v>
      </c>
      <c r="D73" s="16">
        <v>1</v>
      </c>
      <c r="E73" s="77">
        <v>0</v>
      </c>
      <c r="F73" s="75">
        <f>SUM(G73:I73)</f>
        <v>6</v>
      </c>
      <c r="G73" s="17">
        <v>6</v>
      </c>
      <c r="H73" s="16">
        <v>0</v>
      </c>
      <c r="I73" s="79">
        <v>0</v>
      </c>
      <c r="J73" s="75">
        <f>IF(SUM(K73:L73)=0,"-",SUM(K73:L73))</f>
        <v>86</v>
      </c>
      <c r="K73" s="16">
        <v>43</v>
      </c>
      <c r="L73" s="17">
        <v>43</v>
      </c>
      <c r="M73" s="20">
        <f>IF(SUM(N73:O73)=0,"-",SUM(N73:O73))</f>
        <v>11</v>
      </c>
      <c r="N73" s="16">
        <v>5</v>
      </c>
      <c r="O73" s="19">
        <v>6</v>
      </c>
      <c r="P73" s="77" t="str">
        <f>IF(SUM(Q73:R73)=0,"-",SUM(Q73:R73))</f>
        <v>-</v>
      </c>
      <c r="Q73" s="16">
        <v>0</v>
      </c>
      <c r="R73" s="79">
        <v>0</v>
      </c>
      <c r="S73" s="75">
        <f>IF(SUM(T73:U73)=0,"-",SUM(T73:U73))</f>
        <v>2</v>
      </c>
      <c r="T73" s="16">
        <v>0</v>
      </c>
      <c r="U73" s="21">
        <v>2</v>
      </c>
    </row>
    <row r="74" spans="2:21" ht="12.75" customHeight="1">
      <c r="B74" s="228" t="s">
        <v>149</v>
      </c>
      <c r="C74" s="214">
        <f>C75+C81+C89+C94</f>
        <v>20</v>
      </c>
      <c r="D74" s="23">
        <f aca="true" t="shared" si="34" ref="D74:T74">D75+D81+D89+D94</f>
        <v>20</v>
      </c>
      <c r="E74" s="23">
        <f t="shared" si="34"/>
        <v>0</v>
      </c>
      <c r="F74" s="214">
        <f t="shared" si="34"/>
        <v>233</v>
      </c>
      <c r="G74" s="23">
        <f t="shared" si="34"/>
        <v>210</v>
      </c>
      <c r="H74" s="22">
        <f t="shared" si="34"/>
        <v>0</v>
      </c>
      <c r="I74" s="26">
        <f t="shared" si="34"/>
        <v>23</v>
      </c>
      <c r="J74" s="215">
        <f t="shared" si="34"/>
        <v>5764</v>
      </c>
      <c r="K74" s="23">
        <f t="shared" si="34"/>
        <v>2948</v>
      </c>
      <c r="L74" s="23">
        <f t="shared" si="34"/>
        <v>2816</v>
      </c>
      <c r="M74" s="214">
        <f t="shared" si="34"/>
        <v>351</v>
      </c>
      <c r="N74" s="23">
        <f t="shared" si="34"/>
        <v>122</v>
      </c>
      <c r="O74" s="23">
        <f t="shared" si="34"/>
        <v>229</v>
      </c>
      <c r="P74" s="23">
        <f t="shared" si="34"/>
        <v>24</v>
      </c>
      <c r="Q74" s="23">
        <f t="shared" si="34"/>
        <v>5</v>
      </c>
      <c r="R74" s="26">
        <f t="shared" si="34"/>
        <v>19</v>
      </c>
      <c r="S74" s="214">
        <f t="shared" si="34"/>
        <v>72</v>
      </c>
      <c r="T74" s="23">
        <f t="shared" si="34"/>
        <v>0</v>
      </c>
      <c r="U74" s="26">
        <f>U75+U81+U89+U94</f>
        <v>72</v>
      </c>
    </row>
    <row r="75" spans="2:21" s="5" customFormat="1" ht="13.5" customHeight="1" hidden="1">
      <c r="B75" s="11" t="s">
        <v>148</v>
      </c>
      <c r="C75" s="74">
        <f aca="true" t="shared" si="35" ref="C75:C80">IF(SUM(D75:E75)=0,"-",SUM(D75:E75))</f>
        <v>5</v>
      </c>
      <c r="D75" s="9">
        <f>SUM(D76:D80)</f>
        <v>5</v>
      </c>
      <c r="E75" s="12">
        <f>SUM(E76:E80)</f>
        <v>0</v>
      </c>
      <c r="F75" s="74">
        <f aca="true" t="shared" si="36" ref="F75:F80">SUM(G75:I75)</f>
        <v>56</v>
      </c>
      <c r="G75" s="9">
        <f>SUM(G76:G80)</f>
        <v>51</v>
      </c>
      <c r="H75" s="12">
        <f>SUM(H76:H80)</f>
        <v>0</v>
      </c>
      <c r="I75" s="9">
        <f>SUM(I76:I80)</f>
        <v>5</v>
      </c>
      <c r="J75" s="74">
        <f aca="true" t="shared" si="37" ref="J75:J80">IF(SUM(K75:L75)=0,"-",SUM(K75:L75))</f>
        <v>1221</v>
      </c>
      <c r="K75" s="9">
        <f>SUM(K76:K80)</f>
        <v>628</v>
      </c>
      <c r="L75" s="12">
        <f>SUM(L76:L80)</f>
        <v>593</v>
      </c>
      <c r="M75" s="13">
        <f aca="true" t="shared" si="38" ref="M75:M80">IF(SUM(N75:O75)=0,"-",SUM(N75:O75))</f>
        <v>82</v>
      </c>
      <c r="N75" s="9">
        <f aca="true" t="shared" si="39" ref="N75:U75">SUM(N76:N80)</f>
        <v>31</v>
      </c>
      <c r="O75" s="12">
        <f t="shared" si="39"/>
        <v>51</v>
      </c>
      <c r="P75" s="76">
        <f t="shared" si="39"/>
        <v>4</v>
      </c>
      <c r="Q75" s="9">
        <f t="shared" si="39"/>
        <v>1</v>
      </c>
      <c r="R75" s="12">
        <f t="shared" si="39"/>
        <v>3</v>
      </c>
      <c r="S75" s="74">
        <f t="shared" si="39"/>
        <v>9</v>
      </c>
      <c r="T75" s="9">
        <f t="shared" si="39"/>
        <v>0</v>
      </c>
      <c r="U75" s="12">
        <f t="shared" si="39"/>
        <v>9</v>
      </c>
    </row>
    <row r="76" spans="2:21" s="5" customFormat="1" ht="18" customHeight="1" hidden="1">
      <c r="B76" s="11" t="s">
        <v>34</v>
      </c>
      <c r="C76" s="74">
        <f t="shared" si="35"/>
        <v>1</v>
      </c>
      <c r="D76" s="9">
        <v>1</v>
      </c>
      <c r="E76" s="76">
        <v>0</v>
      </c>
      <c r="F76" s="74">
        <f t="shared" si="36"/>
        <v>12</v>
      </c>
      <c r="G76" s="10">
        <v>11</v>
      </c>
      <c r="H76" s="9">
        <v>0</v>
      </c>
      <c r="I76" s="78">
        <v>1</v>
      </c>
      <c r="J76" s="74">
        <f t="shared" si="37"/>
        <v>258</v>
      </c>
      <c r="K76" s="9">
        <v>149</v>
      </c>
      <c r="L76" s="10">
        <v>109</v>
      </c>
      <c r="M76" s="13">
        <f t="shared" si="38"/>
        <v>18</v>
      </c>
      <c r="N76" s="9">
        <v>7</v>
      </c>
      <c r="O76" s="12">
        <v>11</v>
      </c>
      <c r="P76" s="76" t="str">
        <f>IF(SUM(Q76:R76)=0,"-",SUM(Q76:R76))</f>
        <v>-</v>
      </c>
      <c r="Q76" s="230">
        <v>0</v>
      </c>
      <c r="R76" s="231">
        <v>0</v>
      </c>
      <c r="S76" s="74">
        <f>IF(SUM(T76:U76)=0,"-",SUM(T76:U76))</f>
        <v>1</v>
      </c>
      <c r="T76" s="9">
        <v>0</v>
      </c>
      <c r="U76" s="14">
        <v>1</v>
      </c>
    </row>
    <row r="77" spans="2:21" s="5" customFormat="1" ht="18" customHeight="1" hidden="1">
      <c r="B77" s="11" t="s">
        <v>48</v>
      </c>
      <c r="C77" s="74">
        <f t="shared" si="35"/>
        <v>1</v>
      </c>
      <c r="D77" s="9">
        <v>1</v>
      </c>
      <c r="E77" s="76">
        <v>0</v>
      </c>
      <c r="F77" s="74">
        <f t="shared" si="36"/>
        <v>12</v>
      </c>
      <c r="G77" s="10">
        <v>11</v>
      </c>
      <c r="H77" s="9">
        <v>0</v>
      </c>
      <c r="I77" s="78">
        <v>1</v>
      </c>
      <c r="J77" s="74">
        <f t="shared" si="37"/>
        <v>251</v>
      </c>
      <c r="K77" s="9">
        <v>123</v>
      </c>
      <c r="L77" s="10">
        <v>128</v>
      </c>
      <c r="M77" s="13">
        <f t="shared" si="38"/>
        <v>17</v>
      </c>
      <c r="N77" s="9">
        <v>6</v>
      </c>
      <c r="O77" s="12">
        <v>11</v>
      </c>
      <c r="P77" s="76" t="str">
        <f>IF(SUM(Q77:R77)=0,"-",SUM(Q77:R77))</f>
        <v>-</v>
      </c>
      <c r="Q77" s="230">
        <v>0</v>
      </c>
      <c r="R77" s="231">
        <v>0</v>
      </c>
      <c r="S77" s="74">
        <f>IF(SUM(T77:U77)=0,"-",SUM(T77:U77))</f>
        <v>1</v>
      </c>
      <c r="T77" s="9">
        <v>0</v>
      </c>
      <c r="U77" s="14">
        <v>1</v>
      </c>
    </row>
    <row r="78" spans="2:21" s="5" customFormat="1" ht="18" customHeight="1" hidden="1">
      <c r="B78" s="11" t="s">
        <v>49</v>
      </c>
      <c r="C78" s="74">
        <f t="shared" si="35"/>
        <v>1</v>
      </c>
      <c r="D78" s="9">
        <v>1</v>
      </c>
      <c r="E78" s="76">
        <v>0</v>
      </c>
      <c r="F78" s="74">
        <f t="shared" si="36"/>
        <v>9</v>
      </c>
      <c r="G78" s="10">
        <v>8</v>
      </c>
      <c r="H78" s="9">
        <v>0</v>
      </c>
      <c r="I78" s="78">
        <v>1</v>
      </c>
      <c r="J78" s="74">
        <f t="shared" si="37"/>
        <v>226</v>
      </c>
      <c r="K78" s="9">
        <v>115</v>
      </c>
      <c r="L78" s="10">
        <v>111</v>
      </c>
      <c r="M78" s="13">
        <f t="shared" si="38"/>
        <v>14</v>
      </c>
      <c r="N78" s="9">
        <v>6</v>
      </c>
      <c r="O78" s="12">
        <v>8</v>
      </c>
      <c r="P78" s="76">
        <f>IF(SUM(Q78:R78)=0,"-",SUM(Q78:R78))</f>
        <v>3</v>
      </c>
      <c r="Q78" s="230">
        <v>1</v>
      </c>
      <c r="R78" s="231">
        <v>2</v>
      </c>
      <c r="S78" s="74">
        <f>IF(SUM(T78:U78)=0,"-",SUM(T78:U78))</f>
        <v>1</v>
      </c>
      <c r="T78" s="9">
        <v>0</v>
      </c>
      <c r="U78" s="14">
        <v>1</v>
      </c>
    </row>
    <row r="79" spans="2:21" s="5" customFormat="1" ht="18" customHeight="1" hidden="1">
      <c r="B79" s="11" t="s">
        <v>50</v>
      </c>
      <c r="C79" s="74">
        <f t="shared" si="35"/>
        <v>1</v>
      </c>
      <c r="D79" s="9">
        <v>1</v>
      </c>
      <c r="E79" s="76">
        <v>0</v>
      </c>
      <c r="F79" s="74">
        <f t="shared" si="36"/>
        <v>13</v>
      </c>
      <c r="G79" s="10">
        <v>12</v>
      </c>
      <c r="H79" s="9">
        <v>0</v>
      </c>
      <c r="I79" s="78">
        <v>1</v>
      </c>
      <c r="J79" s="74">
        <f t="shared" si="37"/>
        <v>284</v>
      </c>
      <c r="K79" s="9">
        <v>142</v>
      </c>
      <c r="L79" s="10">
        <v>142</v>
      </c>
      <c r="M79" s="13">
        <f t="shared" si="38"/>
        <v>19</v>
      </c>
      <c r="N79" s="9">
        <v>7</v>
      </c>
      <c r="O79" s="12">
        <v>12</v>
      </c>
      <c r="P79" s="76" t="str">
        <f>IF(SUM(Q79:R79)=0,"-",SUM(Q79:R79))</f>
        <v>-</v>
      </c>
      <c r="Q79" s="230">
        <v>0</v>
      </c>
      <c r="R79" s="231">
        <v>0</v>
      </c>
      <c r="S79" s="74">
        <f>IF(SUM(T79:U79)=0,"-",SUM(T79:U79))</f>
        <v>4</v>
      </c>
      <c r="T79" s="9">
        <v>0</v>
      </c>
      <c r="U79" s="14">
        <v>4</v>
      </c>
    </row>
    <row r="80" spans="2:21" s="5" customFormat="1" ht="18" customHeight="1" hidden="1">
      <c r="B80" s="11" t="s">
        <v>51</v>
      </c>
      <c r="C80" s="74">
        <f t="shared" si="35"/>
        <v>1</v>
      </c>
      <c r="D80" s="9">
        <v>1</v>
      </c>
      <c r="E80" s="76">
        <v>0</v>
      </c>
      <c r="F80" s="74">
        <f t="shared" si="36"/>
        <v>10</v>
      </c>
      <c r="G80" s="10">
        <v>9</v>
      </c>
      <c r="H80" s="9">
        <v>0</v>
      </c>
      <c r="I80" s="78">
        <v>1</v>
      </c>
      <c r="J80" s="74">
        <f t="shared" si="37"/>
        <v>202</v>
      </c>
      <c r="K80" s="9">
        <v>99</v>
      </c>
      <c r="L80" s="10">
        <v>103</v>
      </c>
      <c r="M80" s="13">
        <f t="shared" si="38"/>
        <v>14</v>
      </c>
      <c r="N80" s="9">
        <v>5</v>
      </c>
      <c r="O80" s="12">
        <v>9</v>
      </c>
      <c r="P80" s="76">
        <f>IF(SUM(Q80:R80)=0,"-",SUM(Q80:R80))</f>
        <v>1</v>
      </c>
      <c r="Q80" s="230">
        <v>0</v>
      </c>
      <c r="R80" s="231">
        <v>1</v>
      </c>
      <c r="S80" s="74">
        <f>IF(SUM(T80:U80)=0,"-",SUM(T80:U80))</f>
        <v>2</v>
      </c>
      <c r="T80" s="9">
        <v>0</v>
      </c>
      <c r="U80" s="14">
        <v>2</v>
      </c>
    </row>
    <row r="81" spans="2:21" s="5" customFormat="1" ht="13.5" customHeight="1" hidden="1">
      <c r="B81" s="11" t="s">
        <v>143</v>
      </c>
      <c r="C81" s="74">
        <f>SUM(C82:C88)</f>
        <v>7</v>
      </c>
      <c r="D81" s="9">
        <f>SUM(D82:D88)</f>
        <v>7</v>
      </c>
      <c r="E81" s="12">
        <f>SUM(E82:E88)</f>
        <v>0</v>
      </c>
      <c r="F81" s="74">
        <f>SUM(F82:F88)</f>
        <v>78</v>
      </c>
      <c r="G81" s="10">
        <f>SUM(G82:G88)</f>
        <v>71</v>
      </c>
      <c r="H81" s="9">
        <f aca="true" t="shared" si="40" ref="H81:T81">SUM(H82:H88)</f>
        <v>0</v>
      </c>
      <c r="I81" s="12">
        <f t="shared" si="40"/>
        <v>7</v>
      </c>
      <c r="J81" s="74">
        <f t="shared" si="40"/>
        <v>2084</v>
      </c>
      <c r="K81" s="9">
        <f t="shared" si="40"/>
        <v>1063</v>
      </c>
      <c r="L81" s="10">
        <f t="shared" si="40"/>
        <v>1021</v>
      </c>
      <c r="M81" s="13">
        <f t="shared" si="40"/>
        <v>121</v>
      </c>
      <c r="N81" s="9">
        <f t="shared" si="40"/>
        <v>40</v>
      </c>
      <c r="O81" s="12">
        <f t="shared" si="40"/>
        <v>81</v>
      </c>
      <c r="P81" s="76">
        <f t="shared" si="40"/>
        <v>9</v>
      </c>
      <c r="Q81" s="230">
        <f t="shared" si="40"/>
        <v>2</v>
      </c>
      <c r="R81" s="232">
        <f t="shared" si="40"/>
        <v>7</v>
      </c>
      <c r="S81" s="74">
        <f t="shared" si="40"/>
        <v>39</v>
      </c>
      <c r="T81" s="9">
        <f t="shared" si="40"/>
        <v>0</v>
      </c>
      <c r="U81" s="14">
        <f>SUM(U82:U88)</f>
        <v>39</v>
      </c>
    </row>
    <row r="82" spans="2:21" s="5" customFormat="1" ht="18" customHeight="1" hidden="1">
      <c r="B82" s="11" t="s">
        <v>35</v>
      </c>
      <c r="C82" s="74">
        <f aca="true" t="shared" si="41" ref="C82:C88">IF(SUM(D82:E82)=0,"-",SUM(D82:E82))</f>
        <v>1</v>
      </c>
      <c r="D82" s="9">
        <v>1</v>
      </c>
      <c r="E82" s="76">
        <v>0</v>
      </c>
      <c r="F82" s="74">
        <f aca="true" t="shared" si="42" ref="F82:F88">SUM(G82:I82)</f>
        <v>13</v>
      </c>
      <c r="G82" s="10">
        <v>12</v>
      </c>
      <c r="H82" s="9">
        <v>0</v>
      </c>
      <c r="I82" s="78">
        <v>1</v>
      </c>
      <c r="J82" s="74">
        <f aca="true" t="shared" si="43" ref="J82:J88">IF(SUM(K82:L82)=0,"-",SUM(K82:L82))</f>
        <v>371</v>
      </c>
      <c r="K82" s="9">
        <v>193</v>
      </c>
      <c r="L82" s="10">
        <v>178</v>
      </c>
      <c r="M82" s="13">
        <f aca="true" t="shared" si="44" ref="M82:M88">IF(SUM(N82:O82)=0,"-",SUM(N82:O82))</f>
        <v>20</v>
      </c>
      <c r="N82" s="9">
        <v>6</v>
      </c>
      <c r="O82" s="12">
        <v>14</v>
      </c>
      <c r="P82" s="76">
        <f aca="true" t="shared" si="45" ref="P82:P88">IF(SUM(Q82:R82)=0,"-",SUM(Q82:R82))</f>
        <v>2</v>
      </c>
      <c r="Q82" s="230">
        <v>1</v>
      </c>
      <c r="R82" s="231">
        <v>1</v>
      </c>
      <c r="S82" s="74">
        <f aca="true" t="shared" si="46" ref="S82:S88">IF(SUM(T82:U82)=0,"-",SUM(T82:U82))</f>
        <v>6</v>
      </c>
      <c r="T82" s="9">
        <v>0</v>
      </c>
      <c r="U82" s="14">
        <v>6</v>
      </c>
    </row>
    <row r="83" spans="2:21" s="5" customFormat="1" ht="18" customHeight="1" hidden="1">
      <c r="B83" s="11" t="s">
        <v>36</v>
      </c>
      <c r="C83" s="74">
        <f t="shared" si="41"/>
        <v>1</v>
      </c>
      <c r="D83" s="9">
        <v>1</v>
      </c>
      <c r="E83" s="76">
        <v>0</v>
      </c>
      <c r="F83" s="74">
        <f t="shared" si="42"/>
        <v>13</v>
      </c>
      <c r="G83" s="10">
        <v>12</v>
      </c>
      <c r="H83" s="9">
        <v>0</v>
      </c>
      <c r="I83" s="78">
        <v>1</v>
      </c>
      <c r="J83" s="74">
        <f t="shared" si="43"/>
        <v>379</v>
      </c>
      <c r="K83" s="9">
        <v>199</v>
      </c>
      <c r="L83" s="10">
        <v>180</v>
      </c>
      <c r="M83" s="13">
        <f t="shared" si="44"/>
        <v>20</v>
      </c>
      <c r="N83" s="9">
        <v>7</v>
      </c>
      <c r="O83" s="12">
        <v>13</v>
      </c>
      <c r="P83" s="76">
        <f t="shared" si="45"/>
        <v>2</v>
      </c>
      <c r="Q83" s="230">
        <v>1</v>
      </c>
      <c r="R83" s="231">
        <v>1</v>
      </c>
      <c r="S83" s="74">
        <f t="shared" si="46"/>
        <v>5</v>
      </c>
      <c r="T83" s="9">
        <v>0</v>
      </c>
      <c r="U83" s="14">
        <v>5</v>
      </c>
    </row>
    <row r="84" spans="2:21" s="5" customFormat="1" ht="18" customHeight="1" hidden="1">
      <c r="B84" s="11" t="s">
        <v>37</v>
      </c>
      <c r="C84" s="74">
        <f t="shared" si="41"/>
        <v>1</v>
      </c>
      <c r="D84" s="9">
        <v>1</v>
      </c>
      <c r="E84" s="76">
        <v>0</v>
      </c>
      <c r="F84" s="74">
        <f t="shared" si="42"/>
        <v>21</v>
      </c>
      <c r="G84" s="10">
        <v>18</v>
      </c>
      <c r="H84" s="9">
        <v>0</v>
      </c>
      <c r="I84" s="78">
        <v>3</v>
      </c>
      <c r="J84" s="74">
        <f t="shared" si="43"/>
        <v>524</v>
      </c>
      <c r="K84" s="9">
        <v>258</v>
      </c>
      <c r="L84" s="10">
        <v>266</v>
      </c>
      <c r="M84" s="13">
        <f t="shared" si="44"/>
        <v>32</v>
      </c>
      <c r="N84" s="9">
        <v>8</v>
      </c>
      <c r="O84" s="12">
        <v>24</v>
      </c>
      <c r="P84" s="76" t="str">
        <f t="shared" si="45"/>
        <v>-</v>
      </c>
      <c r="Q84" s="230">
        <v>0</v>
      </c>
      <c r="R84" s="231">
        <v>0</v>
      </c>
      <c r="S84" s="74">
        <f t="shared" si="46"/>
        <v>10</v>
      </c>
      <c r="T84" s="9">
        <v>0</v>
      </c>
      <c r="U84" s="14">
        <v>10</v>
      </c>
    </row>
    <row r="85" spans="2:21" s="5" customFormat="1" ht="18" customHeight="1" hidden="1">
      <c r="B85" s="11" t="s">
        <v>38</v>
      </c>
      <c r="C85" s="74">
        <f t="shared" si="41"/>
        <v>1</v>
      </c>
      <c r="D85" s="9">
        <v>1</v>
      </c>
      <c r="E85" s="76">
        <v>0</v>
      </c>
      <c r="F85" s="74">
        <f t="shared" si="42"/>
        <v>7</v>
      </c>
      <c r="G85" s="10">
        <v>6</v>
      </c>
      <c r="H85" s="9">
        <v>0</v>
      </c>
      <c r="I85" s="78">
        <v>1</v>
      </c>
      <c r="J85" s="74">
        <f t="shared" si="43"/>
        <v>147</v>
      </c>
      <c r="K85" s="9">
        <v>69</v>
      </c>
      <c r="L85" s="10">
        <v>78</v>
      </c>
      <c r="M85" s="13">
        <f t="shared" si="44"/>
        <v>11</v>
      </c>
      <c r="N85" s="9">
        <v>4</v>
      </c>
      <c r="O85" s="12">
        <v>7</v>
      </c>
      <c r="P85" s="76">
        <f t="shared" si="45"/>
        <v>1</v>
      </c>
      <c r="Q85" s="230">
        <v>0</v>
      </c>
      <c r="R85" s="231">
        <v>1</v>
      </c>
      <c r="S85" s="74">
        <f t="shared" si="46"/>
        <v>5</v>
      </c>
      <c r="T85" s="9">
        <v>0</v>
      </c>
      <c r="U85" s="14">
        <v>5</v>
      </c>
    </row>
    <row r="86" spans="2:21" s="5" customFormat="1" ht="18" customHeight="1" hidden="1">
      <c r="B86" s="11" t="s">
        <v>39</v>
      </c>
      <c r="C86" s="74">
        <f t="shared" si="41"/>
        <v>1</v>
      </c>
      <c r="D86" s="9">
        <v>1</v>
      </c>
      <c r="E86" s="76">
        <v>0</v>
      </c>
      <c r="F86" s="74">
        <f t="shared" si="42"/>
        <v>18</v>
      </c>
      <c r="G86" s="10">
        <v>17</v>
      </c>
      <c r="H86" s="9">
        <v>0</v>
      </c>
      <c r="I86" s="78">
        <v>1</v>
      </c>
      <c r="J86" s="74">
        <f t="shared" si="43"/>
        <v>504</v>
      </c>
      <c r="K86" s="9">
        <v>256</v>
      </c>
      <c r="L86" s="10">
        <v>248</v>
      </c>
      <c r="M86" s="13">
        <f t="shared" si="44"/>
        <v>27</v>
      </c>
      <c r="N86" s="9">
        <v>11</v>
      </c>
      <c r="O86" s="12">
        <v>16</v>
      </c>
      <c r="P86" s="76">
        <f t="shared" si="45"/>
        <v>3</v>
      </c>
      <c r="Q86" s="230">
        <v>0</v>
      </c>
      <c r="R86" s="231">
        <v>3</v>
      </c>
      <c r="S86" s="74">
        <f t="shared" si="46"/>
        <v>7</v>
      </c>
      <c r="T86" s="9">
        <v>0</v>
      </c>
      <c r="U86" s="14">
        <v>7</v>
      </c>
    </row>
    <row r="87" spans="2:21" s="5" customFormat="1" ht="18" customHeight="1" hidden="1">
      <c r="B87" s="11" t="s">
        <v>53</v>
      </c>
      <c r="C87" s="74">
        <f t="shared" si="41"/>
        <v>1</v>
      </c>
      <c r="D87" s="9">
        <v>1</v>
      </c>
      <c r="E87" s="76">
        <v>0</v>
      </c>
      <c r="F87" s="74">
        <f t="shared" si="42"/>
        <v>6</v>
      </c>
      <c r="G87" s="10">
        <v>6</v>
      </c>
      <c r="H87" s="9">
        <v>0</v>
      </c>
      <c r="I87" s="78">
        <v>0</v>
      </c>
      <c r="J87" s="74">
        <f t="shared" si="43"/>
        <v>159</v>
      </c>
      <c r="K87" s="9">
        <v>88</v>
      </c>
      <c r="L87" s="10">
        <v>71</v>
      </c>
      <c r="M87" s="13">
        <f t="shared" si="44"/>
        <v>11</v>
      </c>
      <c r="N87" s="9">
        <v>4</v>
      </c>
      <c r="O87" s="12">
        <v>7</v>
      </c>
      <c r="P87" s="76">
        <f t="shared" si="45"/>
        <v>1</v>
      </c>
      <c r="Q87" s="230">
        <v>0</v>
      </c>
      <c r="R87" s="231">
        <v>1</v>
      </c>
      <c r="S87" s="74">
        <f t="shared" si="46"/>
        <v>6</v>
      </c>
      <c r="T87" s="9">
        <v>0</v>
      </c>
      <c r="U87" s="14">
        <v>6</v>
      </c>
    </row>
    <row r="88" spans="2:21" s="5" customFormat="1" ht="18" customHeight="1" hidden="1">
      <c r="B88" s="11" t="s">
        <v>144</v>
      </c>
      <c r="C88" s="74">
        <f t="shared" si="41"/>
        <v>1</v>
      </c>
      <c r="D88" s="9">
        <v>1</v>
      </c>
      <c r="E88" s="76">
        <v>0</v>
      </c>
      <c r="F88" s="74">
        <f t="shared" si="42"/>
        <v>0</v>
      </c>
      <c r="G88" s="10">
        <v>0</v>
      </c>
      <c r="H88" s="9">
        <v>0</v>
      </c>
      <c r="I88" s="78">
        <v>0</v>
      </c>
      <c r="J88" s="74" t="str">
        <f t="shared" si="43"/>
        <v>-</v>
      </c>
      <c r="K88" s="9">
        <v>0</v>
      </c>
      <c r="L88" s="10">
        <v>0</v>
      </c>
      <c r="M88" s="13" t="str">
        <f t="shared" si="44"/>
        <v>-</v>
      </c>
      <c r="N88" s="9">
        <v>0</v>
      </c>
      <c r="O88" s="12">
        <v>0</v>
      </c>
      <c r="P88" s="76" t="str">
        <f t="shared" si="45"/>
        <v>-</v>
      </c>
      <c r="Q88" s="230">
        <v>0</v>
      </c>
      <c r="R88" s="231">
        <v>0</v>
      </c>
      <c r="S88" s="74" t="str">
        <f t="shared" si="46"/>
        <v>-</v>
      </c>
      <c r="T88" s="9">
        <v>0</v>
      </c>
      <c r="U88" s="14">
        <v>0</v>
      </c>
    </row>
    <row r="89" spans="2:21" s="5" customFormat="1" ht="13.5" customHeight="1" hidden="1">
      <c r="B89" s="11" t="s">
        <v>145</v>
      </c>
      <c r="C89" s="74">
        <f>SUM(C90:C93)</f>
        <v>4</v>
      </c>
      <c r="D89" s="9">
        <f aca="true" t="shared" si="47" ref="D89:T89">SUM(D90:D93)</f>
        <v>4</v>
      </c>
      <c r="E89" s="12">
        <f t="shared" si="47"/>
        <v>0</v>
      </c>
      <c r="F89" s="74">
        <f t="shared" si="47"/>
        <v>61</v>
      </c>
      <c r="G89" s="10">
        <f t="shared" si="47"/>
        <v>54</v>
      </c>
      <c r="H89" s="9">
        <f t="shared" si="47"/>
        <v>0</v>
      </c>
      <c r="I89" s="12">
        <f t="shared" si="47"/>
        <v>7</v>
      </c>
      <c r="J89" s="74">
        <f t="shared" si="47"/>
        <v>1597</v>
      </c>
      <c r="K89" s="9">
        <f t="shared" si="47"/>
        <v>827</v>
      </c>
      <c r="L89" s="10">
        <f t="shared" si="47"/>
        <v>770</v>
      </c>
      <c r="M89" s="13">
        <f t="shared" si="47"/>
        <v>88</v>
      </c>
      <c r="N89" s="9">
        <f t="shared" si="47"/>
        <v>28</v>
      </c>
      <c r="O89" s="12">
        <f t="shared" si="47"/>
        <v>60</v>
      </c>
      <c r="P89" s="76">
        <f t="shared" si="47"/>
        <v>7</v>
      </c>
      <c r="Q89" s="230">
        <f t="shared" si="47"/>
        <v>1</v>
      </c>
      <c r="R89" s="232">
        <f t="shared" si="47"/>
        <v>6</v>
      </c>
      <c r="S89" s="74">
        <f t="shared" si="47"/>
        <v>13</v>
      </c>
      <c r="T89" s="9">
        <f t="shared" si="47"/>
        <v>0</v>
      </c>
      <c r="U89" s="14">
        <f>SUM(U90:U93)</f>
        <v>13</v>
      </c>
    </row>
    <row r="90" spans="2:21" s="5" customFormat="1" ht="18" customHeight="1" hidden="1">
      <c r="B90" s="11" t="s">
        <v>40</v>
      </c>
      <c r="C90" s="74">
        <f>IF(SUM(D90:E90)=0,"-",SUM(D90:E90))</f>
        <v>1</v>
      </c>
      <c r="D90" s="9">
        <v>1</v>
      </c>
      <c r="E90" s="76">
        <v>0</v>
      </c>
      <c r="F90" s="74">
        <f>SUM(G90:I90)</f>
        <v>19</v>
      </c>
      <c r="G90" s="10">
        <v>17</v>
      </c>
      <c r="H90" s="9">
        <v>0</v>
      </c>
      <c r="I90" s="78">
        <v>2</v>
      </c>
      <c r="J90" s="74">
        <f>IF(SUM(K90:L90)=0,"-",SUM(K90:L90))</f>
        <v>544</v>
      </c>
      <c r="K90" s="9">
        <v>278</v>
      </c>
      <c r="L90" s="10">
        <v>266</v>
      </c>
      <c r="M90" s="13">
        <f>IF(SUM(N90:O90)=0,"-",SUM(N90:O90))</f>
        <v>29</v>
      </c>
      <c r="N90" s="9">
        <v>10</v>
      </c>
      <c r="O90" s="12">
        <v>19</v>
      </c>
      <c r="P90" s="76">
        <f>IF(SUM(Q90:R90)=0,"-",SUM(Q90:R90))</f>
        <v>4</v>
      </c>
      <c r="Q90" s="230">
        <v>1</v>
      </c>
      <c r="R90" s="231">
        <v>3</v>
      </c>
      <c r="S90" s="74">
        <f>IF(SUM(T90:U90)=0,"-",SUM(T90:U90))</f>
        <v>5</v>
      </c>
      <c r="T90" s="9">
        <v>0</v>
      </c>
      <c r="U90" s="14">
        <v>5</v>
      </c>
    </row>
    <row r="91" spans="2:21" s="5" customFormat="1" ht="18" customHeight="1" hidden="1">
      <c r="B91" s="11" t="s">
        <v>41</v>
      </c>
      <c r="C91" s="74">
        <f>IF(SUM(D91:E91)=0,"-",SUM(D91:E91))</f>
        <v>1</v>
      </c>
      <c r="D91" s="9">
        <v>1</v>
      </c>
      <c r="E91" s="76">
        <v>0</v>
      </c>
      <c r="F91" s="74">
        <f>SUM(G91:I91)</f>
        <v>15</v>
      </c>
      <c r="G91" s="10">
        <v>13</v>
      </c>
      <c r="H91" s="9">
        <v>0</v>
      </c>
      <c r="I91" s="78">
        <v>2</v>
      </c>
      <c r="J91" s="74">
        <f>IF(SUM(K91:L91)=0,"-",SUM(K91:L91))</f>
        <v>403</v>
      </c>
      <c r="K91" s="9">
        <v>218</v>
      </c>
      <c r="L91" s="10">
        <v>185</v>
      </c>
      <c r="M91" s="13">
        <f>IF(SUM(N91:O91)=0,"-",SUM(N91:O91))</f>
        <v>22</v>
      </c>
      <c r="N91" s="9">
        <v>6</v>
      </c>
      <c r="O91" s="12">
        <v>16</v>
      </c>
      <c r="P91" s="76">
        <f>IF(SUM(Q91:R91)=0,"-",SUM(Q91:R91))</f>
        <v>1</v>
      </c>
      <c r="Q91" s="9">
        <v>0</v>
      </c>
      <c r="R91" s="78">
        <v>1</v>
      </c>
      <c r="S91" s="74">
        <f>IF(SUM(T91:U91)=0,"-",SUM(T91:U91))</f>
        <v>1</v>
      </c>
      <c r="T91" s="9">
        <v>0</v>
      </c>
      <c r="U91" s="14">
        <v>1</v>
      </c>
    </row>
    <row r="92" spans="2:21" s="5" customFormat="1" ht="18" customHeight="1" hidden="1">
      <c r="B92" s="11" t="s">
        <v>42</v>
      </c>
      <c r="C92" s="74">
        <f>IF(SUM(D92:E92)=0,"-",SUM(D92:E92))</f>
        <v>1</v>
      </c>
      <c r="D92" s="9">
        <v>1</v>
      </c>
      <c r="E92" s="76">
        <v>0</v>
      </c>
      <c r="F92" s="74">
        <f>SUM(G92:I92)</f>
        <v>13</v>
      </c>
      <c r="G92" s="10">
        <v>12</v>
      </c>
      <c r="H92" s="9">
        <v>0</v>
      </c>
      <c r="I92" s="78">
        <v>1</v>
      </c>
      <c r="J92" s="74">
        <f>IF(SUM(K92:L92)=0,"-",SUM(K92:L92))</f>
        <v>303</v>
      </c>
      <c r="K92" s="9">
        <v>153</v>
      </c>
      <c r="L92" s="10">
        <v>150</v>
      </c>
      <c r="M92" s="13">
        <f>IF(SUM(N92:O92)=0,"-",SUM(N92:O92))</f>
        <v>18</v>
      </c>
      <c r="N92" s="9">
        <v>6</v>
      </c>
      <c r="O92" s="12">
        <v>12</v>
      </c>
      <c r="P92" s="76">
        <f>IF(SUM(Q92:R92)=0,"-",SUM(Q92:R92))</f>
        <v>1</v>
      </c>
      <c r="Q92" s="9">
        <v>0</v>
      </c>
      <c r="R92" s="78">
        <v>1</v>
      </c>
      <c r="S92" s="74">
        <f>IF(SUM(T92:U92)=0,"-",SUM(T92:U92))</f>
        <v>4</v>
      </c>
      <c r="T92" s="9">
        <v>0</v>
      </c>
      <c r="U92" s="14">
        <v>4</v>
      </c>
    </row>
    <row r="93" spans="2:21" s="5" customFormat="1" ht="18" customHeight="1" hidden="1">
      <c r="B93" s="11" t="s">
        <v>43</v>
      </c>
      <c r="C93" s="74">
        <f>IF(SUM(D93:E93)=0,"-",SUM(D93:E93))</f>
        <v>1</v>
      </c>
      <c r="D93" s="9">
        <v>1</v>
      </c>
      <c r="E93" s="76">
        <v>0</v>
      </c>
      <c r="F93" s="74">
        <f>SUM(G93:I93)</f>
        <v>14</v>
      </c>
      <c r="G93" s="10">
        <v>12</v>
      </c>
      <c r="H93" s="9">
        <v>0</v>
      </c>
      <c r="I93" s="78">
        <v>2</v>
      </c>
      <c r="J93" s="74">
        <f>IF(SUM(K93:L93)=0,"-",SUM(K93:L93))</f>
        <v>347</v>
      </c>
      <c r="K93" s="9">
        <v>178</v>
      </c>
      <c r="L93" s="10">
        <v>169</v>
      </c>
      <c r="M93" s="13">
        <f>IF(SUM(N93:O93)=0,"-",SUM(N93:O93))</f>
        <v>19</v>
      </c>
      <c r="N93" s="9">
        <v>6</v>
      </c>
      <c r="O93" s="12">
        <v>13</v>
      </c>
      <c r="P93" s="76">
        <f>IF(SUM(Q93:R93)=0,"-",SUM(Q93:R93))</f>
        <v>1</v>
      </c>
      <c r="Q93" s="9">
        <v>0</v>
      </c>
      <c r="R93" s="78">
        <v>1</v>
      </c>
      <c r="S93" s="74">
        <f>IF(SUM(T93:U93)=0,"-",SUM(T93:U93))</f>
        <v>3</v>
      </c>
      <c r="T93" s="9">
        <v>0</v>
      </c>
      <c r="U93" s="14">
        <v>3</v>
      </c>
    </row>
    <row r="94" spans="2:21" s="5" customFormat="1" ht="13.5" customHeight="1" hidden="1">
      <c r="B94" s="18" t="s">
        <v>146</v>
      </c>
      <c r="C94" s="75">
        <f>SUM(C95:C98)</f>
        <v>4</v>
      </c>
      <c r="D94" s="16">
        <f aca="true" t="shared" si="48" ref="D94:T94">SUM(D95:D98)</f>
        <v>4</v>
      </c>
      <c r="E94" s="19">
        <f t="shared" si="48"/>
        <v>0</v>
      </c>
      <c r="F94" s="75">
        <f t="shared" si="48"/>
        <v>38</v>
      </c>
      <c r="G94" s="17">
        <f t="shared" si="48"/>
        <v>34</v>
      </c>
      <c r="H94" s="16">
        <f t="shared" si="48"/>
        <v>0</v>
      </c>
      <c r="I94" s="19">
        <f t="shared" si="48"/>
        <v>4</v>
      </c>
      <c r="J94" s="75">
        <f t="shared" si="48"/>
        <v>862</v>
      </c>
      <c r="K94" s="16">
        <f t="shared" si="48"/>
        <v>430</v>
      </c>
      <c r="L94" s="17">
        <f t="shared" si="48"/>
        <v>432</v>
      </c>
      <c r="M94" s="20">
        <f t="shared" si="48"/>
        <v>60</v>
      </c>
      <c r="N94" s="16">
        <f t="shared" si="48"/>
        <v>23</v>
      </c>
      <c r="O94" s="19">
        <f t="shared" si="48"/>
        <v>37</v>
      </c>
      <c r="P94" s="77">
        <f t="shared" si="48"/>
        <v>4</v>
      </c>
      <c r="Q94" s="16">
        <f t="shared" si="48"/>
        <v>1</v>
      </c>
      <c r="R94" s="19">
        <f t="shared" si="48"/>
        <v>3</v>
      </c>
      <c r="S94" s="75">
        <f t="shared" si="48"/>
        <v>11</v>
      </c>
      <c r="T94" s="16">
        <f t="shared" si="48"/>
        <v>0</v>
      </c>
      <c r="U94" s="21">
        <f>SUM(U95:U98)</f>
        <v>11</v>
      </c>
    </row>
    <row r="95" spans="2:21" s="5" customFormat="1" ht="15" customHeight="1" hidden="1">
      <c r="B95" s="84" t="s">
        <v>44</v>
      </c>
      <c r="C95" s="74">
        <f>IF(SUM(D95:E95)=0,"-",SUM(D95:E95))</f>
        <v>1</v>
      </c>
      <c r="D95" s="9">
        <v>1</v>
      </c>
      <c r="E95" s="76">
        <v>0</v>
      </c>
      <c r="F95" s="74">
        <f>SUM(G95:I95)</f>
        <v>15</v>
      </c>
      <c r="G95" s="10">
        <v>13</v>
      </c>
      <c r="H95" s="9">
        <v>0</v>
      </c>
      <c r="I95" s="78">
        <v>2</v>
      </c>
      <c r="J95" s="74">
        <f>IF(SUM(K95:L95)=0,"-",SUM(K95:L95))</f>
        <v>418</v>
      </c>
      <c r="K95" s="9">
        <v>218</v>
      </c>
      <c r="L95" s="10">
        <v>200</v>
      </c>
      <c r="M95" s="13">
        <f>IF(SUM(N95:O95)=0,"-",SUM(N95:O95))</f>
        <v>24</v>
      </c>
      <c r="N95" s="9">
        <v>9</v>
      </c>
      <c r="O95" s="12">
        <v>15</v>
      </c>
      <c r="P95" s="76">
        <f>IF(SUM(Q95:R95)=0,"-",SUM(Q95:R95))</f>
        <v>3</v>
      </c>
      <c r="Q95" s="9">
        <v>1</v>
      </c>
      <c r="R95" s="78">
        <v>2</v>
      </c>
      <c r="S95" s="74">
        <f>IF(SUM(T95:U95)=0,"-",SUM(T95:U95))</f>
        <v>6</v>
      </c>
      <c r="T95" s="9">
        <v>0</v>
      </c>
      <c r="U95" s="14">
        <v>6</v>
      </c>
    </row>
    <row r="96" spans="2:21" s="5" customFormat="1" ht="15" customHeight="1" hidden="1">
      <c r="B96" s="84" t="s">
        <v>45</v>
      </c>
      <c r="C96" s="74">
        <f>IF(SUM(D96:E96)=0,"-",SUM(D96:E96))</f>
        <v>1</v>
      </c>
      <c r="D96" s="9">
        <v>1</v>
      </c>
      <c r="E96" s="76">
        <v>0</v>
      </c>
      <c r="F96" s="74">
        <f>SUM(G96:I96)</f>
        <v>10</v>
      </c>
      <c r="G96" s="10">
        <v>9</v>
      </c>
      <c r="H96" s="9">
        <v>0</v>
      </c>
      <c r="I96" s="78">
        <v>1</v>
      </c>
      <c r="J96" s="74">
        <f>IF(SUM(K96:L96)=0,"-",SUM(K96:L96))</f>
        <v>227</v>
      </c>
      <c r="K96" s="9">
        <v>105</v>
      </c>
      <c r="L96" s="10">
        <v>122</v>
      </c>
      <c r="M96" s="13">
        <f>IF(SUM(N96:O96)=0,"-",SUM(N96:O96))</f>
        <v>15</v>
      </c>
      <c r="N96" s="9">
        <v>5</v>
      </c>
      <c r="O96" s="12">
        <v>10</v>
      </c>
      <c r="P96" s="76">
        <f>IF(SUM(Q96:R96)=0,"-",SUM(Q96:R96))</f>
        <v>1</v>
      </c>
      <c r="Q96" s="9">
        <v>0</v>
      </c>
      <c r="R96" s="78">
        <v>1</v>
      </c>
      <c r="S96" s="74">
        <f>IF(SUM(T96:U96)=0,"-",SUM(T96:U96))</f>
        <v>2</v>
      </c>
      <c r="T96" s="9">
        <v>0</v>
      </c>
      <c r="U96" s="14">
        <v>2</v>
      </c>
    </row>
    <row r="97" spans="2:21" s="5" customFormat="1" ht="15" customHeight="1" hidden="1">
      <c r="B97" s="84" t="s">
        <v>46</v>
      </c>
      <c r="C97" s="74">
        <f>IF(SUM(D97:E97)=0,"-",SUM(D97:E97))</f>
        <v>1</v>
      </c>
      <c r="D97" s="9">
        <v>1</v>
      </c>
      <c r="E97" s="76">
        <v>0</v>
      </c>
      <c r="F97" s="74">
        <f>SUM(G97:I97)</f>
        <v>6</v>
      </c>
      <c r="G97" s="10">
        <v>6</v>
      </c>
      <c r="H97" s="9">
        <v>0</v>
      </c>
      <c r="I97" s="78">
        <v>0</v>
      </c>
      <c r="J97" s="74">
        <f>IF(SUM(K97:L97)=0,"-",SUM(K97:L97))</f>
        <v>132</v>
      </c>
      <c r="K97" s="9">
        <v>61</v>
      </c>
      <c r="L97" s="10">
        <v>71</v>
      </c>
      <c r="M97" s="13">
        <f>IF(SUM(N97:O97)=0,"-",SUM(N97:O97))</f>
        <v>10</v>
      </c>
      <c r="N97" s="9">
        <v>4</v>
      </c>
      <c r="O97" s="12">
        <v>6</v>
      </c>
      <c r="P97" s="76" t="str">
        <f>IF(SUM(Q97:R97)=0,"-",SUM(Q97:R97))</f>
        <v>-</v>
      </c>
      <c r="Q97" s="9">
        <v>0</v>
      </c>
      <c r="R97" s="78">
        <v>0</v>
      </c>
      <c r="S97" s="74">
        <f>IF(SUM(T97:U97)=0,"-",SUM(T97:U97))</f>
        <v>1</v>
      </c>
      <c r="T97" s="9">
        <v>0</v>
      </c>
      <c r="U97" s="14">
        <v>1</v>
      </c>
    </row>
    <row r="98" spans="2:21" s="5" customFormat="1" ht="15" customHeight="1" hidden="1">
      <c r="B98" s="85" t="s">
        <v>47</v>
      </c>
      <c r="C98" s="75">
        <f>IF(SUM(D98:E98)=0,"-",SUM(D98:E98))</f>
        <v>1</v>
      </c>
      <c r="D98" s="16">
        <v>1</v>
      </c>
      <c r="E98" s="77">
        <v>0</v>
      </c>
      <c r="F98" s="75">
        <f>SUM(G98:I98)</f>
        <v>7</v>
      </c>
      <c r="G98" s="17">
        <v>6</v>
      </c>
      <c r="H98" s="16">
        <v>0</v>
      </c>
      <c r="I98" s="79">
        <v>1</v>
      </c>
      <c r="J98" s="75">
        <f>IF(SUM(K98:L98)=0,"-",SUM(K98:L98))</f>
        <v>85</v>
      </c>
      <c r="K98" s="16">
        <v>46</v>
      </c>
      <c r="L98" s="17">
        <v>39</v>
      </c>
      <c r="M98" s="20">
        <f>IF(SUM(N98:O98)=0,"-",SUM(N98:O98))</f>
        <v>11</v>
      </c>
      <c r="N98" s="16">
        <v>5</v>
      </c>
      <c r="O98" s="19">
        <v>6</v>
      </c>
      <c r="P98" s="77" t="str">
        <f>IF(SUM(Q98:R98)=0,"-",SUM(Q98:R98))</f>
        <v>-</v>
      </c>
      <c r="Q98" s="16">
        <v>0</v>
      </c>
      <c r="R98" s="79">
        <v>0</v>
      </c>
      <c r="S98" s="75">
        <f>IF(SUM(T98:U98)=0,"-",SUM(T98:U98))</f>
        <v>2</v>
      </c>
      <c r="T98" s="16">
        <v>0</v>
      </c>
      <c r="U98" s="21">
        <v>2</v>
      </c>
    </row>
    <row r="99" spans="2:21" ht="12.75" customHeight="1">
      <c r="B99" s="228" t="s">
        <v>150</v>
      </c>
      <c r="C99" s="214">
        <f>C100+C106+C114+C119</f>
        <v>20</v>
      </c>
      <c r="D99" s="23">
        <f aca="true" t="shared" si="49" ref="D99:P99">D100+D106+D114+D119</f>
        <v>20</v>
      </c>
      <c r="E99" s="23">
        <f t="shared" si="49"/>
        <v>0</v>
      </c>
      <c r="F99" s="214">
        <f t="shared" si="49"/>
        <v>230</v>
      </c>
      <c r="G99" s="23">
        <f t="shared" si="49"/>
        <v>206</v>
      </c>
      <c r="H99" s="22">
        <f t="shared" si="49"/>
        <v>0</v>
      </c>
      <c r="I99" s="26">
        <f t="shared" si="49"/>
        <v>24</v>
      </c>
      <c r="J99" s="215">
        <f t="shared" si="49"/>
        <v>5613</v>
      </c>
      <c r="K99" s="23">
        <f t="shared" si="49"/>
        <v>2864</v>
      </c>
      <c r="L99" s="23">
        <f t="shared" si="49"/>
        <v>2749</v>
      </c>
      <c r="M99" s="214">
        <f t="shared" si="49"/>
        <v>351</v>
      </c>
      <c r="N99" s="23">
        <f t="shared" si="49"/>
        <v>123</v>
      </c>
      <c r="O99" s="23">
        <f t="shared" si="49"/>
        <v>228</v>
      </c>
      <c r="P99" s="23">
        <f t="shared" si="49"/>
        <v>16</v>
      </c>
      <c r="Q99" s="23">
        <f>Q100+Q106+Q114+Q119</f>
        <v>2</v>
      </c>
      <c r="R99" s="26">
        <f>R100+R106+R114+R119</f>
        <v>14</v>
      </c>
      <c r="S99" s="214">
        <f>S100+S106+S114+S119</f>
        <v>53</v>
      </c>
      <c r="T99" s="23">
        <f>T100+T106+T114+T119</f>
        <v>1</v>
      </c>
      <c r="U99" s="26">
        <f>U100+U106+U114+U119</f>
        <v>52</v>
      </c>
    </row>
    <row r="100" spans="2:21" s="5" customFormat="1" ht="12.75" customHeight="1" hidden="1">
      <c r="B100" s="11" t="s">
        <v>148</v>
      </c>
      <c r="C100" s="74">
        <f aca="true" t="shared" si="50" ref="C100:C105">IF(SUM(D100:E100)=0,"-",SUM(D100:E100))</f>
        <v>5</v>
      </c>
      <c r="D100" s="9">
        <f>SUM(D101:D105)</f>
        <v>5</v>
      </c>
      <c r="E100" s="12">
        <f>SUM(E101:E105)</f>
        <v>0</v>
      </c>
      <c r="F100" s="74">
        <f aca="true" t="shared" si="51" ref="F100:F105">SUM(G100:I100)</f>
        <v>54</v>
      </c>
      <c r="G100" s="9">
        <f>SUM(G101:G105)</f>
        <v>49</v>
      </c>
      <c r="H100" s="12">
        <f>SUM(H101:H105)</f>
        <v>0</v>
      </c>
      <c r="I100" s="9">
        <f>SUM(I101:I105)</f>
        <v>5</v>
      </c>
      <c r="J100" s="74">
        <f aca="true" t="shared" si="52" ref="J100:J105">IF(SUM(K100:L100)=0,"-",SUM(K100:L100))</f>
        <v>1165</v>
      </c>
      <c r="K100" s="9">
        <f>SUM(K101:K105)</f>
        <v>576</v>
      </c>
      <c r="L100" s="12">
        <f>SUM(L101:L105)</f>
        <v>589</v>
      </c>
      <c r="M100" s="13">
        <f aca="true" t="shared" si="53" ref="M100:M105">IF(SUM(N100:O100)=0,"-",SUM(N100:O100))</f>
        <v>83</v>
      </c>
      <c r="N100" s="9">
        <f aca="true" t="shared" si="54" ref="N100:U100">SUM(N101:N105)</f>
        <v>31</v>
      </c>
      <c r="O100" s="12">
        <f t="shared" si="54"/>
        <v>52</v>
      </c>
      <c r="P100" s="76">
        <f t="shared" si="54"/>
        <v>2</v>
      </c>
      <c r="Q100" s="9">
        <f t="shared" si="54"/>
        <v>0</v>
      </c>
      <c r="R100" s="12">
        <f t="shared" si="54"/>
        <v>2</v>
      </c>
      <c r="S100" s="74">
        <f t="shared" si="54"/>
        <v>11</v>
      </c>
      <c r="T100" s="9">
        <f t="shared" si="54"/>
        <v>0</v>
      </c>
      <c r="U100" s="12">
        <f t="shared" si="54"/>
        <v>11</v>
      </c>
    </row>
    <row r="101" spans="2:21" s="5" customFormat="1" ht="13.5" customHeight="1" hidden="1">
      <c r="B101" s="11" t="s">
        <v>34</v>
      </c>
      <c r="C101" s="74">
        <f t="shared" si="50"/>
        <v>1</v>
      </c>
      <c r="D101" s="9">
        <v>1</v>
      </c>
      <c r="E101" s="76">
        <v>0</v>
      </c>
      <c r="F101" s="74">
        <f t="shared" si="51"/>
        <v>11</v>
      </c>
      <c r="G101" s="10">
        <v>10</v>
      </c>
      <c r="H101" s="9">
        <v>0</v>
      </c>
      <c r="I101" s="78">
        <v>1</v>
      </c>
      <c r="J101" s="74">
        <f t="shared" si="52"/>
        <v>238</v>
      </c>
      <c r="K101" s="9">
        <v>136</v>
      </c>
      <c r="L101" s="10">
        <v>102</v>
      </c>
      <c r="M101" s="13">
        <f t="shared" si="53"/>
        <v>17</v>
      </c>
      <c r="N101" s="9">
        <v>6</v>
      </c>
      <c r="O101" s="12">
        <v>11</v>
      </c>
      <c r="P101" s="76" t="str">
        <f>IF(SUM(Q101:R101)=0,"-",SUM(Q101:R101))</f>
        <v>-</v>
      </c>
      <c r="Q101" s="230">
        <v>0</v>
      </c>
      <c r="R101" s="231">
        <v>0</v>
      </c>
      <c r="S101" s="74">
        <f>IF(SUM(T101:U101)=0,"-",SUM(T101:U101))</f>
        <v>2</v>
      </c>
      <c r="T101" s="9">
        <v>0</v>
      </c>
      <c r="U101" s="14">
        <v>2</v>
      </c>
    </row>
    <row r="102" spans="2:21" s="5" customFormat="1" ht="13.5" customHeight="1" hidden="1">
      <c r="B102" s="11" t="s">
        <v>48</v>
      </c>
      <c r="C102" s="74">
        <f t="shared" si="50"/>
        <v>1</v>
      </c>
      <c r="D102" s="9">
        <v>1</v>
      </c>
      <c r="E102" s="76">
        <v>0</v>
      </c>
      <c r="F102" s="74">
        <f t="shared" si="51"/>
        <v>12</v>
      </c>
      <c r="G102" s="10">
        <v>11</v>
      </c>
      <c r="H102" s="9">
        <v>0</v>
      </c>
      <c r="I102" s="78">
        <v>1</v>
      </c>
      <c r="J102" s="74">
        <f t="shared" si="52"/>
        <v>252</v>
      </c>
      <c r="K102" s="9">
        <v>117</v>
      </c>
      <c r="L102" s="10">
        <v>135</v>
      </c>
      <c r="M102" s="13">
        <f t="shared" si="53"/>
        <v>17</v>
      </c>
      <c r="N102" s="9">
        <v>6</v>
      </c>
      <c r="O102" s="12">
        <v>11</v>
      </c>
      <c r="P102" s="76" t="str">
        <f>IF(SUM(Q102:R102)=0,"-",SUM(Q102:R102))</f>
        <v>-</v>
      </c>
      <c r="Q102" s="230">
        <v>0</v>
      </c>
      <c r="R102" s="231">
        <v>0</v>
      </c>
      <c r="S102" s="74">
        <f>IF(SUM(T102:U102)=0,"-",SUM(T102:U102))</f>
        <v>1</v>
      </c>
      <c r="T102" s="9">
        <v>0</v>
      </c>
      <c r="U102" s="14">
        <v>1</v>
      </c>
    </row>
    <row r="103" spans="2:21" s="5" customFormat="1" ht="13.5" customHeight="1" hidden="1">
      <c r="B103" s="11" t="s">
        <v>49</v>
      </c>
      <c r="C103" s="74">
        <f t="shared" si="50"/>
        <v>1</v>
      </c>
      <c r="D103" s="9">
        <v>1</v>
      </c>
      <c r="E103" s="76">
        <v>0</v>
      </c>
      <c r="F103" s="74">
        <f t="shared" si="51"/>
        <v>9</v>
      </c>
      <c r="G103" s="10">
        <v>8</v>
      </c>
      <c r="H103" s="9">
        <v>0</v>
      </c>
      <c r="I103" s="78">
        <v>1</v>
      </c>
      <c r="J103" s="74">
        <f t="shared" si="52"/>
        <v>212</v>
      </c>
      <c r="K103" s="9">
        <v>106</v>
      </c>
      <c r="L103" s="10">
        <v>106</v>
      </c>
      <c r="M103" s="13">
        <f t="shared" si="53"/>
        <v>15</v>
      </c>
      <c r="N103" s="9">
        <v>6</v>
      </c>
      <c r="O103" s="12">
        <v>9</v>
      </c>
      <c r="P103" s="76">
        <f>IF(SUM(Q103:R103)=0,"-",SUM(Q103:R103))</f>
        <v>1</v>
      </c>
      <c r="Q103" s="230">
        <v>0</v>
      </c>
      <c r="R103" s="231">
        <v>1</v>
      </c>
      <c r="S103" s="74">
        <f>IF(SUM(T103:U103)=0,"-",SUM(T103:U103))</f>
        <v>2</v>
      </c>
      <c r="T103" s="9">
        <v>0</v>
      </c>
      <c r="U103" s="14">
        <v>2</v>
      </c>
    </row>
    <row r="104" spans="2:21" s="5" customFormat="1" ht="13.5" customHeight="1" hidden="1">
      <c r="B104" s="11" t="s">
        <v>50</v>
      </c>
      <c r="C104" s="74">
        <f t="shared" si="50"/>
        <v>1</v>
      </c>
      <c r="D104" s="9">
        <v>1</v>
      </c>
      <c r="E104" s="76">
        <v>0</v>
      </c>
      <c r="F104" s="74">
        <f t="shared" si="51"/>
        <v>13</v>
      </c>
      <c r="G104" s="10">
        <v>12</v>
      </c>
      <c r="H104" s="9">
        <v>0</v>
      </c>
      <c r="I104" s="78">
        <v>1</v>
      </c>
      <c r="J104" s="74">
        <f t="shared" si="52"/>
        <v>274</v>
      </c>
      <c r="K104" s="9">
        <v>129</v>
      </c>
      <c r="L104" s="10">
        <v>145</v>
      </c>
      <c r="M104" s="13">
        <f t="shared" si="53"/>
        <v>20</v>
      </c>
      <c r="N104" s="9">
        <v>8</v>
      </c>
      <c r="O104" s="12">
        <v>12</v>
      </c>
      <c r="P104" s="76" t="str">
        <f>IF(SUM(Q104:R104)=0,"-",SUM(Q104:R104))</f>
        <v>-</v>
      </c>
      <c r="Q104" s="230">
        <v>0</v>
      </c>
      <c r="R104" s="231">
        <v>0</v>
      </c>
      <c r="S104" s="74">
        <f>IF(SUM(T104:U104)=0,"-",SUM(T104:U104))</f>
        <v>4</v>
      </c>
      <c r="T104" s="9">
        <v>0</v>
      </c>
      <c r="U104" s="14">
        <v>4</v>
      </c>
    </row>
    <row r="105" spans="2:21" s="5" customFormat="1" ht="13.5" customHeight="1" hidden="1">
      <c r="B105" s="11" t="s">
        <v>51</v>
      </c>
      <c r="C105" s="74">
        <f t="shared" si="50"/>
        <v>1</v>
      </c>
      <c r="D105" s="9">
        <v>1</v>
      </c>
      <c r="E105" s="76">
        <v>0</v>
      </c>
      <c r="F105" s="74">
        <f t="shared" si="51"/>
        <v>9</v>
      </c>
      <c r="G105" s="10">
        <v>8</v>
      </c>
      <c r="H105" s="9">
        <v>0</v>
      </c>
      <c r="I105" s="78">
        <v>1</v>
      </c>
      <c r="J105" s="74">
        <f t="shared" si="52"/>
        <v>189</v>
      </c>
      <c r="K105" s="9">
        <v>88</v>
      </c>
      <c r="L105" s="10">
        <v>101</v>
      </c>
      <c r="M105" s="13">
        <f t="shared" si="53"/>
        <v>14</v>
      </c>
      <c r="N105" s="9">
        <v>5</v>
      </c>
      <c r="O105" s="12">
        <v>9</v>
      </c>
      <c r="P105" s="76">
        <f>IF(SUM(Q105:R105)=0,"-",SUM(Q105:R105))</f>
        <v>1</v>
      </c>
      <c r="Q105" s="230">
        <v>0</v>
      </c>
      <c r="R105" s="231">
        <v>1</v>
      </c>
      <c r="S105" s="74">
        <f>IF(SUM(T105:U105)=0,"-",SUM(T105:U105))</f>
        <v>2</v>
      </c>
      <c r="T105" s="9">
        <v>0</v>
      </c>
      <c r="U105" s="14">
        <v>2</v>
      </c>
    </row>
    <row r="106" spans="2:21" s="5" customFormat="1" ht="12.75" customHeight="1" hidden="1">
      <c r="B106" s="11" t="s">
        <v>143</v>
      </c>
      <c r="C106" s="74">
        <f>SUM(C107:C113)</f>
        <v>7</v>
      </c>
      <c r="D106" s="9">
        <f>SUM(D107:D113)</f>
        <v>7</v>
      </c>
      <c r="E106" s="12">
        <f>SUM(E107:E113)</f>
        <v>0</v>
      </c>
      <c r="F106" s="74">
        <f>SUM(F107:F113)</f>
        <v>78</v>
      </c>
      <c r="G106" s="10">
        <f>SUM(G107:G113)</f>
        <v>70</v>
      </c>
      <c r="H106" s="9">
        <f aca="true" t="shared" si="55" ref="H106:T106">SUM(H107:H113)</f>
        <v>0</v>
      </c>
      <c r="I106" s="12">
        <f t="shared" si="55"/>
        <v>8</v>
      </c>
      <c r="J106" s="74">
        <f t="shared" si="55"/>
        <v>2051</v>
      </c>
      <c r="K106" s="9">
        <f t="shared" si="55"/>
        <v>1044</v>
      </c>
      <c r="L106" s="10">
        <f t="shared" si="55"/>
        <v>1007</v>
      </c>
      <c r="M106" s="13">
        <f t="shared" si="55"/>
        <v>122</v>
      </c>
      <c r="N106" s="9">
        <f t="shared" si="55"/>
        <v>45</v>
      </c>
      <c r="O106" s="12">
        <f t="shared" si="55"/>
        <v>77</v>
      </c>
      <c r="P106" s="76">
        <f t="shared" si="55"/>
        <v>5</v>
      </c>
      <c r="Q106" s="230">
        <f t="shared" si="55"/>
        <v>0</v>
      </c>
      <c r="R106" s="232">
        <f t="shared" si="55"/>
        <v>5</v>
      </c>
      <c r="S106" s="74">
        <f t="shared" si="55"/>
        <v>28</v>
      </c>
      <c r="T106" s="9">
        <f t="shared" si="55"/>
        <v>1</v>
      </c>
      <c r="U106" s="14">
        <f>SUM(U107:U113)</f>
        <v>27</v>
      </c>
    </row>
    <row r="107" spans="2:21" s="5" customFormat="1" ht="13.5" customHeight="1" hidden="1">
      <c r="B107" s="11" t="s">
        <v>35</v>
      </c>
      <c r="C107" s="74">
        <f aca="true" t="shared" si="56" ref="C107:C113">IF(SUM(D107:E107)=0,"-",SUM(D107:E107))</f>
        <v>1</v>
      </c>
      <c r="D107" s="9">
        <v>1</v>
      </c>
      <c r="E107" s="76">
        <v>0</v>
      </c>
      <c r="F107" s="74">
        <f aca="true" t="shared" si="57" ref="F107:F113">SUM(G107:I107)</f>
        <v>13</v>
      </c>
      <c r="G107" s="10">
        <v>12</v>
      </c>
      <c r="H107" s="9">
        <v>0</v>
      </c>
      <c r="I107" s="78">
        <v>1</v>
      </c>
      <c r="J107" s="74">
        <f aca="true" t="shared" si="58" ref="J107:J113">IF(SUM(K107:L107)=0,"-",SUM(K107:L107))</f>
        <v>354</v>
      </c>
      <c r="K107" s="9">
        <v>183</v>
      </c>
      <c r="L107" s="10">
        <v>171</v>
      </c>
      <c r="M107" s="13">
        <f aca="true" t="shared" si="59" ref="M107:M113">IF(SUM(N107:O107)=0,"-",SUM(N107:O107))</f>
        <v>21</v>
      </c>
      <c r="N107" s="9">
        <v>8</v>
      </c>
      <c r="O107" s="12">
        <v>13</v>
      </c>
      <c r="P107" s="76" t="str">
        <f aca="true" t="shared" si="60" ref="P107:P113">IF(SUM(Q107:R107)=0,"-",SUM(Q107:R107))</f>
        <v>-</v>
      </c>
      <c r="Q107" s="230">
        <v>0</v>
      </c>
      <c r="R107" s="231">
        <v>0</v>
      </c>
      <c r="S107" s="74">
        <f aca="true" t="shared" si="61" ref="S107:S113">IF(SUM(T107:U107)=0,"-",SUM(T107:U107))</f>
        <v>6</v>
      </c>
      <c r="T107" s="9">
        <v>0</v>
      </c>
      <c r="U107" s="14">
        <v>6</v>
      </c>
    </row>
    <row r="108" spans="2:21" s="5" customFormat="1" ht="13.5" customHeight="1" hidden="1">
      <c r="B108" s="11" t="s">
        <v>36</v>
      </c>
      <c r="C108" s="74">
        <f t="shared" si="56"/>
        <v>1</v>
      </c>
      <c r="D108" s="9">
        <v>1</v>
      </c>
      <c r="E108" s="76">
        <v>0</v>
      </c>
      <c r="F108" s="74">
        <f t="shared" si="57"/>
        <v>14</v>
      </c>
      <c r="G108" s="10">
        <v>12</v>
      </c>
      <c r="H108" s="9">
        <v>0</v>
      </c>
      <c r="I108" s="78">
        <v>2</v>
      </c>
      <c r="J108" s="74">
        <f t="shared" si="58"/>
        <v>361</v>
      </c>
      <c r="K108" s="9">
        <v>181</v>
      </c>
      <c r="L108" s="10">
        <v>180</v>
      </c>
      <c r="M108" s="13">
        <f t="shared" si="59"/>
        <v>21</v>
      </c>
      <c r="N108" s="9">
        <v>7</v>
      </c>
      <c r="O108" s="12">
        <v>14</v>
      </c>
      <c r="P108" s="76">
        <f t="shared" si="60"/>
        <v>1</v>
      </c>
      <c r="Q108" s="230">
        <v>0</v>
      </c>
      <c r="R108" s="231">
        <v>1</v>
      </c>
      <c r="S108" s="74">
        <f t="shared" si="61"/>
        <v>4</v>
      </c>
      <c r="T108" s="9">
        <v>0</v>
      </c>
      <c r="U108" s="14">
        <v>4</v>
      </c>
    </row>
    <row r="109" spans="2:21" s="5" customFormat="1" ht="13.5" customHeight="1" hidden="1">
      <c r="B109" s="11" t="s">
        <v>37</v>
      </c>
      <c r="C109" s="74">
        <f t="shared" si="56"/>
        <v>1</v>
      </c>
      <c r="D109" s="9">
        <v>1</v>
      </c>
      <c r="E109" s="76">
        <v>0</v>
      </c>
      <c r="F109" s="74">
        <f t="shared" si="57"/>
        <v>21</v>
      </c>
      <c r="G109" s="10">
        <v>18</v>
      </c>
      <c r="H109" s="9">
        <v>0</v>
      </c>
      <c r="I109" s="78">
        <v>3</v>
      </c>
      <c r="J109" s="74">
        <f t="shared" si="58"/>
        <v>539</v>
      </c>
      <c r="K109" s="9">
        <v>256</v>
      </c>
      <c r="L109" s="10">
        <v>283</v>
      </c>
      <c r="M109" s="13">
        <f t="shared" si="59"/>
        <v>32</v>
      </c>
      <c r="N109" s="9">
        <v>11</v>
      </c>
      <c r="O109" s="12">
        <v>21</v>
      </c>
      <c r="P109" s="76">
        <f t="shared" si="60"/>
        <v>1</v>
      </c>
      <c r="Q109" s="230">
        <v>0</v>
      </c>
      <c r="R109" s="231">
        <v>1</v>
      </c>
      <c r="S109" s="74">
        <f t="shared" si="61"/>
        <v>6</v>
      </c>
      <c r="T109" s="9">
        <v>0</v>
      </c>
      <c r="U109" s="14">
        <v>6</v>
      </c>
    </row>
    <row r="110" spans="2:21" s="5" customFormat="1" ht="13.5" customHeight="1" hidden="1">
      <c r="B110" s="11" t="s">
        <v>38</v>
      </c>
      <c r="C110" s="74">
        <f t="shared" si="56"/>
        <v>1</v>
      </c>
      <c r="D110" s="9">
        <v>1</v>
      </c>
      <c r="E110" s="76">
        <v>0</v>
      </c>
      <c r="F110" s="74">
        <f t="shared" si="57"/>
        <v>7</v>
      </c>
      <c r="G110" s="10">
        <v>6</v>
      </c>
      <c r="H110" s="9">
        <v>0</v>
      </c>
      <c r="I110" s="78">
        <v>1</v>
      </c>
      <c r="J110" s="74">
        <f t="shared" si="58"/>
        <v>151</v>
      </c>
      <c r="K110" s="9">
        <v>79</v>
      </c>
      <c r="L110" s="10">
        <v>72</v>
      </c>
      <c r="M110" s="13">
        <f t="shared" si="59"/>
        <v>11</v>
      </c>
      <c r="N110" s="9">
        <v>4</v>
      </c>
      <c r="O110" s="12">
        <v>7</v>
      </c>
      <c r="P110" s="76">
        <f t="shared" si="60"/>
        <v>1</v>
      </c>
      <c r="Q110" s="230">
        <v>0</v>
      </c>
      <c r="R110" s="231">
        <v>1</v>
      </c>
      <c r="S110" s="74">
        <f t="shared" si="61"/>
        <v>1</v>
      </c>
      <c r="T110" s="9">
        <v>0</v>
      </c>
      <c r="U110" s="14">
        <v>1</v>
      </c>
    </row>
    <row r="111" spans="2:21" s="5" customFormat="1" ht="13.5" customHeight="1" hidden="1">
      <c r="B111" s="11" t="s">
        <v>39</v>
      </c>
      <c r="C111" s="74">
        <f t="shared" si="56"/>
        <v>1</v>
      </c>
      <c r="D111" s="9">
        <v>1</v>
      </c>
      <c r="E111" s="76">
        <v>0</v>
      </c>
      <c r="F111" s="74">
        <f t="shared" si="57"/>
        <v>17</v>
      </c>
      <c r="G111" s="10">
        <v>16</v>
      </c>
      <c r="H111" s="9">
        <v>0</v>
      </c>
      <c r="I111" s="78">
        <v>1</v>
      </c>
      <c r="J111" s="74">
        <f t="shared" si="58"/>
        <v>490</v>
      </c>
      <c r="K111" s="9">
        <v>252</v>
      </c>
      <c r="L111" s="10">
        <v>238</v>
      </c>
      <c r="M111" s="13">
        <f t="shared" si="59"/>
        <v>26</v>
      </c>
      <c r="N111" s="9">
        <v>10</v>
      </c>
      <c r="O111" s="12">
        <v>16</v>
      </c>
      <c r="P111" s="76">
        <f t="shared" si="60"/>
        <v>1</v>
      </c>
      <c r="Q111" s="230">
        <v>0</v>
      </c>
      <c r="R111" s="231">
        <v>1</v>
      </c>
      <c r="S111" s="74">
        <f t="shared" si="61"/>
        <v>7</v>
      </c>
      <c r="T111" s="9">
        <v>0</v>
      </c>
      <c r="U111" s="14">
        <v>7</v>
      </c>
    </row>
    <row r="112" spans="2:21" s="5" customFormat="1" ht="13.5" customHeight="1" hidden="1">
      <c r="B112" s="11" t="s">
        <v>53</v>
      </c>
      <c r="C112" s="74">
        <f t="shared" si="56"/>
        <v>1</v>
      </c>
      <c r="D112" s="9">
        <v>1</v>
      </c>
      <c r="E112" s="76">
        <v>0</v>
      </c>
      <c r="F112" s="74">
        <f t="shared" si="57"/>
        <v>6</v>
      </c>
      <c r="G112" s="10">
        <v>6</v>
      </c>
      <c r="H112" s="9">
        <v>0</v>
      </c>
      <c r="I112" s="78">
        <v>0</v>
      </c>
      <c r="J112" s="74">
        <f t="shared" si="58"/>
        <v>156</v>
      </c>
      <c r="K112" s="9">
        <v>93</v>
      </c>
      <c r="L112" s="10">
        <v>63</v>
      </c>
      <c r="M112" s="13">
        <f t="shared" si="59"/>
        <v>11</v>
      </c>
      <c r="N112" s="9">
        <v>5</v>
      </c>
      <c r="O112" s="12">
        <v>6</v>
      </c>
      <c r="P112" s="76">
        <f t="shared" si="60"/>
        <v>1</v>
      </c>
      <c r="Q112" s="230">
        <v>0</v>
      </c>
      <c r="R112" s="231">
        <v>1</v>
      </c>
      <c r="S112" s="74">
        <f t="shared" si="61"/>
        <v>4</v>
      </c>
      <c r="T112" s="9">
        <v>1</v>
      </c>
      <c r="U112" s="14">
        <v>3</v>
      </c>
    </row>
    <row r="113" spans="2:21" s="5" customFormat="1" ht="13.5" customHeight="1" hidden="1">
      <c r="B113" s="11" t="s">
        <v>144</v>
      </c>
      <c r="C113" s="74">
        <f t="shared" si="56"/>
        <v>1</v>
      </c>
      <c r="D113" s="9">
        <v>1</v>
      </c>
      <c r="E113" s="76">
        <v>0</v>
      </c>
      <c r="F113" s="74">
        <f t="shared" si="57"/>
        <v>0</v>
      </c>
      <c r="G113" s="10">
        <v>0</v>
      </c>
      <c r="H113" s="9">
        <v>0</v>
      </c>
      <c r="I113" s="78">
        <v>0</v>
      </c>
      <c r="J113" s="74" t="str">
        <f t="shared" si="58"/>
        <v>-</v>
      </c>
      <c r="K113" s="9">
        <v>0</v>
      </c>
      <c r="L113" s="10">
        <v>0</v>
      </c>
      <c r="M113" s="13" t="str">
        <f t="shared" si="59"/>
        <v>-</v>
      </c>
      <c r="N113" s="9">
        <v>0</v>
      </c>
      <c r="O113" s="12">
        <v>0</v>
      </c>
      <c r="P113" s="76" t="str">
        <f t="shared" si="60"/>
        <v>-</v>
      </c>
      <c r="Q113" s="230">
        <v>0</v>
      </c>
      <c r="R113" s="231">
        <v>0</v>
      </c>
      <c r="S113" s="74" t="str">
        <f t="shared" si="61"/>
        <v>-</v>
      </c>
      <c r="T113" s="9">
        <v>0</v>
      </c>
      <c r="U113" s="14">
        <v>0</v>
      </c>
    </row>
    <row r="114" spans="2:21" s="5" customFormat="1" ht="12.75" customHeight="1" hidden="1">
      <c r="B114" s="11" t="s">
        <v>145</v>
      </c>
      <c r="C114" s="74">
        <f>SUM(C115:C118)</f>
        <v>4</v>
      </c>
      <c r="D114" s="9">
        <f aca="true" t="shared" si="62" ref="D114:T114">SUM(D115:D118)</f>
        <v>4</v>
      </c>
      <c r="E114" s="12">
        <f t="shared" si="62"/>
        <v>0</v>
      </c>
      <c r="F114" s="74">
        <f t="shared" si="62"/>
        <v>62</v>
      </c>
      <c r="G114" s="10">
        <f t="shared" si="62"/>
        <v>55</v>
      </c>
      <c r="H114" s="9">
        <f t="shared" si="62"/>
        <v>0</v>
      </c>
      <c r="I114" s="12">
        <f t="shared" si="62"/>
        <v>7</v>
      </c>
      <c r="J114" s="74">
        <f t="shared" si="62"/>
        <v>1588</v>
      </c>
      <c r="K114" s="9">
        <f t="shared" si="62"/>
        <v>834</v>
      </c>
      <c r="L114" s="10">
        <f t="shared" si="62"/>
        <v>754</v>
      </c>
      <c r="M114" s="13">
        <f t="shared" si="62"/>
        <v>88</v>
      </c>
      <c r="N114" s="9">
        <f t="shared" si="62"/>
        <v>24</v>
      </c>
      <c r="O114" s="12">
        <f t="shared" si="62"/>
        <v>64</v>
      </c>
      <c r="P114" s="76">
        <f t="shared" si="62"/>
        <v>8</v>
      </c>
      <c r="Q114" s="230">
        <f t="shared" si="62"/>
        <v>2</v>
      </c>
      <c r="R114" s="232">
        <f t="shared" si="62"/>
        <v>6</v>
      </c>
      <c r="S114" s="74">
        <f t="shared" si="62"/>
        <v>6</v>
      </c>
      <c r="T114" s="9">
        <f t="shared" si="62"/>
        <v>0</v>
      </c>
      <c r="U114" s="14">
        <f>SUM(U115:U118)</f>
        <v>6</v>
      </c>
    </row>
    <row r="115" spans="2:21" s="5" customFormat="1" ht="13.5" customHeight="1" hidden="1">
      <c r="B115" s="11" t="s">
        <v>40</v>
      </c>
      <c r="C115" s="74">
        <f>IF(SUM(D115:E115)=0,"-",SUM(D115:E115))</f>
        <v>1</v>
      </c>
      <c r="D115" s="9">
        <v>1</v>
      </c>
      <c r="E115" s="76">
        <v>0</v>
      </c>
      <c r="F115" s="74">
        <f>SUM(G115:I115)</f>
        <v>20</v>
      </c>
      <c r="G115" s="10">
        <v>18</v>
      </c>
      <c r="H115" s="9">
        <v>0</v>
      </c>
      <c r="I115" s="78">
        <v>2</v>
      </c>
      <c r="J115" s="74">
        <f>IF(SUM(K115:L115)=0,"-",SUM(K115:L115))</f>
        <v>555</v>
      </c>
      <c r="K115" s="9">
        <v>287</v>
      </c>
      <c r="L115" s="10">
        <v>268</v>
      </c>
      <c r="M115" s="13">
        <f>IF(SUM(N115:O115)=0,"-",SUM(N115:O115))</f>
        <v>29</v>
      </c>
      <c r="N115" s="9">
        <v>8</v>
      </c>
      <c r="O115" s="12">
        <v>21</v>
      </c>
      <c r="P115" s="76">
        <f>IF(SUM(Q115:R115)=0,"-",SUM(Q115:R115))</f>
        <v>1</v>
      </c>
      <c r="Q115" s="230">
        <v>0</v>
      </c>
      <c r="R115" s="231">
        <v>1</v>
      </c>
      <c r="S115" s="74">
        <f>IF(SUM(T115:U115)=0,"-",SUM(T115:U115))</f>
        <v>2</v>
      </c>
      <c r="T115" s="9">
        <v>0</v>
      </c>
      <c r="U115" s="14">
        <v>2</v>
      </c>
    </row>
    <row r="116" spans="2:21" s="5" customFormat="1" ht="13.5" customHeight="1" hidden="1">
      <c r="B116" s="11" t="s">
        <v>41</v>
      </c>
      <c r="C116" s="74">
        <f>IF(SUM(D116:E116)=0,"-",SUM(D116:E116))</f>
        <v>1</v>
      </c>
      <c r="D116" s="9">
        <v>1</v>
      </c>
      <c r="E116" s="76">
        <v>0</v>
      </c>
      <c r="F116" s="74">
        <f>SUM(G116:I116)</f>
        <v>15</v>
      </c>
      <c r="G116" s="10">
        <v>13</v>
      </c>
      <c r="H116" s="9">
        <v>0</v>
      </c>
      <c r="I116" s="78">
        <v>2</v>
      </c>
      <c r="J116" s="74">
        <f>IF(SUM(K116:L116)=0,"-",SUM(K116:L116))</f>
        <v>391</v>
      </c>
      <c r="K116" s="9">
        <v>207</v>
      </c>
      <c r="L116" s="10">
        <v>184</v>
      </c>
      <c r="M116" s="13">
        <f>IF(SUM(N116:O116)=0,"-",SUM(N116:O116))</f>
        <v>22</v>
      </c>
      <c r="N116" s="9">
        <v>5</v>
      </c>
      <c r="O116" s="12">
        <v>17</v>
      </c>
      <c r="P116" s="76">
        <f>IF(SUM(Q116:R116)=0,"-",SUM(Q116:R116))</f>
        <v>2</v>
      </c>
      <c r="Q116" s="9">
        <v>0</v>
      </c>
      <c r="R116" s="78">
        <v>2</v>
      </c>
      <c r="S116" s="74">
        <f>IF(SUM(T116:U116)=0,"-",SUM(T116:U116))</f>
        <v>1</v>
      </c>
      <c r="T116" s="9">
        <v>0</v>
      </c>
      <c r="U116" s="14">
        <v>1</v>
      </c>
    </row>
    <row r="117" spans="2:21" s="5" customFormat="1" ht="13.5" customHeight="1" hidden="1">
      <c r="B117" s="11" t="s">
        <v>42</v>
      </c>
      <c r="C117" s="74">
        <f>IF(SUM(D117:E117)=0,"-",SUM(D117:E117))</f>
        <v>1</v>
      </c>
      <c r="D117" s="9">
        <v>1</v>
      </c>
      <c r="E117" s="76">
        <v>0</v>
      </c>
      <c r="F117" s="74">
        <f>SUM(G117:I117)</f>
        <v>13</v>
      </c>
      <c r="G117" s="10">
        <v>12</v>
      </c>
      <c r="H117" s="9">
        <v>0</v>
      </c>
      <c r="I117" s="78">
        <v>1</v>
      </c>
      <c r="J117" s="74">
        <f>IF(SUM(K117:L117)=0,"-",SUM(K117:L117))</f>
        <v>315</v>
      </c>
      <c r="K117" s="9">
        <v>166</v>
      </c>
      <c r="L117" s="10">
        <v>149</v>
      </c>
      <c r="M117" s="13">
        <f>IF(SUM(N117:O117)=0,"-",SUM(N117:O117))</f>
        <v>17</v>
      </c>
      <c r="N117" s="9">
        <v>5</v>
      </c>
      <c r="O117" s="12">
        <v>12</v>
      </c>
      <c r="P117" s="76">
        <f>IF(SUM(Q117:R117)=0,"-",SUM(Q117:R117))</f>
        <v>3</v>
      </c>
      <c r="Q117" s="9">
        <v>2</v>
      </c>
      <c r="R117" s="78">
        <v>1</v>
      </c>
      <c r="S117" s="74">
        <f>IF(SUM(T117:U117)=0,"-",SUM(T117:U117))</f>
        <v>2</v>
      </c>
      <c r="T117" s="9">
        <v>0</v>
      </c>
      <c r="U117" s="14">
        <v>2</v>
      </c>
    </row>
    <row r="118" spans="2:21" s="5" customFormat="1" ht="13.5" customHeight="1" hidden="1">
      <c r="B118" s="11" t="s">
        <v>43</v>
      </c>
      <c r="C118" s="74">
        <f>IF(SUM(D118:E118)=0,"-",SUM(D118:E118))</f>
        <v>1</v>
      </c>
      <c r="D118" s="9">
        <v>1</v>
      </c>
      <c r="E118" s="76">
        <v>0</v>
      </c>
      <c r="F118" s="74">
        <f>SUM(G118:I118)</f>
        <v>14</v>
      </c>
      <c r="G118" s="10">
        <v>12</v>
      </c>
      <c r="H118" s="9">
        <v>0</v>
      </c>
      <c r="I118" s="78">
        <v>2</v>
      </c>
      <c r="J118" s="74">
        <f>IF(SUM(K118:L118)=0,"-",SUM(K118:L118))</f>
        <v>327</v>
      </c>
      <c r="K118" s="9">
        <v>174</v>
      </c>
      <c r="L118" s="10">
        <v>153</v>
      </c>
      <c r="M118" s="13">
        <f>IF(SUM(N118:O118)=0,"-",SUM(N118:O118))</f>
        <v>20</v>
      </c>
      <c r="N118" s="9">
        <v>6</v>
      </c>
      <c r="O118" s="12">
        <v>14</v>
      </c>
      <c r="P118" s="76">
        <f>IF(SUM(Q118:R118)=0,"-",SUM(Q118:R118))</f>
        <v>2</v>
      </c>
      <c r="Q118" s="9">
        <v>0</v>
      </c>
      <c r="R118" s="78">
        <v>2</v>
      </c>
      <c r="S118" s="74">
        <f>IF(SUM(T118:U118)=0,"-",SUM(T118:U118))</f>
        <v>1</v>
      </c>
      <c r="T118" s="9">
        <v>0</v>
      </c>
      <c r="U118" s="14">
        <v>1</v>
      </c>
    </row>
    <row r="119" spans="2:21" s="5" customFormat="1" ht="12.75" customHeight="1" hidden="1">
      <c r="B119" s="18" t="s">
        <v>146</v>
      </c>
      <c r="C119" s="75">
        <f>SUM(C120:C123)</f>
        <v>4</v>
      </c>
      <c r="D119" s="16">
        <f aca="true" t="shared" si="63" ref="D119:T119">SUM(D120:D123)</f>
        <v>4</v>
      </c>
      <c r="E119" s="19">
        <f t="shared" si="63"/>
        <v>0</v>
      </c>
      <c r="F119" s="75">
        <f t="shared" si="63"/>
        <v>36</v>
      </c>
      <c r="G119" s="17">
        <f t="shared" si="63"/>
        <v>32</v>
      </c>
      <c r="H119" s="16">
        <f t="shared" si="63"/>
        <v>0</v>
      </c>
      <c r="I119" s="19">
        <f t="shared" si="63"/>
        <v>4</v>
      </c>
      <c r="J119" s="75">
        <f t="shared" si="63"/>
        <v>809</v>
      </c>
      <c r="K119" s="16">
        <f t="shared" si="63"/>
        <v>410</v>
      </c>
      <c r="L119" s="17">
        <f t="shared" si="63"/>
        <v>399</v>
      </c>
      <c r="M119" s="20">
        <f t="shared" si="63"/>
        <v>58</v>
      </c>
      <c r="N119" s="16">
        <f t="shared" si="63"/>
        <v>23</v>
      </c>
      <c r="O119" s="19">
        <f t="shared" si="63"/>
        <v>35</v>
      </c>
      <c r="P119" s="77">
        <f t="shared" si="63"/>
        <v>1</v>
      </c>
      <c r="Q119" s="16">
        <f t="shared" si="63"/>
        <v>0</v>
      </c>
      <c r="R119" s="19">
        <f t="shared" si="63"/>
        <v>1</v>
      </c>
      <c r="S119" s="75">
        <f t="shared" si="63"/>
        <v>8</v>
      </c>
      <c r="T119" s="16">
        <f t="shared" si="63"/>
        <v>0</v>
      </c>
      <c r="U119" s="21">
        <f>SUM(U120:U123)</f>
        <v>8</v>
      </c>
    </row>
    <row r="120" spans="2:21" s="5" customFormat="1" ht="15" customHeight="1" hidden="1">
      <c r="B120" s="84" t="s">
        <v>44</v>
      </c>
      <c r="C120" s="74">
        <f>IF(SUM(D120:E120)=0,"-",SUM(D120:E120))</f>
        <v>1</v>
      </c>
      <c r="D120" s="9">
        <v>1</v>
      </c>
      <c r="E120" s="76">
        <v>0</v>
      </c>
      <c r="F120" s="74">
        <f>SUM(G120:I120)</f>
        <v>14</v>
      </c>
      <c r="G120" s="10">
        <v>12</v>
      </c>
      <c r="H120" s="9">
        <v>0</v>
      </c>
      <c r="I120" s="78">
        <v>2</v>
      </c>
      <c r="J120" s="74">
        <f>IF(SUM(K120:L120)=0,"-",SUM(K120:L120))</f>
        <v>388</v>
      </c>
      <c r="K120" s="9">
        <v>206</v>
      </c>
      <c r="L120" s="10">
        <v>182</v>
      </c>
      <c r="M120" s="13">
        <f>IF(SUM(N120:O120)=0,"-",SUM(N120:O120))</f>
        <v>22</v>
      </c>
      <c r="N120" s="9">
        <v>7</v>
      </c>
      <c r="O120" s="12">
        <v>15</v>
      </c>
      <c r="P120" s="76" t="str">
        <f>IF(SUM(Q120:R120)=0,"-",SUM(Q120:R120))</f>
        <v>-</v>
      </c>
      <c r="Q120" s="9">
        <v>0</v>
      </c>
      <c r="R120" s="78">
        <v>0</v>
      </c>
      <c r="S120" s="74">
        <f>IF(SUM(T120:U120)=0,"-",SUM(T120:U120))</f>
        <v>3</v>
      </c>
      <c r="T120" s="9">
        <v>0</v>
      </c>
      <c r="U120" s="14">
        <v>3</v>
      </c>
    </row>
    <row r="121" spans="2:21" s="5" customFormat="1" ht="15" customHeight="1" hidden="1">
      <c r="B121" s="84" t="s">
        <v>45</v>
      </c>
      <c r="C121" s="74">
        <f>IF(SUM(D121:E121)=0,"-",SUM(D121:E121))</f>
        <v>1</v>
      </c>
      <c r="D121" s="9">
        <v>1</v>
      </c>
      <c r="E121" s="76">
        <v>0</v>
      </c>
      <c r="F121" s="74">
        <f>SUM(G121:I121)</f>
        <v>9</v>
      </c>
      <c r="G121" s="10">
        <v>8</v>
      </c>
      <c r="H121" s="9">
        <v>0</v>
      </c>
      <c r="I121" s="78">
        <v>1</v>
      </c>
      <c r="J121" s="74">
        <f>IF(SUM(K121:L121)=0,"-",SUM(K121:L121))</f>
        <v>221</v>
      </c>
      <c r="K121" s="9">
        <v>102</v>
      </c>
      <c r="L121" s="10">
        <v>119</v>
      </c>
      <c r="M121" s="13">
        <f>IF(SUM(N121:O121)=0,"-",SUM(N121:O121))</f>
        <v>14</v>
      </c>
      <c r="N121" s="9">
        <v>6</v>
      </c>
      <c r="O121" s="12">
        <v>8</v>
      </c>
      <c r="P121" s="76" t="str">
        <f>IF(SUM(Q121:R121)=0,"-",SUM(Q121:R121))</f>
        <v>-</v>
      </c>
      <c r="Q121" s="9">
        <v>0</v>
      </c>
      <c r="R121" s="78">
        <v>0</v>
      </c>
      <c r="S121" s="74">
        <f>IF(SUM(T121:U121)=0,"-",SUM(T121:U121))</f>
        <v>2</v>
      </c>
      <c r="T121" s="9">
        <v>0</v>
      </c>
      <c r="U121" s="14">
        <v>2</v>
      </c>
    </row>
    <row r="122" spans="2:21" s="5" customFormat="1" ht="15" customHeight="1" hidden="1">
      <c r="B122" s="84" t="s">
        <v>46</v>
      </c>
      <c r="C122" s="74">
        <f>IF(SUM(D122:E122)=0,"-",SUM(D122:E122))</f>
        <v>1</v>
      </c>
      <c r="D122" s="9">
        <v>1</v>
      </c>
      <c r="E122" s="76">
        <v>0</v>
      </c>
      <c r="F122" s="74">
        <f>SUM(G122:I122)</f>
        <v>6</v>
      </c>
      <c r="G122" s="10">
        <v>6</v>
      </c>
      <c r="H122" s="9">
        <v>0</v>
      </c>
      <c r="I122" s="78">
        <v>0</v>
      </c>
      <c r="J122" s="74">
        <f>IF(SUM(K122:L122)=0,"-",SUM(K122:L122))</f>
        <v>124</v>
      </c>
      <c r="K122" s="9">
        <v>58</v>
      </c>
      <c r="L122" s="10">
        <v>66</v>
      </c>
      <c r="M122" s="13">
        <f>IF(SUM(N122:O122)=0,"-",SUM(N122:O122))</f>
        <v>11</v>
      </c>
      <c r="N122" s="9">
        <v>5</v>
      </c>
      <c r="O122" s="12">
        <v>6</v>
      </c>
      <c r="P122" s="76" t="str">
        <f>IF(SUM(Q122:R122)=0,"-",SUM(Q122:R122))</f>
        <v>-</v>
      </c>
      <c r="Q122" s="9">
        <v>0</v>
      </c>
      <c r="R122" s="78">
        <v>0</v>
      </c>
      <c r="S122" s="74">
        <f>IF(SUM(T122:U122)=0,"-",SUM(T122:U122))</f>
        <v>1</v>
      </c>
      <c r="T122" s="9">
        <v>0</v>
      </c>
      <c r="U122" s="14">
        <v>1</v>
      </c>
    </row>
    <row r="123" spans="2:21" s="5" customFormat="1" ht="15" customHeight="1" hidden="1">
      <c r="B123" s="85" t="s">
        <v>47</v>
      </c>
      <c r="C123" s="75">
        <f>IF(SUM(D123:E123)=0,"-",SUM(D123:E123))</f>
        <v>1</v>
      </c>
      <c r="D123" s="16">
        <v>1</v>
      </c>
      <c r="E123" s="77">
        <v>0</v>
      </c>
      <c r="F123" s="75">
        <f>SUM(G123:I123)</f>
        <v>7</v>
      </c>
      <c r="G123" s="17">
        <v>6</v>
      </c>
      <c r="H123" s="16">
        <v>0</v>
      </c>
      <c r="I123" s="79">
        <v>1</v>
      </c>
      <c r="J123" s="75">
        <f>IF(SUM(K123:L123)=0,"-",SUM(K123:L123))</f>
        <v>76</v>
      </c>
      <c r="K123" s="16">
        <v>44</v>
      </c>
      <c r="L123" s="17">
        <v>32</v>
      </c>
      <c r="M123" s="20">
        <f>IF(SUM(N123:O123)=0,"-",SUM(N123:O123))</f>
        <v>11</v>
      </c>
      <c r="N123" s="16">
        <v>5</v>
      </c>
      <c r="O123" s="19">
        <v>6</v>
      </c>
      <c r="P123" s="77">
        <f>IF(SUM(Q123:R123)=0,"-",SUM(Q123:R123))</f>
        <v>1</v>
      </c>
      <c r="Q123" s="16">
        <v>0</v>
      </c>
      <c r="R123" s="79">
        <v>1</v>
      </c>
      <c r="S123" s="75">
        <f>IF(SUM(T123:U123)=0,"-",SUM(T123:U123))</f>
        <v>2</v>
      </c>
      <c r="T123" s="16">
        <v>0</v>
      </c>
      <c r="U123" s="21">
        <v>2</v>
      </c>
    </row>
    <row r="124" spans="2:21" ht="12.75" customHeight="1">
      <c r="B124" s="228" t="s">
        <v>151</v>
      </c>
      <c r="C124" s="214">
        <f>C125+C131+C139+C144</f>
        <v>20</v>
      </c>
      <c r="D124" s="23">
        <f aca="true" t="shared" si="64" ref="D124:T124">D125+D131+D139+D144</f>
        <v>20</v>
      </c>
      <c r="E124" s="23">
        <f t="shared" si="64"/>
        <v>0</v>
      </c>
      <c r="F124" s="214">
        <f t="shared" si="64"/>
        <v>229</v>
      </c>
      <c r="G124" s="23">
        <f t="shared" si="64"/>
        <v>205</v>
      </c>
      <c r="H124" s="22">
        <f t="shared" si="64"/>
        <v>0</v>
      </c>
      <c r="I124" s="26">
        <f t="shared" si="64"/>
        <v>24</v>
      </c>
      <c r="J124" s="215">
        <f t="shared" si="64"/>
        <v>5521</v>
      </c>
      <c r="K124" s="23">
        <f t="shared" si="64"/>
        <v>2840</v>
      </c>
      <c r="L124" s="23">
        <f t="shared" si="64"/>
        <v>2681</v>
      </c>
      <c r="M124" s="214">
        <f t="shared" si="64"/>
        <v>347</v>
      </c>
      <c r="N124" s="23">
        <f t="shared" si="64"/>
        <v>119</v>
      </c>
      <c r="O124" s="23">
        <f t="shared" si="64"/>
        <v>228</v>
      </c>
      <c r="P124" s="23">
        <f t="shared" si="64"/>
        <v>18</v>
      </c>
      <c r="Q124" s="23">
        <f>Q125+Q131+Q139+Q144</f>
        <v>1</v>
      </c>
      <c r="R124" s="26">
        <f t="shared" si="64"/>
        <v>17</v>
      </c>
      <c r="S124" s="214">
        <f>S125+S131+S139+S144</f>
        <v>54</v>
      </c>
      <c r="T124" s="23">
        <f t="shared" si="64"/>
        <v>1</v>
      </c>
      <c r="U124" s="26">
        <f>U125+U131+U139+U144</f>
        <v>53</v>
      </c>
    </row>
    <row r="125" spans="2:21" s="5" customFormat="1" ht="12.75" customHeight="1">
      <c r="B125" s="11" t="s">
        <v>148</v>
      </c>
      <c r="C125" s="74">
        <f aca="true" t="shared" si="65" ref="C125:C130">IF(SUM(D125:E125)=0,"-",SUM(D125:E125))</f>
        <v>5</v>
      </c>
      <c r="D125" s="9">
        <f>SUM(D126:D130)</f>
        <v>5</v>
      </c>
      <c r="E125" s="12">
        <f>SUM(E126:E130)</f>
        <v>0</v>
      </c>
      <c r="F125" s="74">
        <f aca="true" t="shared" si="66" ref="F125:F130">SUM(G125:I125)</f>
        <v>52</v>
      </c>
      <c r="G125" s="9">
        <f>SUM(G126:G130)</f>
        <v>47</v>
      </c>
      <c r="H125" s="12">
        <f>SUM(H126:H130)</f>
        <v>0</v>
      </c>
      <c r="I125" s="9">
        <f>SUM(I126:I130)</f>
        <v>5</v>
      </c>
      <c r="J125" s="74">
        <f aca="true" t="shared" si="67" ref="J125:J130">IF(SUM(K125:L125)=0,"-",SUM(K125:L125))</f>
        <v>1120</v>
      </c>
      <c r="K125" s="9">
        <f>SUM(K126:K130)</f>
        <v>555</v>
      </c>
      <c r="L125" s="12">
        <f>SUM(L126:L130)</f>
        <v>565</v>
      </c>
      <c r="M125" s="13">
        <f aca="true" t="shared" si="68" ref="M125:M130">IF(SUM(N125:O125)=0,"-",SUM(N125:O125))</f>
        <v>81</v>
      </c>
      <c r="N125" s="9">
        <f aca="true" t="shared" si="69" ref="N125:U125">SUM(N126:N130)</f>
        <v>29</v>
      </c>
      <c r="O125" s="12">
        <f t="shared" si="69"/>
        <v>52</v>
      </c>
      <c r="P125" s="76">
        <f t="shared" si="69"/>
        <v>3</v>
      </c>
      <c r="Q125" s="9">
        <f t="shared" si="69"/>
        <v>1</v>
      </c>
      <c r="R125" s="12">
        <f t="shared" si="69"/>
        <v>2</v>
      </c>
      <c r="S125" s="74">
        <f t="shared" si="69"/>
        <v>12</v>
      </c>
      <c r="T125" s="9">
        <f t="shared" si="69"/>
        <v>0</v>
      </c>
      <c r="U125" s="78">
        <f t="shared" si="69"/>
        <v>12</v>
      </c>
    </row>
    <row r="126" spans="2:21" s="5" customFormat="1" ht="18" customHeight="1" hidden="1">
      <c r="B126" s="11" t="s">
        <v>34</v>
      </c>
      <c r="C126" s="74">
        <f t="shared" si="65"/>
        <v>1</v>
      </c>
      <c r="D126" s="9">
        <v>1</v>
      </c>
      <c r="E126" s="76">
        <v>0</v>
      </c>
      <c r="F126" s="74">
        <f t="shared" si="66"/>
        <v>10</v>
      </c>
      <c r="G126" s="10">
        <v>9</v>
      </c>
      <c r="H126" s="9">
        <v>0</v>
      </c>
      <c r="I126" s="78">
        <v>1</v>
      </c>
      <c r="J126" s="74">
        <f t="shared" si="67"/>
        <v>216</v>
      </c>
      <c r="K126" s="9">
        <v>120</v>
      </c>
      <c r="L126" s="10">
        <v>96</v>
      </c>
      <c r="M126" s="13">
        <f t="shared" si="68"/>
        <v>17</v>
      </c>
      <c r="N126" s="9">
        <v>7</v>
      </c>
      <c r="O126" s="12">
        <v>10</v>
      </c>
      <c r="P126" s="76" t="str">
        <f>IF(SUM(Q126:R126)=0,"-",SUM(Q126:R126))</f>
        <v>-</v>
      </c>
      <c r="Q126" s="230">
        <v>0</v>
      </c>
      <c r="R126" s="231">
        <v>0</v>
      </c>
      <c r="S126" s="74">
        <f>IF(SUM(T126:U126)=0,"-",SUM(T126:U126))</f>
        <v>2</v>
      </c>
      <c r="T126" s="9">
        <v>0</v>
      </c>
      <c r="U126" s="14">
        <v>2</v>
      </c>
    </row>
    <row r="127" spans="2:21" s="5" customFormat="1" ht="18" customHeight="1" hidden="1">
      <c r="B127" s="11" t="s">
        <v>48</v>
      </c>
      <c r="C127" s="74">
        <f t="shared" si="65"/>
        <v>1</v>
      </c>
      <c r="D127" s="9">
        <v>1</v>
      </c>
      <c r="E127" s="76">
        <v>0</v>
      </c>
      <c r="F127" s="74">
        <f t="shared" si="66"/>
        <v>12</v>
      </c>
      <c r="G127" s="10">
        <v>11</v>
      </c>
      <c r="H127" s="9">
        <v>0</v>
      </c>
      <c r="I127" s="78">
        <v>1</v>
      </c>
      <c r="J127" s="74">
        <f t="shared" si="67"/>
        <v>249</v>
      </c>
      <c r="K127" s="9">
        <v>117</v>
      </c>
      <c r="L127" s="10">
        <v>132</v>
      </c>
      <c r="M127" s="13">
        <f t="shared" si="68"/>
        <v>18</v>
      </c>
      <c r="N127" s="9">
        <v>5</v>
      </c>
      <c r="O127" s="12">
        <v>13</v>
      </c>
      <c r="P127" s="76">
        <f>IF(SUM(Q127:R127)=0,"-",SUM(Q127:R127))</f>
        <v>1</v>
      </c>
      <c r="Q127" s="230">
        <v>1</v>
      </c>
      <c r="R127" s="231">
        <v>0</v>
      </c>
      <c r="S127" s="74">
        <f>IF(SUM(T127:U127)=0,"-",SUM(T127:U127))</f>
        <v>2</v>
      </c>
      <c r="T127" s="9">
        <v>0</v>
      </c>
      <c r="U127" s="14">
        <v>2</v>
      </c>
    </row>
    <row r="128" spans="2:21" s="5" customFormat="1" ht="18" customHeight="1" hidden="1">
      <c r="B128" s="11" t="s">
        <v>49</v>
      </c>
      <c r="C128" s="74">
        <f t="shared" si="65"/>
        <v>1</v>
      </c>
      <c r="D128" s="9">
        <v>1</v>
      </c>
      <c r="E128" s="76">
        <v>0</v>
      </c>
      <c r="F128" s="74">
        <f t="shared" si="66"/>
        <v>9</v>
      </c>
      <c r="G128" s="10">
        <v>8</v>
      </c>
      <c r="H128" s="9">
        <v>0</v>
      </c>
      <c r="I128" s="78">
        <v>1</v>
      </c>
      <c r="J128" s="74">
        <f t="shared" si="67"/>
        <v>213</v>
      </c>
      <c r="K128" s="9">
        <v>107</v>
      </c>
      <c r="L128" s="10">
        <v>106</v>
      </c>
      <c r="M128" s="13">
        <f t="shared" si="68"/>
        <v>14</v>
      </c>
      <c r="N128" s="9">
        <v>5</v>
      </c>
      <c r="O128" s="12">
        <v>9</v>
      </c>
      <c r="P128" s="76">
        <f>IF(SUM(Q128:R128)=0,"-",SUM(Q128:R128))</f>
        <v>1</v>
      </c>
      <c r="Q128" s="230">
        <v>0</v>
      </c>
      <c r="R128" s="231">
        <v>1</v>
      </c>
      <c r="S128" s="74">
        <f>IF(SUM(T128:U128)=0,"-",SUM(T128:U128))</f>
        <v>2</v>
      </c>
      <c r="T128" s="9">
        <v>0</v>
      </c>
      <c r="U128" s="14">
        <v>2</v>
      </c>
    </row>
    <row r="129" spans="2:21" s="5" customFormat="1" ht="18" customHeight="1" hidden="1">
      <c r="B129" s="11" t="s">
        <v>50</v>
      </c>
      <c r="C129" s="74">
        <f t="shared" si="65"/>
        <v>1</v>
      </c>
      <c r="D129" s="9">
        <v>1</v>
      </c>
      <c r="E129" s="76">
        <v>0</v>
      </c>
      <c r="F129" s="74">
        <f t="shared" si="66"/>
        <v>13</v>
      </c>
      <c r="G129" s="10">
        <v>12</v>
      </c>
      <c r="H129" s="9">
        <v>0</v>
      </c>
      <c r="I129" s="78">
        <v>1</v>
      </c>
      <c r="J129" s="74">
        <f t="shared" si="67"/>
        <v>265</v>
      </c>
      <c r="K129" s="9">
        <v>125</v>
      </c>
      <c r="L129" s="10">
        <v>140</v>
      </c>
      <c r="M129" s="13">
        <f t="shared" si="68"/>
        <v>19</v>
      </c>
      <c r="N129" s="9">
        <v>7</v>
      </c>
      <c r="O129" s="12">
        <v>12</v>
      </c>
      <c r="P129" s="76" t="str">
        <f>IF(SUM(Q129:R129)=0,"-",SUM(Q129:R129))</f>
        <v>-</v>
      </c>
      <c r="Q129" s="230">
        <v>0</v>
      </c>
      <c r="R129" s="231">
        <v>0</v>
      </c>
      <c r="S129" s="74">
        <f>IF(SUM(T129:U129)=0,"-",SUM(T129:U129))</f>
        <v>4</v>
      </c>
      <c r="T129" s="9">
        <v>0</v>
      </c>
      <c r="U129" s="14">
        <v>4</v>
      </c>
    </row>
    <row r="130" spans="2:21" s="5" customFormat="1" ht="18" customHeight="1" hidden="1">
      <c r="B130" s="11" t="s">
        <v>51</v>
      </c>
      <c r="C130" s="74">
        <f t="shared" si="65"/>
        <v>1</v>
      </c>
      <c r="D130" s="9">
        <v>1</v>
      </c>
      <c r="E130" s="76">
        <v>0</v>
      </c>
      <c r="F130" s="74">
        <f t="shared" si="66"/>
        <v>8</v>
      </c>
      <c r="G130" s="10">
        <v>7</v>
      </c>
      <c r="H130" s="9">
        <v>0</v>
      </c>
      <c r="I130" s="78">
        <v>1</v>
      </c>
      <c r="J130" s="74">
        <f t="shared" si="67"/>
        <v>177</v>
      </c>
      <c r="K130" s="9">
        <v>86</v>
      </c>
      <c r="L130" s="10">
        <v>91</v>
      </c>
      <c r="M130" s="13">
        <f t="shared" si="68"/>
        <v>13</v>
      </c>
      <c r="N130" s="9">
        <v>5</v>
      </c>
      <c r="O130" s="12">
        <v>8</v>
      </c>
      <c r="P130" s="76">
        <f>IF(SUM(Q130:R130)=0,"-",SUM(Q130:R130))</f>
        <v>1</v>
      </c>
      <c r="Q130" s="230">
        <v>0</v>
      </c>
      <c r="R130" s="231">
        <v>1</v>
      </c>
      <c r="S130" s="74">
        <f>IF(SUM(T130:U130)=0,"-",SUM(T130:U130))</f>
        <v>2</v>
      </c>
      <c r="T130" s="9">
        <v>0</v>
      </c>
      <c r="U130" s="14">
        <v>2</v>
      </c>
    </row>
    <row r="131" spans="2:21" s="5" customFormat="1" ht="12.75" customHeight="1">
      <c r="B131" s="11" t="s">
        <v>143</v>
      </c>
      <c r="C131" s="74">
        <f>SUM(C132:C138)</f>
        <v>7</v>
      </c>
      <c r="D131" s="9">
        <f>SUM(D132:D138)</f>
        <v>7</v>
      </c>
      <c r="E131" s="12">
        <f>SUM(E132:E138)</f>
        <v>0</v>
      </c>
      <c r="F131" s="74">
        <f>SUM(F132:F138)</f>
        <v>79</v>
      </c>
      <c r="G131" s="10">
        <f>SUM(G132:G138)</f>
        <v>71</v>
      </c>
      <c r="H131" s="9">
        <f aca="true" t="shared" si="70" ref="H131:T131">SUM(H132:H138)</f>
        <v>0</v>
      </c>
      <c r="I131" s="12">
        <f t="shared" si="70"/>
        <v>8</v>
      </c>
      <c r="J131" s="74">
        <f t="shared" si="70"/>
        <v>2005</v>
      </c>
      <c r="K131" s="9">
        <f t="shared" si="70"/>
        <v>1037</v>
      </c>
      <c r="L131" s="10">
        <f t="shared" si="70"/>
        <v>968</v>
      </c>
      <c r="M131" s="13">
        <f t="shared" si="70"/>
        <v>121</v>
      </c>
      <c r="N131" s="9">
        <f t="shared" si="70"/>
        <v>43</v>
      </c>
      <c r="O131" s="12">
        <f t="shared" si="70"/>
        <v>78</v>
      </c>
      <c r="P131" s="76">
        <f t="shared" si="70"/>
        <v>5</v>
      </c>
      <c r="Q131" s="230">
        <f t="shared" si="70"/>
        <v>0</v>
      </c>
      <c r="R131" s="232">
        <f t="shared" si="70"/>
        <v>5</v>
      </c>
      <c r="S131" s="74">
        <f t="shared" si="70"/>
        <v>28</v>
      </c>
      <c r="T131" s="9">
        <f t="shared" si="70"/>
        <v>1</v>
      </c>
      <c r="U131" s="14">
        <f>SUM(U132:U138)</f>
        <v>27</v>
      </c>
    </row>
    <row r="132" spans="2:21" s="5" customFormat="1" ht="18" customHeight="1" hidden="1">
      <c r="B132" s="11" t="s">
        <v>35</v>
      </c>
      <c r="C132" s="74">
        <f aca="true" t="shared" si="71" ref="C132:C138">IF(SUM(D132:E132)=0,"-",SUM(D132:E132))</f>
        <v>1</v>
      </c>
      <c r="D132" s="9">
        <v>1</v>
      </c>
      <c r="E132" s="76">
        <v>0</v>
      </c>
      <c r="F132" s="74">
        <f aca="true" t="shared" si="72" ref="F132:F138">SUM(G132:I132)</f>
        <v>13</v>
      </c>
      <c r="G132" s="10">
        <v>12</v>
      </c>
      <c r="H132" s="9">
        <v>0</v>
      </c>
      <c r="I132" s="78">
        <v>1</v>
      </c>
      <c r="J132" s="74">
        <f aca="true" t="shared" si="73" ref="J132:J138">IF(SUM(K132:L132)=0,"-",SUM(K132:L132))</f>
        <v>333</v>
      </c>
      <c r="K132" s="9">
        <v>171</v>
      </c>
      <c r="L132" s="10">
        <v>162</v>
      </c>
      <c r="M132" s="13">
        <f aca="true" t="shared" si="74" ref="M132:M138">IF(SUM(N132:O132)=0,"-",SUM(N132:O132))</f>
        <v>19</v>
      </c>
      <c r="N132" s="9">
        <v>7</v>
      </c>
      <c r="O132" s="12">
        <v>12</v>
      </c>
      <c r="P132" s="76">
        <f aca="true" t="shared" si="75" ref="P132:P138">IF(SUM(Q132:R132)=0,"-",SUM(Q132:R132))</f>
        <v>2</v>
      </c>
      <c r="Q132" s="230">
        <v>0</v>
      </c>
      <c r="R132" s="231">
        <v>2</v>
      </c>
      <c r="S132" s="74">
        <f aca="true" t="shared" si="76" ref="S132:S138">IF(SUM(T132:U132)=0,"-",SUM(T132:U132))</f>
        <v>6</v>
      </c>
      <c r="T132" s="9">
        <v>0</v>
      </c>
      <c r="U132" s="14">
        <v>6</v>
      </c>
    </row>
    <row r="133" spans="2:21" s="5" customFormat="1" ht="18" customHeight="1" hidden="1">
      <c r="B133" s="11" t="s">
        <v>36</v>
      </c>
      <c r="C133" s="74">
        <f t="shared" si="71"/>
        <v>1</v>
      </c>
      <c r="D133" s="9">
        <v>1</v>
      </c>
      <c r="E133" s="76">
        <v>0</v>
      </c>
      <c r="F133" s="74">
        <f t="shared" si="72"/>
        <v>14</v>
      </c>
      <c r="G133" s="10">
        <v>12</v>
      </c>
      <c r="H133" s="9">
        <v>0</v>
      </c>
      <c r="I133" s="78">
        <v>2</v>
      </c>
      <c r="J133" s="74">
        <f t="shared" si="73"/>
        <v>338</v>
      </c>
      <c r="K133" s="9">
        <v>174</v>
      </c>
      <c r="L133" s="10">
        <v>164</v>
      </c>
      <c r="M133" s="13">
        <f t="shared" si="74"/>
        <v>22</v>
      </c>
      <c r="N133" s="9">
        <v>6</v>
      </c>
      <c r="O133" s="12">
        <v>16</v>
      </c>
      <c r="P133" s="76" t="str">
        <f t="shared" si="75"/>
        <v>-</v>
      </c>
      <c r="Q133" s="230">
        <v>0</v>
      </c>
      <c r="R133" s="231">
        <v>0</v>
      </c>
      <c r="S133" s="74">
        <f t="shared" si="76"/>
        <v>4</v>
      </c>
      <c r="T133" s="9">
        <v>0</v>
      </c>
      <c r="U133" s="14">
        <v>4</v>
      </c>
    </row>
    <row r="134" spans="2:21" s="5" customFormat="1" ht="18" customHeight="1" hidden="1">
      <c r="B134" s="11" t="s">
        <v>37</v>
      </c>
      <c r="C134" s="74">
        <f t="shared" si="71"/>
        <v>1</v>
      </c>
      <c r="D134" s="9">
        <v>1</v>
      </c>
      <c r="E134" s="76">
        <v>0</v>
      </c>
      <c r="F134" s="74">
        <f t="shared" si="72"/>
        <v>21</v>
      </c>
      <c r="G134" s="10">
        <v>18</v>
      </c>
      <c r="H134" s="9">
        <v>0</v>
      </c>
      <c r="I134" s="78">
        <v>3</v>
      </c>
      <c r="J134" s="74">
        <f t="shared" si="73"/>
        <v>544</v>
      </c>
      <c r="K134" s="9">
        <v>260</v>
      </c>
      <c r="L134" s="10">
        <v>284</v>
      </c>
      <c r="M134" s="13">
        <f t="shared" si="74"/>
        <v>32</v>
      </c>
      <c r="N134" s="9">
        <v>10</v>
      </c>
      <c r="O134" s="12">
        <v>22</v>
      </c>
      <c r="P134" s="76" t="str">
        <f t="shared" si="75"/>
        <v>-</v>
      </c>
      <c r="Q134" s="230">
        <v>0</v>
      </c>
      <c r="R134" s="231">
        <v>0</v>
      </c>
      <c r="S134" s="74">
        <f t="shared" si="76"/>
        <v>6</v>
      </c>
      <c r="T134" s="9">
        <v>0</v>
      </c>
      <c r="U134" s="14">
        <v>6</v>
      </c>
    </row>
    <row r="135" spans="2:21" s="5" customFormat="1" ht="18" customHeight="1" hidden="1">
      <c r="B135" s="11" t="s">
        <v>38</v>
      </c>
      <c r="C135" s="74">
        <f t="shared" si="71"/>
        <v>1</v>
      </c>
      <c r="D135" s="9">
        <v>1</v>
      </c>
      <c r="E135" s="76">
        <v>0</v>
      </c>
      <c r="F135" s="74">
        <f t="shared" si="72"/>
        <v>7</v>
      </c>
      <c r="G135" s="10">
        <v>6</v>
      </c>
      <c r="H135" s="9">
        <v>0</v>
      </c>
      <c r="I135" s="78">
        <v>1</v>
      </c>
      <c r="J135" s="74">
        <f t="shared" si="73"/>
        <v>144</v>
      </c>
      <c r="K135" s="9">
        <v>82</v>
      </c>
      <c r="L135" s="10">
        <v>62</v>
      </c>
      <c r="M135" s="13">
        <f t="shared" si="74"/>
        <v>11</v>
      </c>
      <c r="N135" s="9">
        <v>4</v>
      </c>
      <c r="O135" s="12">
        <v>7</v>
      </c>
      <c r="P135" s="76" t="str">
        <f t="shared" si="75"/>
        <v>-</v>
      </c>
      <c r="Q135" s="230">
        <v>0</v>
      </c>
      <c r="R135" s="231">
        <v>0</v>
      </c>
      <c r="S135" s="74">
        <f t="shared" si="76"/>
        <v>1</v>
      </c>
      <c r="T135" s="9">
        <v>0</v>
      </c>
      <c r="U135" s="14">
        <v>1</v>
      </c>
    </row>
    <row r="136" spans="2:21" s="5" customFormat="1" ht="18" customHeight="1" hidden="1">
      <c r="B136" s="11" t="s">
        <v>39</v>
      </c>
      <c r="C136" s="74">
        <f t="shared" si="71"/>
        <v>1</v>
      </c>
      <c r="D136" s="9">
        <v>1</v>
      </c>
      <c r="E136" s="76">
        <v>0</v>
      </c>
      <c r="F136" s="74">
        <f t="shared" si="72"/>
        <v>18</v>
      </c>
      <c r="G136" s="10">
        <v>17</v>
      </c>
      <c r="H136" s="9">
        <v>0</v>
      </c>
      <c r="I136" s="78">
        <v>1</v>
      </c>
      <c r="J136" s="74">
        <f t="shared" si="73"/>
        <v>499</v>
      </c>
      <c r="K136" s="9">
        <v>264</v>
      </c>
      <c r="L136" s="10">
        <v>235</v>
      </c>
      <c r="M136" s="13">
        <f t="shared" si="74"/>
        <v>27</v>
      </c>
      <c r="N136" s="9">
        <v>12</v>
      </c>
      <c r="O136" s="12">
        <v>15</v>
      </c>
      <c r="P136" s="76">
        <f t="shared" si="75"/>
        <v>2</v>
      </c>
      <c r="Q136" s="230">
        <v>0</v>
      </c>
      <c r="R136" s="231">
        <v>2</v>
      </c>
      <c r="S136" s="74">
        <f t="shared" si="76"/>
        <v>7</v>
      </c>
      <c r="T136" s="9">
        <v>0</v>
      </c>
      <c r="U136" s="14">
        <v>7</v>
      </c>
    </row>
    <row r="137" spans="2:21" s="5" customFormat="1" ht="18" customHeight="1" hidden="1">
      <c r="B137" s="11" t="s">
        <v>53</v>
      </c>
      <c r="C137" s="74">
        <f t="shared" si="71"/>
        <v>1</v>
      </c>
      <c r="D137" s="9">
        <v>1</v>
      </c>
      <c r="E137" s="76">
        <v>0</v>
      </c>
      <c r="F137" s="74">
        <f t="shared" si="72"/>
        <v>6</v>
      </c>
      <c r="G137" s="10">
        <v>6</v>
      </c>
      <c r="H137" s="9">
        <v>0</v>
      </c>
      <c r="I137" s="78">
        <v>0</v>
      </c>
      <c r="J137" s="74">
        <f t="shared" si="73"/>
        <v>147</v>
      </c>
      <c r="K137" s="9">
        <v>86</v>
      </c>
      <c r="L137" s="10">
        <v>61</v>
      </c>
      <c r="M137" s="13">
        <f t="shared" si="74"/>
        <v>10</v>
      </c>
      <c r="N137" s="9">
        <v>4</v>
      </c>
      <c r="O137" s="12">
        <v>6</v>
      </c>
      <c r="P137" s="76">
        <f t="shared" si="75"/>
        <v>1</v>
      </c>
      <c r="Q137" s="230">
        <v>0</v>
      </c>
      <c r="R137" s="231">
        <v>1</v>
      </c>
      <c r="S137" s="74">
        <f t="shared" si="76"/>
        <v>4</v>
      </c>
      <c r="T137" s="9">
        <v>1</v>
      </c>
      <c r="U137" s="14">
        <v>3</v>
      </c>
    </row>
    <row r="138" spans="2:21" s="5" customFormat="1" ht="18" customHeight="1" hidden="1">
      <c r="B138" s="11" t="s">
        <v>144</v>
      </c>
      <c r="C138" s="74">
        <f t="shared" si="71"/>
        <v>1</v>
      </c>
      <c r="D138" s="9">
        <v>1</v>
      </c>
      <c r="E138" s="76">
        <v>0</v>
      </c>
      <c r="F138" s="74">
        <f t="shared" si="72"/>
        <v>0</v>
      </c>
      <c r="G138" s="10">
        <v>0</v>
      </c>
      <c r="H138" s="9">
        <v>0</v>
      </c>
      <c r="I138" s="78">
        <v>0</v>
      </c>
      <c r="J138" s="74" t="str">
        <f t="shared" si="73"/>
        <v>-</v>
      </c>
      <c r="K138" s="9">
        <v>0</v>
      </c>
      <c r="L138" s="10">
        <v>0</v>
      </c>
      <c r="M138" s="13" t="str">
        <f t="shared" si="74"/>
        <v>-</v>
      </c>
      <c r="N138" s="9">
        <v>0</v>
      </c>
      <c r="O138" s="12">
        <v>0</v>
      </c>
      <c r="P138" s="76" t="str">
        <f t="shared" si="75"/>
        <v>-</v>
      </c>
      <c r="Q138" s="230">
        <v>0</v>
      </c>
      <c r="R138" s="231">
        <v>0</v>
      </c>
      <c r="S138" s="74" t="str">
        <f t="shared" si="76"/>
        <v>-</v>
      </c>
      <c r="T138" s="9">
        <v>0</v>
      </c>
      <c r="U138" s="14">
        <v>0</v>
      </c>
    </row>
    <row r="139" spans="2:21" s="5" customFormat="1" ht="12.75" customHeight="1">
      <c r="B139" s="11" t="s">
        <v>145</v>
      </c>
      <c r="C139" s="74">
        <f>SUM(C140:C143)</f>
        <v>4</v>
      </c>
      <c r="D139" s="9">
        <f aca="true" t="shared" si="77" ref="D139:T139">SUM(D140:D143)</f>
        <v>4</v>
      </c>
      <c r="E139" s="12">
        <f t="shared" si="77"/>
        <v>0</v>
      </c>
      <c r="F139" s="74">
        <f t="shared" si="77"/>
        <v>63</v>
      </c>
      <c r="G139" s="10">
        <f t="shared" si="77"/>
        <v>56</v>
      </c>
      <c r="H139" s="9">
        <f t="shared" si="77"/>
        <v>0</v>
      </c>
      <c r="I139" s="12">
        <f t="shared" si="77"/>
        <v>7</v>
      </c>
      <c r="J139" s="74">
        <f t="shared" si="77"/>
        <v>1603</v>
      </c>
      <c r="K139" s="9">
        <f t="shared" si="77"/>
        <v>836</v>
      </c>
      <c r="L139" s="10">
        <f t="shared" si="77"/>
        <v>767</v>
      </c>
      <c r="M139" s="13">
        <f t="shared" si="77"/>
        <v>86</v>
      </c>
      <c r="N139" s="9">
        <f t="shared" si="77"/>
        <v>25</v>
      </c>
      <c r="O139" s="12">
        <f t="shared" si="77"/>
        <v>61</v>
      </c>
      <c r="P139" s="76">
        <f t="shared" si="77"/>
        <v>10</v>
      </c>
      <c r="Q139" s="230">
        <f t="shared" si="77"/>
        <v>0</v>
      </c>
      <c r="R139" s="232">
        <f t="shared" si="77"/>
        <v>10</v>
      </c>
      <c r="S139" s="74">
        <f t="shared" si="77"/>
        <v>6</v>
      </c>
      <c r="T139" s="9">
        <f t="shared" si="77"/>
        <v>0</v>
      </c>
      <c r="U139" s="14">
        <f>SUM(U140:U143)</f>
        <v>6</v>
      </c>
    </row>
    <row r="140" spans="2:21" s="5" customFormat="1" ht="18" customHeight="1" hidden="1">
      <c r="B140" s="11" t="s">
        <v>40</v>
      </c>
      <c r="C140" s="74">
        <f>IF(SUM(D140:E140)=0,"-",SUM(D140:E140))</f>
        <v>1</v>
      </c>
      <c r="D140" s="9">
        <v>1</v>
      </c>
      <c r="E140" s="76"/>
      <c r="F140" s="74">
        <f>SUM(G140:I140)</f>
        <v>22</v>
      </c>
      <c r="G140" s="10">
        <v>20</v>
      </c>
      <c r="H140" s="9">
        <v>0</v>
      </c>
      <c r="I140" s="78">
        <v>2</v>
      </c>
      <c r="J140" s="74">
        <f>IF(SUM(K140:L140)=0,"-",SUM(K140:L140))</f>
        <v>578</v>
      </c>
      <c r="K140" s="9">
        <v>295</v>
      </c>
      <c r="L140" s="10">
        <v>283</v>
      </c>
      <c r="M140" s="13">
        <f>IF(SUM(N140:O140)=0,"-",SUM(N140:O140))</f>
        <v>28</v>
      </c>
      <c r="N140" s="9">
        <v>9</v>
      </c>
      <c r="O140" s="12">
        <v>19</v>
      </c>
      <c r="P140" s="76">
        <f>IF(SUM(Q140:R140)=0,"-",SUM(Q140:R140))</f>
        <v>3</v>
      </c>
      <c r="Q140" s="230">
        <v>0</v>
      </c>
      <c r="R140" s="231">
        <v>3</v>
      </c>
      <c r="S140" s="74">
        <f>IF(SUM(T140:U140)=0,"-",SUM(T140:U140))</f>
        <v>2</v>
      </c>
      <c r="T140" s="9">
        <v>0</v>
      </c>
      <c r="U140" s="14">
        <v>2</v>
      </c>
    </row>
    <row r="141" spans="2:21" s="5" customFormat="1" ht="18" customHeight="1" hidden="1">
      <c r="B141" s="11" t="s">
        <v>41</v>
      </c>
      <c r="C141" s="74">
        <f>IF(SUM(D141:E141)=0,"-",SUM(D141:E141))</f>
        <v>1</v>
      </c>
      <c r="D141" s="9">
        <v>1</v>
      </c>
      <c r="E141" s="76">
        <v>0</v>
      </c>
      <c r="F141" s="74">
        <f>SUM(G141:I141)</f>
        <v>14</v>
      </c>
      <c r="G141" s="10">
        <v>12</v>
      </c>
      <c r="H141" s="9">
        <v>0</v>
      </c>
      <c r="I141" s="78">
        <v>2</v>
      </c>
      <c r="J141" s="74">
        <f>IF(SUM(K141:L141)=0,"-",SUM(K141:L141))</f>
        <v>370</v>
      </c>
      <c r="K141" s="9">
        <v>195</v>
      </c>
      <c r="L141" s="10">
        <v>175</v>
      </c>
      <c r="M141" s="13">
        <f>IF(SUM(N141:O141)=0,"-",SUM(N141:O141))</f>
        <v>20</v>
      </c>
      <c r="N141" s="9">
        <v>5</v>
      </c>
      <c r="O141" s="12">
        <v>15</v>
      </c>
      <c r="P141" s="76">
        <f>IF(SUM(Q141:R141)=0,"-",SUM(Q141:R141))</f>
        <v>2</v>
      </c>
      <c r="Q141" s="9">
        <v>0</v>
      </c>
      <c r="R141" s="78">
        <v>2</v>
      </c>
      <c r="S141" s="74">
        <f>IF(SUM(T141:U141)=0,"-",SUM(T141:U141))</f>
        <v>1</v>
      </c>
      <c r="T141" s="9">
        <v>0</v>
      </c>
      <c r="U141" s="14">
        <v>1</v>
      </c>
    </row>
    <row r="142" spans="2:21" s="5" customFormat="1" ht="18" customHeight="1" hidden="1">
      <c r="B142" s="11" t="s">
        <v>42</v>
      </c>
      <c r="C142" s="74">
        <f>IF(SUM(D142:E142)=0,"-",SUM(D142:E142))</f>
        <v>1</v>
      </c>
      <c r="D142" s="9">
        <v>1</v>
      </c>
      <c r="E142" s="76">
        <v>0</v>
      </c>
      <c r="F142" s="74">
        <f>SUM(G142:I142)</f>
        <v>13</v>
      </c>
      <c r="G142" s="10">
        <v>12</v>
      </c>
      <c r="H142" s="9">
        <v>0</v>
      </c>
      <c r="I142" s="78">
        <v>1</v>
      </c>
      <c r="J142" s="74">
        <f>IF(SUM(K142:L142)=0,"-",SUM(K142:L142))</f>
        <v>321</v>
      </c>
      <c r="K142" s="9">
        <v>171</v>
      </c>
      <c r="L142" s="10">
        <v>150</v>
      </c>
      <c r="M142" s="13">
        <f>IF(SUM(N142:O142)=0,"-",SUM(N142:O142))</f>
        <v>17</v>
      </c>
      <c r="N142" s="9">
        <v>6</v>
      </c>
      <c r="O142" s="12">
        <v>11</v>
      </c>
      <c r="P142" s="76">
        <f>IF(SUM(Q142:R142)=0,"-",SUM(Q142:R142))</f>
        <v>2</v>
      </c>
      <c r="Q142" s="9">
        <v>0</v>
      </c>
      <c r="R142" s="78">
        <v>2</v>
      </c>
      <c r="S142" s="74">
        <f>IF(SUM(T142:U142)=0,"-",SUM(T142:U142))</f>
        <v>2</v>
      </c>
      <c r="T142" s="9">
        <v>0</v>
      </c>
      <c r="U142" s="14">
        <v>2</v>
      </c>
    </row>
    <row r="143" spans="2:21" s="5" customFormat="1" ht="18" customHeight="1" hidden="1">
      <c r="B143" s="11" t="s">
        <v>43</v>
      </c>
      <c r="C143" s="74">
        <f>IF(SUM(D143:E143)=0,"-",SUM(D143:E143))</f>
        <v>1</v>
      </c>
      <c r="D143" s="9">
        <v>1</v>
      </c>
      <c r="E143" s="76">
        <v>0</v>
      </c>
      <c r="F143" s="74">
        <f>SUM(G143:I143)</f>
        <v>14</v>
      </c>
      <c r="G143" s="10">
        <v>12</v>
      </c>
      <c r="H143" s="9">
        <v>0</v>
      </c>
      <c r="I143" s="78">
        <v>2</v>
      </c>
      <c r="J143" s="74">
        <f>IF(SUM(K143:L143)=0,"-",SUM(K143:L143))</f>
        <v>334</v>
      </c>
      <c r="K143" s="9">
        <v>175</v>
      </c>
      <c r="L143" s="10">
        <v>159</v>
      </c>
      <c r="M143" s="13">
        <f>IF(SUM(N143:O143)=0,"-",SUM(N143:O143))</f>
        <v>21</v>
      </c>
      <c r="N143" s="9">
        <v>5</v>
      </c>
      <c r="O143" s="12">
        <v>16</v>
      </c>
      <c r="P143" s="76">
        <f>IF(SUM(Q143:R143)=0,"-",SUM(Q143:R143))</f>
        <v>3</v>
      </c>
      <c r="Q143" s="9">
        <v>0</v>
      </c>
      <c r="R143" s="78">
        <v>3</v>
      </c>
      <c r="S143" s="74">
        <f>IF(SUM(T143:U143)=0,"-",SUM(T143:U143))</f>
        <v>1</v>
      </c>
      <c r="T143" s="9">
        <v>0</v>
      </c>
      <c r="U143" s="14">
        <v>1</v>
      </c>
    </row>
    <row r="144" spans="2:21" s="5" customFormat="1" ht="12.75" customHeight="1">
      <c r="B144" s="18" t="s">
        <v>146</v>
      </c>
      <c r="C144" s="75">
        <f>SUM(C145:C148)</f>
        <v>4</v>
      </c>
      <c r="D144" s="16">
        <f aca="true" t="shared" si="78" ref="D144:T144">SUM(D145:D148)</f>
        <v>4</v>
      </c>
      <c r="E144" s="19">
        <f t="shared" si="78"/>
        <v>0</v>
      </c>
      <c r="F144" s="75">
        <f t="shared" si="78"/>
        <v>35</v>
      </c>
      <c r="G144" s="17">
        <f t="shared" si="78"/>
        <v>31</v>
      </c>
      <c r="H144" s="16">
        <f t="shared" si="78"/>
        <v>0</v>
      </c>
      <c r="I144" s="19">
        <f t="shared" si="78"/>
        <v>4</v>
      </c>
      <c r="J144" s="75">
        <f t="shared" si="78"/>
        <v>793</v>
      </c>
      <c r="K144" s="16">
        <f t="shared" si="78"/>
        <v>412</v>
      </c>
      <c r="L144" s="17">
        <f t="shared" si="78"/>
        <v>381</v>
      </c>
      <c r="M144" s="20">
        <f t="shared" si="78"/>
        <v>59</v>
      </c>
      <c r="N144" s="16">
        <f t="shared" si="78"/>
        <v>22</v>
      </c>
      <c r="O144" s="19">
        <f t="shared" si="78"/>
        <v>37</v>
      </c>
      <c r="P144" s="77">
        <f t="shared" si="78"/>
        <v>0</v>
      </c>
      <c r="Q144" s="16">
        <f t="shared" si="78"/>
        <v>0</v>
      </c>
      <c r="R144" s="19">
        <f t="shared" si="78"/>
        <v>0</v>
      </c>
      <c r="S144" s="75">
        <f t="shared" si="78"/>
        <v>8</v>
      </c>
      <c r="T144" s="16">
        <f t="shared" si="78"/>
        <v>0</v>
      </c>
      <c r="U144" s="21">
        <f>SUM(U145:U148)</f>
        <v>8</v>
      </c>
    </row>
    <row r="145" spans="2:21" s="5" customFormat="1" ht="15" customHeight="1" hidden="1">
      <c r="B145" s="84" t="s">
        <v>44</v>
      </c>
      <c r="C145" s="74">
        <f>IF(SUM(D145:E145)=0,"-",SUM(D145:E145))</f>
        <v>1</v>
      </c>
      <c r="D145" s="9">
        <v>1</v>
      </c>
      <c r="E145" s="76">
        <v>0</v>
      </c>
      <c r="F145" s="74">
        <f>SUM(G145:I145)</f>
        <v>14</v>
      </c>
      <c r="G145" s="10">
        <v>12</v>
      </c>
      <c r="H145" s="9">
        <v>0</v>
      </c>
      <c r="I145" s="78">
        <v>2</v>
      </c>
      <c r="J145" s="74">
        <f>IF(SUM(K145:L145)=0,"-",SUM(K145:L145))</f>
        <v>389</v>
      </c>
      <c r="K145" s="9">
        <v>216</v>
      </c>
      <c r="L145" s="10">
        <v>173</v>
      </c>
      <c r="M145" s="13">
        <f>IF(SUM(N145:O145)=0,"-",SUM(N145:O145))</f>
        <v>22</v>
      </c>
      <c r="N145" s="9">
        <v>8</v>
      </c>
      <c r="O145" s="12">
        <v>14</v>
      </c>
      <c r="P145" s="76" t="str">
        <f>IF(SUM(Q145:R145)=0,"-",SUM(Q145:R145))</f>
        <v>-</v>
      </c>
      <c r="Q145" s="9">
        <v>0</v>
      </c>
      <c r="R145" s="78">
        <v>0</v>
      </c>
      <c r="S145" s="74">
        <f>IF(SUM(T145:U145)=0,"-",SUM(T145:U145))</f>
        <v>3</v>
      </c>
      <c r="T145" s="9">
        <v>0</v>
      </c>
      <c r="U145" s="14">
        <v>3</v>
      </c>
    </row>
    <row r="146" spans="2:21" s="5" customFormat="1" ht="15" customHeight="1" hidden="1">
      <c r="B146" s="84" t="s">
        <v>45</v>
      </c>
      <c r="C146" s="74">
        <f>IF(SUM(D146:E146)=0,"-",SUM(D146:E146))</f>
        <v>1</v>
      </c>
      <c r="D146" s="9">
        <v>1</v>
      </c>
      <c r="E146" s="76">
        <v>0</v>
      </c>
      <c r="F146" s="74">
        <f>SUM(G146:I146)</f>
        <v>8</v>
      </c>
      <c r="G146" s="10">
        <v>7</v>
      </c>
      <c r="H146" s="9">
        <v>0</v>
      </c>
      <c r="I146" s="78">
        <v>1</v>
      </c>
      <c r="J146" s="74">
        <f>IF(SUM(K146:L146)=0,"-",SUM(K146:L146))</f>
        <v>207</v>
      </c>
      <c r="K146" s="9">
        <v>97</v>
      </c>
      <c r="L146" s="10">
        <v>110</v>
      </c>
      <c r="M146" s="13">
        <f>IF(SUM(N146:O146)=0,"-",SUM(N146:O146))</f>
        <v>13</v>
      </c>
      <c r="N146" s="9">
        <v>5</v>
      </c>
      <c r="O146" s="12">
        <v>8</v>
      </c>
      <c r="P146" s="76" t="str">
        <f>IF(SUM(Q146:R146)=0,"-",SUM(Q146:R146))</f>
        <v>-</v>
      </c>
      <c r="Q146" s="9">
        <v>0</v>
      </c>
      <c r="R146" s="78">
        <v>0</v>
      </c>
      <c r="S146" s="74">
        <f>IF(SUM(T146:U146)=0,"-",SUM(T146:U146))</f>
        <v>2</v>
      </c>
      <c r="T146" s="9">
        <v>0</v>
      </c>
      <c r="U146" s="14">
        <v>2</v>
      </c>
    </row>
    <row r="147" spans="2:21" s="5" customFormat="1" ht="15" customHeight="1" hidden="1">
      <c r="B147" s="84" t="s">
        <v>46</v>
      </c>
      <c r="C147" s="74">
        <f>IF(SUM(D147:E147)=0,"-",SUM(D147:E147))</f>
        <v>1</v>
      </c>
      <c r="D147" s="9">
        <v>1</v>
      </c>
      <c r="E147" s="76">
        <v>0</v>
      </c>
      <c r="F147" s="74">
        <f>SUM(G147:I147)</f>
        <v>6</v>
      </c>
      <c r="G147" s="10">
        <v>6</v>
      </c>
      <c r="H147" s="9">
        <v>0</v>
      </c>
      <c r="I147" s="78">
        <v>0</v>
      </c>
      <c r="J147" s="74">
        <f>IF(SUM(K147:L147)=0,"-",SUM(K147:L147))</f>
        <v>122</v>
      </c>
      <c r="K147" s="9">
        <v>58</v>
      </c>
      <c r="L147" s="10">
        <v>64</v>
      </c>
      <c r="M147" s="13">
        <f>IF(SUM(N147:O147)=0,"-",SUM(N147:O147))</f>
        <v>11</v>
      </c>
      <c r="N147" s="9">
        <v>5</v>
      </c>
      <c r="O147" s="12">
        <v>6</v>
      </c>
      <c r="P147" s="76" t="str">
        <f>IF(SUM(Q147:R147)=0,"-",SUM(Q147:R147))</f>
        <v>-</v>
      </c>
      <c r="Q147" s="9">
        <v>0</v>
      </c>
      <c r="R147" s="78">
        <v>0</v>
      </c>
      <c r="S147" s="74">
        <f>IF(SUM(T147:U147)=0,"-",SUM(T147:U147))</f>
        <v>1</v>
      </c>
      <c r="T147" s="9">
        <v>0</v>
      </c>
      <c r="U147" s="14">
        <v>1</v>
      </c>
    </row>
    <row r="148" spans="2:21" s="5" customFormat="1" ht="15" customHeight="1" hidden="1">
      <c r="B148" s="85" t="s">
        <v>47</v>
      </c>
      <c r="C148" s="75">
        <f>IF(SUM(D148:E148)=0,"-",SUM(D148:E148))</f>
        <v>1</v>
      </c>
      <c r="D148" s="16">
        <v>1</v>
      </c>
      <c r="E148" s="77">
        <v>0</v>
      </c>
      <c r="F148" s="75">
        <f>SUM(G148:I148)</f>
        <v>7</v>
      </c>
      <c r="G148" s="17">
        <v>6</v>
      </c>
      <c r="H148" s="16">
        <v>0</v>
      </c>
      <c r="I148" s="79">
        <v>1</v>
      </c>
      <c r="J148" s="75">
        <f>IF(SUM(K148:L148)=0,"-",SUM(K148:L148))</f>
        <v>75</v>
      </c>
      <c r="K148" s="16">
        <v>41</v>
      </c>
      <c r="L148" s="17">
        <v>34</v>
      </c>
      <c r="M148" s="20">
        <f>IF(SUM(N148:O148)=0,"-",SUM(N148:O148))</f>
        <v>13</v>
      </c>
      <c r="N148" s="16">
        <v>4</v>
      </c>
      <c r="O148" s="19">
        <v>9</v>
      </c>
      <c r="P148" s="77" t="str">
        <f>IF(SUM(Q148:R148)=0,"-",SUM(Q148:R148))</f>
        <v>-</v>
      </c>
      <c r="Q148" s="16">
        <v>0</v>
      </c>
      <c r="R148" s="79">
        <v>0</v>
      </c>
      <c r="S148" s="75">
        <f>IF(SUM(T148:U148)=0,"-",SUM(T148:U148))</f>
        <v>2</v>
      </c>
      <c r="T148" s="16">
        <v>0</v>
      </c>
      <c r="U148" s="21">
        <v>2</v>
      </c>
    </row>
    <row r="149" spans="2:21" ht="12.75" customHeight="1">
      <c r="B149" s="228" t="s">
        <v>152</v>
      </c>
      <c r="C149" s="214">
        <f aca="true" t="shared" si="79" ref="C149:U149">C150+C156+C163+C168</f>
        <v>19</v>
      </c>
      <c r="D149" s="23">
        <f t="shared" si="79"/>
        <v>19</v>
      </c>
      <c r="E149" s="23">
        <f t="shared" si="79"/>
        <v>0</v>
      </c>
      <c r="F149" s="214">
        <f t="shared" si="79"/>
        <v>228</v>
      </c>
      <c r="G149" s="23">
        <f t="shared" si="79"/>
        <v>203</v>
      </c>
      <c r="H149" s="22">
        <f t="shared" si="79"/>
        <v>0</v>
      </c>
      <c r="I149" s="26">
        <f t="shared" si="79"/>
        <v>25</v>
      </c>
      <c r="J149" s="215">
        <f t="shared" si="79"/>
        <v>5377</v>
      </c>
      <c r="K149" s="23">
        <f t="shared" si="79"/>
        <v>2798</v>
      </c>
      <c r="L149" s="23">
        <f t="shared" si="79"/>
        <v>2579</v>
      </c>
      <c r="M149" s="214">
        <f t="shared" si="79"/>
        <v>348</v>
      </c>
      <c r="N149" s="23">
        <f t="shared" si="79"/>
        <v>121</v>
      </c>
      <c r="O149" s="23">
        <f t="shared" si="79"/>
        <v>227</v>
      </c>
      <c r="P149" s="23">
        <f t="shared" si="79"/>
        <v>22</v>
      </c>
      <c r="Q149" s="23">
        <f t="shared" si="79"/>
        <v>5</v>
      </c>
      <c r="R149" s="26">
        <f t="shared" si="79"/>
        <v>17</v>
      </c>
      <c r="S149" s="214">
        <f t="shared" si="79"/>
        <v>54</v>
      </c>
      <c r="T149" s="23">
        <f t="shared" si="79"/>
        <v>2</v>
      </c>
      <c r="U149" s="26">
        <f t="shared" si="79"/>
        <v>52</v>
      </c>
    </row>
    <row r="150" spans="2:21" s="5" customFormat="1" ht="12.75" customHeight="1">
      <c r="B150" s="11" t="s">
        <v>148</v>
      </c>
      <c r="C150" s="74">
        <f aca="true" t="shared" si="80" ref="C150:C155">IF(SUM(D150:E150)=0,"-",SUM(D150:E150))</f>
        <v>5</v>
      </c>
      <c r="D150" s="9">
        <f>SUM(D151:D155)</f>
        <v>5</v>
      </c>
      <c r="E150" s="12">
        <f>SUM(E151:E155)</f>
        <v>0</v>
      </c>
      <c r="F150" s="74">
        <f aca="true" t="shared" si="81" ref="F150:F155">SUM(G150:I150)</f>
        <v>50</v>
      </c>
      <c r="G150" s="9">
        <f>SUM(G151:G155)</f>
        <v>45</v>
      </c>
      <c r="H150" s="12">
        <f>SUM(H151:H155)</f>
        <v>0</v>
      </c>
      <c r="I150" s="9">
        <f>SUM(I151:I155)</f>
        <v>5</v>
      </c>
      <c r="J150" s="74">
        <f aca="true" t="shared" si="82" ref="J150:J155">IF(SUM(K150:L150)=0,"-",SUM(K150:L150))</f>
        <v>1071</v>
      </c>
      <c r="K150" s="9">
        <f>SUM(K151:K155)</f>
        <v>513</v>
      </c>
      <c r="L150" s="12">
        <f>SUM(L151:L155)</f>
        <v>558</v>
      </c>
      <c r="M150" s="13">
        <f aca="true" t="shared" si="83" ref="M150:M155">IF(SUM(N150:O150)=0,"-",SUM(N150:O150))</f>
        <v>77</v>
      </c>
      <c r="N150" s="9">
        <f aca="true" t="shared" si="84" ref="N150:U150">SUM(N151:N155)</f>
        <v>28</v>
      </c>
      <c r="O150" s="12">
        <f t="shared" si="84"/>
        <v>49</v>
      </c>
      <c r="P150" s="76">
        <f t="shared" si="84"/>
        <v>4</v>
      </c>
      <c r="Q150" s="9">
        <f t="shared" si="84"/>
        <v>0</v>
      </c>
      <c r="R150" s="12">
        <f t="shared" si="84"/>
        <v>4</v>
      </c>
      <c r="S150" s="74">
        <f t="shared" si="84"/>
        <v>9</v>
      </c>
      <c r="T150" s="9">
        <f t="shared" si="84"/>
        <v>0</v>
      </c>
      <c r="U150" s="78">
        <f t="shared" si="84"/>
        <v>9</v>
      </c>
    </row>
    <row r="151" spans="2:21" s="5" customFormat="1" ht="18" customHeight="1" hidden="1">
      <c r="B151" s="11" t="s">
        <v>34</v>
      </c>
      <c r="C151" s="74">
        <f t="shared" si="80"/>
        <v>1</v>
      </c>
      <c r="D151" s="9">
        <v>1</v>
      </c>
      <c r="E151" s="76">
        <v>0</v>
      </c>
      <c r="F151" s="74">
        <f t="shared" si="81"/>
        <v>9</v>
      </c>
      <c r="G151" s="10">
        <v>8</v>
      </c>
      <c r="H151" s="9">
        <v>0</v>
      </c>
      <c r="I151" s="78">
        <v>1</v>
      </c>
      <c r="J151" s="74">
        <f t="shared" si="82"/>
        <v>211</v>
      </c>
      <c r="K151" s="9">
        <v>109</v>
      </c>
      <c r="L151" s="10">
        <v>102</v>
      </c>
      <c r="M151" s="13">
        <f t="shared" si="83"/>
        <v>15</v>
      </c>
      <c r="N151" s="9">
        <v>6</v>
      </c>
      <c r="O151" s="12">
        <v>9</v>
      </c>
      <c r="P151" s="76">
        <f>IF(SUM(Q151:R151)=0,"-",SUM(Q151:R151))</f>
        <v>2</v>
      </c>
      <c r="Q151" s="230">
        <v>0</v>
      </c>
      <c r="R151" s="231">
        <v>2</v>
      </c>
      <c r="S151" s="74">
        <f>IF(SUM(T151:U151)=0,"-",SUM(T151:U151))</f>
        <v>2</v>
      </c>
      <c r="T151" s="9">
        <v>0</v>
      </c>
      <c r="U151" s="14">
        <v>2</v>
      </c>
    </row>
    <row r="152" spans="2:21" s="5" customFormat="1" ht="18" customHeight="1" hidden="1">
      <c r="B152" s="11" t="s">
        <v>48</v>
      </c>
      <c r="C152" s="74">
        <f t="shared" si="80"/>
        <v>1</v>
      </c>
      <c r="D152" s="9">
        <v>1</v>
      </c>
      <c r="E152" s="76">
        <v>0</v>
      </c>
      <c r="F152" s="74">
        <f t="shared" si="81"/>
        <v>12</v>
      </c>
      <c r="G152" s="10">
        <v>11</v>
      </c>
      <c r="H152" s="9">
        <v>0</v>
      </c>
      <c r="I152" s="78">
        <v>1</v>
      </c>
      <c r="J152" s="74">
        <f t="shared" si="82"/>
        <v>246</v>
      </c>
      <c r="K152" s="9">
        <v>108</v>
      </c>
      <c r="L152" s="10">
        <v>138</v>
      </c>
      <c r="M152" s="13">
        <f t="shared" si="83"/>
        <v>18</v>
      </c>
      <c r="N152" s="9">
        <v>6</v>
      </c>
      <c r="O152" s="12">
        <v>12</v>
      </c>
      <c r="P152" s="76" t="str">
        <f>IF(SUM(Q152:R152)=0,"-",SUM(Q152:R152))</f>
        <v>-</v>
      </c>
      <c r="Q152" s="230">
        <v>0</v>
      </c>
      <c r="R152" s="231">
        <v>0</v>
      </c>
      <c r="S152" s="74">
        <f>IF(SUM(T152:U152)=0,"-",SUM(T152:U152))</f>
        <v>1</v>
      </c>
      <c r="T152" s="9">
        <v>0</v>
      </c>
      <c r="U152" s="14">
        <v>1</v>
      </c>
    </row>
    <row r="153" spans="2:21" s="5" customFormat="1" ht="18" customHeight="1" hidden="1">
      <c r="B153" s="11" t="s">
        <v>50</v>
      </c>
      <c r="C153" s="74">
        <f>IF(SUM(D153:E153)=0,"-",SUM(D153:E153))</f>
        <v>1</v>
      </c>
      <c r="D153" s="9">
        <v>1</v>
      </c>
      <c r="E153" s="76">
        <v>0</v>
      </c>
      <c r="F153" s="74">
        <f>SUM(G153:I153)</f>
        <v>12</v>
      </c>
      <c r="G153" s="10">
        <v>11</v>
      </c>
      <c r="H153" s="9">
        <v>0</v>
      </c>
      <c r="I153" s="78">
        <v>1</v>
      </c>
      <c r="J153" s="74">
        <f>IF(SUM(K153:L153)=0,"-",SUM(K153:L153))</f>
        <v>250</v>
      </c>
      <c r="K153" s="9">
        <v>123</v>
      </c>
      <c r="L153" s="10">
        <v>127</v>
      </c>
      <c r="M153" s="13">
        <f t="shared" si="83"/>
        <v>18</v>
      </c>
      <c r="N153" s="9">
        <v>7</v>
      </c>
      <c r="O153" s="12">
        <v>11</v>
      </c>
      <c r="P153" s="76" t="str">
        <f>IF(SUM(Q153:R153)=0,"-",SUM(Q153:R153))</f>
        <v>-</v>
      </c>
      <c r="Q153" s="230">
        <v>0</v>
      </c>
      <c r="R153" s="231">
        <v>0</v>
      </c>
      <c r="S153" s="74">
        <f>IF(SUM(T153:U153)=0,"-",SUM(T153:U153))</f>
        <v>2</v>
      </c>
      <c r="T153" s="9">
        <v>0</v>
      </c>
      <c r="U153" s="14">
        <v>2</v>
      </c>
    </row>
    <row r="154" spans="2:21" s="5" customFormat="1" ht="18" customHeight="1" hidden="1">
      <c r="B154" s="11" t="s">
        <v>49</v>
      </c>
      <c r="C154" s="74">
        <f t="shared" si="80"/>
        <v>1</v>
      </c>
      <c r="D154" s="9">
        <v>1</v>
      </c>
      <c r="E154" s="76">
        <v>0</v>
      </c>
      <c r="F154" s="74">
        <f t="shared" si="81"/>
        <v>9</v>
      </c>
      <c r="G154" s="10">
        <v>8</v>
      </c>
      <c r="H154" s="9">
        <v>0</v>
      </c>
      <c r="I154" s="78">
        <v>1</v>
      </c>
      <c r="J154" s="74">
        <f t="shared" si="82"/>
        <v>193</v>
      </c>
      <c r="K154" s="9">
        <v>88</v>
      </c>
      <c r="L154" s="10">
        <v>105</v>
      </c>
      <c r="M154" s="13">
        <f t="shared" si="83"/>
        <v>13</v>
      </c>
      <c r="N154" s="9">
        <v>5</v>
      </c>
      <c r="O154" s="12">
        <v>8</v>
      </c>
      <c r="P154" s="76">
        <f>IF(SUM(Q154:R154)=0,"-",SUM(Q154:R154))</f>
        <v>1</v>
      </c>
      <c r="Q154" s="230">
        <v>0</v>
      </c>
      <c r="R154" s="231">
        <v>1</v>
      </c>
      <c r="S154" s="74">
        <f>IF(SUM(T154:U154)=0,"-",SUM(T154:U154))</f>
        <v>2</v>
      </c>
      <c r="T154" s="9">
        <v>0</v>
      </c>
      <c r="U154" s="14">
        <v>2</v>
      </c>
    </row>
    <row r="155" spans="2:21" s="5" customFormat="1" ht="18" customHeight="1" hidden="1">
      <c r="B155" s="11" t="s">
        <v>51</v>
      </c>
      <c r="C155" s="74">
        <f t="shared" si="80"/>
        <v>1</v>
      </c>
      <c r="D155" s="9">
        <v>1</v>
      </c>
      <c r="E155" s="76">
        <v>0</v>
      </c>
      <c r="F155" s="74">
        <f t="shared" si="81"/>
        <v>8</v>
      </c>
      <c r="G155" s="10">
        <v>7</v>
      </c>
      <c r="H155" s="9">
        <v>0</v>
      </c>
      <c r="I155" s="78">
        <v>1</v>
      </c>
      <c r="J155" s="74">
        <f t="shared" si="82"/>
        <v>171</v>
      </c>
      <c r="K155" s="9">
        <v>85</v>
      </c>
      <c r="L155" s="10">
        <v>86</v>
      </c>
      <c r="M155" s="13">
        <f t="shared" si="83"/>
        <v>13</v>
      </c>
      <c r="N155" s="9">
        <v>4</v>
      </c>
      <c r="O155" s="12">
        <v>9</v>
      </c>
      <c r="P155" s="76">
        <f>IF(SUM(Q155:R155)=0,"-",SUM(Q155:R155))</f>
        <v>1</v>
      </c>
      <c r="Q155" s="230">
        <v>0</v>
      </c>
      <c r="R155" s="231">
        <v>1</v>
      </c>
      <c r="S155" s="74">
        <f>IF(SUM(T155:U155)=0,"-",SUM(T155:U155))</f>
        <v>2</v>
      </c>
      <c r="T155" s="9">
        <v>0</v>
      </c>
      <c r="U155" s="14">
        <v>2</v>
      </c>
    </row>
    <row r="156" spans="2:21" s="5" customFormat="1" ht="12.75" customHeight="1">
      <c r="B156" s="11" t="s">
        <v>143</v>
      </c>
      <c r="C156" s="74">
        <f aca="true" t="shared" si="85" ref="C156:U156">SUM(C157:C162)</f>
        <v>6</v>
      </c>
      <c r="D156" s="9">
        <f t="shared" si="85"/>
        <v>6</v>
      </c>
      <c r="E156" s="12">
        <f t="shared" si="85"/>
        <v>0</v>
      </c>
      <c r="F156" s="74">
        <f t="shared" si="85"/>
        <v>81</v>
      </c>
      <c r="G156" s="10">
        <f t="shared" si="85"/>
        <v>72</v>
      </c>
      <c r="H156" s="9">
        <f t="shared" si="85"/>
        <v>0</v>
      </c>
      <c r="I156" s="12">
        <f t="shared" si="85"/>
        <v>9</v>
      </c>
      <c r="J156" s="74">
        <f t="shared" si="85"/>
        <v>1957</v>
      </c>
      <c r="K156" s="9">
        <f t="shared" si="85"/>
        <v>1057</v>
      </c>
      <c r="L156" s="10">
        <f t="shared" si="85"/>
        <v>900</v>
      </c>
      <c r="M156" s="13">
        <f t="shared" si="85"/>
        <v>121</v>
      </c>
      <c r="N156" s="9">
        <f t="shared" si="85"/>
        <v>46</v>
      </c>
      <c r="O156" s="12">
        <f t="shared" si="85"/>
        <v>75</v>
      </c>
      <c r="P156" s="76">
        <f t="shared" si="85"/>
        <v>7</v>
      </c>
      <c r="Q156" s="230">
        <f t="shared" si="85"/>
        <v>2</v>
      </c>
      <c r="R156" s="232">
        <f t="shared" si="85"/>
        <v>5</v>
      </c>
      <c r="S156" s="74">
        <f t="shared" si="85"/>
        <v>29</v>
      </c>
      <c r="T156" s="9">
        <f t="shared" si="85"/>
        <v>1</v>
      </c>
      <c r="U156" s="14">
        <f t="shared" si="85"/>
        <v>28</v>
      </c>
    </row>
    <row r="157" spans="2:21" s="5" customFormat="1" ht="18" customHeight="1" hidden="1">
      <c r="B157" s="11" t="s">
        <v>35</v>
      </c>
      <c r="C157" s="74">
        <f aca="true" t="shared" si="86" ref="C157:C162">IF(SUM(D157:E157)=0,"-",SUM(D157:E157))</f>
        <v>1</v>
      </c>
      <c r="D157" s="9">
        <v>1</v>
      </c>
      <c r="E157" s="76">
        <v>0</v>
      </c>
      <c r="F157" s="74">
        <f aca="true" t="shared" si="87" ref="F157:F162">SUM(G157:I157)</f>
        <v>14</v>
      </c>
      <c r="G157" s="10">
        <v>12</v>
      </c>
      <c r="H157" s="9">
        <v>0</v>
      </c>
      <c r="I157" s="78">
        <v>2</v>
      </c>
      <c r="J157" s="74">
        <f aca="true" t="shared" si="88" ref="J157:J162">IF(SUM(K157:L157)=0,"-",SUM(K157:L157))</f>
        <v>332</v>
      </c>
      <c r="K157" s="9">
        <v>175</v>
      </c>
      <c r="L157" s="10">
        <v>157</v>
      </c>
      <c r="M157" s="13">
        <f aca="true" t="shared" si="89" ref="M157:M162">IF(SUM(N157:O157)=0,"-",SUM(N157:O157))</f>
        <v>20</v>
      </c>
      <c r="N157" s="9">
        <v>8</v>
      </c>
      <c r="O157" s="12">
        <v>12</v>
      </c>
      <c r="P157" s="76">
        <f aca="true" t="shared" si="90" ref="P157:P162">IF(SUM(Q157:R157)=0,"-",SUM(Q157:R157))</f>
        <v>3</v>
      </c>
      <c r="Q157" s="230">
        <v>1</v>
      </c>
      <c r="R157" s="231">
        <v>2</v>
      </c>
      <c r="S157" s="74">
        <f aca="true" t="shared" si="91" ref="S157:S162">IF(SUM(T157:U157)=0,"-",SUM(T157:U157))</f>
        <v>6</v>
      </c>
      <c r="T157" s="9">
        <v>0</v>
      </c>
      <c r="U157" s="14">
        <v>6</v>
      </c>
    </row>
    <row r="158" spans="2:21" s="5" customFormat="1" ht="18" customHeight="1" hidden="1">
      <c r="B158" s="11" t="s">
        <v>36</v>
      </c>
      <c r="C158" s="74">
        <f t="shared" si="86"/>
        <v>1</v>
      </c>
      <c r="D158" s="9">
        <v>1</v>
      </c>
      <c r="E158" s="76">
        <v>0</v>
      </c>
      <c r="F158" s="74">
        <f t="shared" si="87"/>
        <v>14</v>
      </c>
      <c r="G158" s="10">
        <v>12</v>
      </c>
      <c r="H158" s="9">
        <v>0</v>
      </c>
      <c r="I158" s="78">
        <v>2</v>
      </c>
      <c r="J158" s="74">
        <f t="shared" si="88"/>
        <v>351</v>
      </c>
      <c r="K158" s="9">
        <v>184</v>
      </c>
      <c r="L158" s="10">
        <v>167</v>
      </c>
      <c r="M158" s="13">
        <f t="shared" si="89"/>
        <v>21</v>
      </c>
      <c r="N158" s="9">
        <v>7</v>
      </c>
      <c r="O158" s="12">
        <v>14</v>
      </c>
      <c r="P158" s="76">
        <f t="shared" si="90"/>
        <v>1</v>
      </c>
      <c r="Q158" s="230">
        <v>0</v>
      </c>
      <c r="R158" s="231">
        <v>1</v>
      </c>
      <c r="S158" s="74">
        <f t="shared" si="91"/>
        <v>4</v>
      </c>
      <c r="T158" s="9">
        <v>0</v>
      </c>
      <c r="U158" s="14">
        <v>4</v>
      </c>
    </row>
    <row r="159" spans="2:21" s="5" customFormat="1" ht="18" customHeight="1" hidden="1">
      <c r="B159" s="11" t="s">
        <v>37</v>
      </c>
      <c r="C159" s="74">
        <f t="shared" si="86"/>
        <v>1</v>
      </c>
      <c r="D159" s="9">
        <v>1</v>
      </c>
      <c r="E159" s="76">
        <v>0</v>
      </c>
      <c r="F159" s="74">
        <f t="shared" si="87"/>
        <v>20</v>
      </c>
      <c r="G159" s="10">
        <v>18</v>
      </c>
      <c r="H159" s="9">
        <v>0</v>
      </c>
      <c r="I159" s="78">
        <v>2</v>
      </c>
      <c r="J159" s="74">
        <f t="shared" si="88"/>
        <v>510</v>
      </c>
      <c r="K159" s="9">
        <v>262</v>
      </c>
      <c r="L159" s="10">
        <v>248</v>
      </c>
      <c r="M159" s="13">
        <f t="shared" si="89"/>
        <v>31</v>
      </c>
      <c r="N159" s="9">
        <v>10</v>
      </c>
      <c r="O159" s="12">
        <v>21</v>
      </c>
      <c r="P159" s="76" t="str">
        <f t="shared" si="90"/>
        <v>-</v>
      </c>
      <c r="Q159" s="230">
        <v>0</v>
      </c>
      <c r="R159" s="231">
        <v>0</v>
      </c>
      <c r="S159" s="74">
        <f t="shared" si="91"/>
        <v>7</v>
      </c>
      <c r="T159" s="9">
        <v>0</v>
      </c>
      <c r="U159" s="14">
        <v>7</v>
      </c>
    </row>
    <row r="160" spans="2:21" s="5" customFormat="1" ht="18" customHeight="1" hidden="1">
      <c r="B160" s="11" t="s">
        <v>38</v>
      </c>
      <c r="C160" s="74">
        <f t="shared" si="86"/>
        <v>1</v>
      </c>
      <c r="D160" s="9">
        <v>1</v>
      </c>
      <c r="E160" s="76">
        <v>0</v>
      </c>
      <c r="F160" s="74">
        <f t="shared" si="87"/>
        <v>7</v>
      </c>
      <c r="G160" s="10">
        <v>6</v>
      </c>
      <c r="H160" s="9">
        <v>0</v>
      </c>
      <c r="I160" s="78">
        <v>1</v>
      </c>
      <c r="J160" s="74">
        <f t="shared" si="88"/>
        <v>137</v>
      </c>
      <c r="K160" s="9">
        <v>82</v>
      </c>
      <c r="L160" s="10">
        <v>55</v>
      </c>
      <c r="M160" s="13">
        <f t="shared" si="89"/>
        <v>12</v>
      </c>
      <c r="N160" s="9">
        <v>6</v>
      </c>
      <c r="O160" s="12">
        <v>6</v>
      </c>
      <c r="P160" s="76">
        <f t="shared" si="90"/>
        <v>1</v>
      </c>
      <c r="Q160" s="230">
        <v>1</v>
      </c>
      <c r="R160" s="231">
        <v>0</v>
      </c>
      <c r="S160" s="74">
        <f t="shared" si="91"/>
        <v>1</v>
      </c>
      <c r="T160" s="9">
        <v>0</v>
      </c>
      <c r="U160" s="14">
        <v>1</v>
      </c>
    </row>
    <row r="161" spans="2:21" s="5" customFormat="1" ht="18" customHeight="1" hidden="1">
      <c r="B161" s="11" t="s">
        <v>39</v>
      </c>
      <c r="C161" s="74">
        <f t="shared" si="86"/>
        <v>1</v>
      </c>
      <c r="D161" s="9">
        <v>1</v>
      </c>
      <c r="E161" s="76">
        <v>0</v>
      </c>
      <c r="F161" s="74">
        <f t="shared" si="87"/>
        <v>20</v>
      </c>
      <c r="G161" s="10">
        <v>18</v>
      </c>
      <c r="H161" s="9">
        <v>0</v>
      </c>
      <c r="I161" s="78">
        <v>2</v>
      </c>
      <c r="J161" s="74">
        <f t="shared" si="88"/>
        <v>489</v>
      </c>
      <c r="K161" s="9">
        <v>278</v>
      </c>
      <c r="L161" s="10">
        <v>211</v>
      </c>
      <c r="M161" s="13">
        <f t="shared" si="89"/>
        <v>26</v>
      </c>
      <c r="N161" s="9">
        <v>11</v>
      </c>
      <c r="O161" s="12">
        <v>15</v>
      </c>
      <c r="P161" s="76">
        <f t="shared" si="90"/>
        <v>1</v>
      </c>
      <c r="Q161" s="230">
        <v>0</v>
      </c>
      <c r="R161" s="231">
        <v>1</v>
      </c>
      <c r="S161" s="74">
        <f t="shared" si="91"/>
        <v>7</v>
      </c>
      <c r="T161" s="9">
        <v>0</v>
      </c>
      <c r="U161" s="14">
        <v>7</v>
      </c>
    </row>
    <row r="162" spans="2:21" s="5" customFormat="1" ht="18" customHeight="1" hidden="1">
      <c r="B162" s="11" t="s">
        <v>53</v>
      </c>
      <c r="C162" s="74">
        <f t="shared" si="86"/>
        <v>1</v>
      </c>
      <c r="D162" s="9">
        <v>1</v>
      </c>
      <c r="E162" s="76">
        <v>0</v>
      </c>
      <c r="F162" s="74">
        <f t="shared" si="87"/>
        <v>6</v>
      </c>
      <c r="G162" s="10">
        <v>6</v>
      </c>
      <c r="H162" s="9">
        <v>0</v>
      </c>
      <c r="I162" s="78">
        <v>0</v>
      </c>
      <c r="J162" s="74">
        <f t="shared" si="88"/>
        <v>138</v>
      </c>
      <c r="K162" s="9">
        <v>76</v>
      </c>
      <c r="L162" s="10">
        <v>62</v>
      </c>
      <c r="M162" s="13">
        <f t="shared" si="89"/>
        <v>11</v>
      </c>
      <c r="N162" s="9">
        <v>4</v>
      </c>
      <c r="O162" s="12">
        <v>7</v>
      </c>
      <c r="P162" s="76">
        <f t="shared" si="90"/>
        <v>1</v>
      </c>
      <c r="Q162" s="230">
        <v>0</v>
      </c>
      <c r="R162" s="231">
        <v>1</v>
      </c>
      <c r="S162" s="74">
        <f t="shared" si="91"/>
        <v>4</v>
      </c>
      <c r="T162" s="9">
        <v>1</v>
      </c>
      <c r="U162" s="14">
        <v>3</v>
      </c>
    </row>
    <row r="163" spans="2:21" s="5" customFormat="1" ht="12.75" customHeight="1">
      <c r="B163" s="11" t="s">
        <v>153</v>
      </c>
      <c r="C163" s="74">
        <f>SUM(C164:C167)</f>
        <v>4</v>
      </c>
      <c r="D163" s="9">
        <f aca="true" t="shared" si="92" ref="D163:T163">SUM(D164:D167)</f>
        <v>4</v>
      </c>
      <c r="E163" s="12">
        <f t="shared" si="92"/>
        <v>0</v>
      </c>
      <c r="F163" s="74">
        <f t="shared" si="92"/>
        <v>62</v>
      </c>
      <c r="G163" s="10">
        <f t="shared" si="92"/>
        <v>55</v>
      </c>
      <c r="H163" s="9">
        <f t="shared" si="92"/>
        <v>0</v>
      </c>
      <c r="I163" s="12">
        <f t="shared" si="92"/>
        <v>7</v>
      </c>
      <c r="J163" s="74">
        <f t="shared" si="92"/>
        <v>1553</v>
      </c>
      <c r="K163" s="9">
        <f t="shared" si="92"/>
        <v>820</v>
      </c>
      <c r="L163" s="10">
        <f t="shared" si="92"/>
        <v>733</v>
      </c>
      <c r="M163" s="13">
        <f t="shared" si="92"/>
        <v>87</v>
      </c>
      <c r="N163" s="9">
        <f t="shared" si="92"/>
        <v>25</v>
      </c>
      <c r="O163" s="12">
        <f t="shared" si="92"/>
        <v>62</v>
      </c>
      <c r="P163" s="76">
        <f t="shared" si="92"/>
        <v>6</v>
      </c>
      <c r="Q163" s="230">
        <f t="shared" si="92"/>
        <v>1</v>
      </c>
      <c r="R163" s="232">
        <f t="shared" si="92"/>
        <v>5</v>
      </c>
      <c r="S163" s="74">
        <f t="shared" si="92"/>
        <v>7</v>
      </c>
      <c r="T163" s="9">
        <f t="shared" si="92"/>
        <v>1</v>
      </c>
      <c r="U163" s="14">
        <f>SUM(U164:U167)</f>
        <v>6</v>
      </c>
    </row>
    <row r="164" spans="2:21" s="5" customFormat="1" ht="18" customHeight="1" hidden="1">
      <c r="B164" s="11" t="s">
        <v>40</v>
      </c>
      <c r="C164" s="74">
        <f>IF(SUM(D164:E164)=0,"-",SUM(D164:E164))</f>
        <v>1</v>
      </c>
      <c r="D164" s="9">
        <v>1</v>
      </c>
      <c r="E164" s="76">
        <v>0</v>
      </c>
      <c r="F164" s="74">
        <f>SUM(G164:I164)</f>
        <v>21</v>
      </c>
      <c r="G164" s="10">
        <v>19</v>
      </c>
      <c r="H164" s="9">
        <v>0</v>
      </c>
      <c r="I164" s="78">
        <v>2</v>
      </c>
      <c r="J164" s="74">
        <f>IF(SUM(K164:L164)=0,"-",SUM(K164:L164))</f>
        <v>560</v>
      </c>
      <c r="K164" s="9">
        <v>280</v>
      </c>
      <c r="L164" s="10">
        <v>280</v>
      </c>
      <c r="M164" s="13">
        <f>IF(SUM(N164:O164)=0,"-",SUM(N164:O164))</f>
        <v>29</v>
      </c>
      <c r="N164" s="9">
        <v>8</v>
      </c>
      <c r="O164" s="12">
        <v>21</v>
      </c>
      <c r="P164" s="76">
        <f>IF(SUM(Q164:R164)=0,"-",SUM(Q164:R164))</f>
        <v>2</v>
      </c>
      <c r="Q164" s="230">
        <v>0</v>
      </c>
      <c r="R164" s="231">
        <v>2</v>
      </c>
      <c r="S164" s="74">
        <f>IF(SUM(T164:U164)=0,"-",SUM(T164:U164))</f>
        <v>2</v>
      </c>
      <c r="T164" s="9">
        <v>0</v>
      </c>
      <c r="U164" s="14">
        <v>2</v>
      </c>
    </row>
    <row r="165" spans="2:21" s="5" customFormat="1" ht="18" customHeight="1" hidden="1">
      <c r="B165" s="11" t="s">
        <v>41</v>
      </c>
      <c r="C165" s="74">
        <f>IF(SUM(D165:E165)=0,"-",SUM(D165:E165))</f>
        <v>1</v>
      </c>
      <c r="D165" s="9">
        <v>1</v>
      </c>
      <c r="E165" s="76">
        <v>0</v>
      </c>
      <c r="F165" s="74">
        <f>SUM(G165:I165)</f>
        <v>14</v>
      </c>
      <c r="G165" s="10">
        <v>12</v>
      </c>
      <c r="H165" s="9">
        <v>0</v>
      </c>
      <c r="I165" s="78">
        <v>2</v>
      </c>
      <c r="J165" s="74">
        <f>IF(SUM(K165:L165)=0,"-",SUM(K165:L165))</f>
        <v>362</v>
      </c>
      <c r="K165" s="9">
        <v>191</v>
      </c>
      <c r="L165" s="10">
        <v>171</v>
      </c>
      <c r="M165" s="13">
        <f>IF(SUM(N165:O165)=0,"-",SUM(N165:O165))</f>
        <v>20</v>
      </c>
      <c r="N165" s="9">
        <v>4</v>
      </c>
      <c r="O165" s="12">
        <v>16</v>
      </c>
      <c r="P165" s="76">
        <f>IF(SUM(Q165:R165)=0,"-",SUM(Q165:R165))</f>
        <v>2</v>
      </c>
      <c r="Q165" s="9">
        <v>0</v>
      </c>
      <c r="R165" s="78">
        <v>2</v>
      </c>
      <c r="S165" s="74">
        <f>IF(SUM(T165:U165)=0,"-",SUM(T165:U165))</f>
        <v>1</v>
      </c>
      <c r="T165" s="9">
        <v>0</v>
      </c>
      <c r="U165" s="14">
        <v>1</v>
      </c>
    </row>
    <row r="166" spans="2:21" s="5" customFormat="1" ht="18" customHeight="1" hidden="1">
      <c r="B166" s="11" t="s">
        <v>42</v>
      </c>
      <c r="C166" s="74">
        <f>IF(SUM(D166:E166)=0,"-",SUM(D166:E166))</f>
        <v>1</v>
      </c>
      <c r="D166" s="9">
        <v>1</v>
      </c>
      <c r="E166" s="76">
        <v>0</v>
      </c>
      <c r="F166" s="74">
        <f>SUM(G166:I166)</f>
        <v>13</v>
      </c>
      <c r="G166" s="10">
        <v>12</v>
      </c>
      <c r="H166" s="9">
        <v>0</v>
      </c>
      <c r="I166" s="78">
        <v>1</v>
      </c>
      <c r="J166" s="74">
        <f>IF(SUM(K166:L166)=0,"-",SUM(K166:L166))</f>
        <v>311</v>
      </c>
      <c r="K166" s="9">
        <v>175</v>
      </c>
      <c r="L166" s="10">
        <v>136</v>
      </c>
      <c r="M166" s="13">
        <f>IF(SUM(N166:O166)=0,"-",SUM(N166:O166))</f>
        <v>17</v>
      </c>
      <c r="N166" s="9">
        <v>5</v>
      </c>
      <c r="O166" s="12">
        <v>12</v>
      </c>
      <c r="P166" s="76">
        <f>IF(SUM(Q166:R166)=0,"-",SUM(Q166:R166))</f>
        <v>2</v>
      </c>
      <c r="Q166" s="9">
        <v>1</v>
      </c>
      <c r="R166" s="78">
        <v>1</v>
      </c>
      <c r="S166" s="74">
        <f>IF(SUM(T166:U166)=0,"-",SUM(T166:U166))</f>
        <v>2</v>
      </c>
      <c r="T166" s="9">
        <v>1</v>
      </c>
      <c r="U166" s="14">
        <v>1</v>
      </c>
    </row>
    <row r="167" spans="2:21" s="5" customFormat="1" ht="18" customHeight="1" hidden="1">
      <c r="B167" s="11" t="s">
        <v>43</v>
      </c>
      <c r="C167" s="74">
        <f>IF(SUM(D167:E167)=0,"-",SUM(D167:E167))</f>
        <v>1</v>
      </c>
      <c r="D167" s="9">
        <v>1</v>
      </c>
      <c r="E167" s="76">
        <v>0</v>
      </c>
      <c r="F167" s="74">
        <f>SUM(G167:I167)</f>
        <v>14</v>
      </c>
      <c r="G167" s="10">
        <v>12</v>
      </c>
      <c r="H167" s="9">
        <v>0</v>
      </c>
      <c r="I167" s="78">
        <v>2</v>
      </c>
      <c r="J167" s="74">
        <f>IF(SUM(K167:L167)=0,"-",SUM(K167:L167))</f>
        <v>320</v>
      </c>
      <c r="K167" s="9">
        <v>174</v>
      </c>
      <c r="L167" s="10">
        <v>146</v>
      </c>
      <c r="M167" s="13">
        <f>IF(SUM(N167:O167)=0,"-",SUM(N167:O167))</f>
        <v>21</v>
      </c>
      <c r="N167" s="9">
        <v>8</v>
      </c>
      <c r="O167" s="12">
        <v>13</v>
      </c>
      <c r="P167" s="76" t="str">
        <f>IF(SUM(Q167:R167)=0,"-",SUM(Q167:R167))</f>
        <v>-</v>
      </c>
      <c r="Q167" s="9">
        <v>0</v>
      </c>
      <c r="R167" s="78">
        <v>0</v>
      </c>
      <c r="S167" s="74">
        <f>IF(SUM(T167:U167)=0,"-",SUM(T167:U167))</f>
        <v>2</v>
      </c>
      <c r="T167" s="9">
        <v>0</v>
      </c>
      <c r="U167" s="14">
        <v>2</v>
      </c>
    </row>
    <row r="168" spans="2:21" s="5" customFormat="1" ht="12.75" customHeight="1">
      <c r="B168" s="18" t="s">
        <v>146</v>
      </c>
      <c r="C168" s="75">
        <f>SUM(C169:C172)</f>
        <v>4</v>
      </c>
      <c r="D168" s="16">
        <f aca="true" t="shared" si="93" ref="D168:T168">SUM(D169:D172)</f>
        <v>4</v>
      </c>
      <c r="E168" s="19">
        <f t="shared" si="93"/>
        <v>0</v>
      </c>
      <c r="F168" s="75">
        <f t="shared" si="93"/>
        <v>35</v>
      </c>
      <c r="G168" s="17">
        <f t="shared" si="93"/>
        <v>31</v>
      </c>
      <c r="H168" s="16">
        <f t="shared" si="93"/>
        <v>0</v>
      </c>
      <c r="I168" s="19">
        <f t="shared" si="93"/>
        <v>4</v>
      </c>
      <c r="J168" s="75">
        <f t="shared" si="93"/>
        <v>796</v>
      </c>
      <c r="K168" s="16">
        <f t="shared" si="93"/>
        <v>408</v>
      </c>
      <c r="L168" s="17">
        <f t="shared" si="93"/>
        <v>388</v>
      </c>
      <c r="M168" s="20">
        <f t="shared" si="93"/>
        <v>63</v>
      </c>
      <c r="N168" s="16">
        <f t="shared" si="93"/>
        <v>22</v>
      </c>
      <c r="O168" s="19">
        <f t="shared" si="93"/>
        <v>41</v>
      </c>
      <c r="P168" s="77">
        <f t="shared" si="93"/>
        <v>5</v>
      </c>
      <c r="Q168" s="16">
        <f t="shared" si="93"/>
        <v>2</v>
      </c>
      <c r="R168" s="19">
        <f t="shared" si="93"/>
        <v>3</v>
      </c>
      <c r="S168" s="75">
        <f t="shared" si="93"/>
        <v>9</v>
      </c>
      <c r="T168" s="16">
        <f t="shared" si="93"/>
        <v>0</v>
      </c>
      <c r="U168" s="21">
        <f>SUM(U169:U172)</f>
        <v>9</v>
      </c>
    </row>
    <row r="169" spans="2:21" s="5" customFormat="1" ht="15" customHeight="1" hidden="1">
      <c r="B169" s="84" t="s">
        <v>44</v>
      </c>
      <c r="C169" s="74">
        <f>IF(SUM(D169:E169)=0,"-",SUM(D169:E169))</f>
        <v>1</v>
      </c>
      <c r="D169" s="9">
        <v>1</v>
      </c>
      <c r="E169" s="76">
        <v>0</v>
      </c>
      <c r="F169" s="74">
        <f>SUM(G169:I169)</f>
        <v>15</v>
      </c>
      <c r="G169" s="10">
        <v>13</v>
      </c>
      <c r="H169" s="9">
        <v>0</v>
      </c>
      <c r="I169" s="78">
        <v>2</v>
      </c>
      <c r="J169" s="74">
        <f>IF(SUM(K169:L169)=0,"-",SUM(K169:L169))</f>
        <v>412</v>
      </c>
      <c r="K169" s="9">
        <v>227</v>
      </c>
      <c r="L169" s="10">
        <v>185</v>
      </c>
      <c r="M169" s="13">
        <f>IF(SUM(N169:O169)=0,"-",SUM(N169:O169))</f>
        <v>27</v>
      </c>
      <c r="N169" s="9">
        <v>8</v>
      </c>
      <c r="O169" s="12">
        <v>19</v>
      </c>
      <c r="P169" s="76">
        <f>IF(SUM(Q169:R169)=0,"-",SUM(Q169:R169))</f>
        <v>1</v>
      </c>
      <c r="Q169" s="9">
        <v>0</v>
      </c>
      <c r="R169" s="78">
        <v>1</v>
      </c>
      <c r="S169" s="74">
        <f>IF(SUM(T169:U169)=0,"-",SUM(T169:U169))</f>
        <v>3</v>
      </c>
      <c r="T169" s="9">
        <v>0</v>
      </c>
      <c r="U169" s="14">
        <v>3</v>
      </c>
    </row>
    <row r="170" spans="2:21" s="5" customFormat="1" ht="15" customHeight="1" hidden="1">
      <c r="B170" s="84" t="s">
        <v>45</v>
      </c>
      <c r="C170" s="74">
        <f>IF(SUM(D170:E170)=0,"-",SUM(D170:E170))</f>
        <v>1</v>
      </c>
      <c r="D170" s="9">
        <v>1</v>
      </c>
      <c r="E170" s="76">
        <v>0</v>
      </c>
      <c r="F170" s="74">
        <f>SUM(G170:I170)</f>
        <v>7</v>
      </c>
      <c r="G170" s="10">
        <v>6</v>
      </c>
      <c r="H170" s="9">
        <v>0</v>
      </c>
      <c r="I170" s="78">
        <v>1</v>
      </c>
      <c r="J170" s="74">
        <f>IF(SUM(K170:L170)=0,"-",SUM(K170:L170))</f>
        <v>187</v>
      </c>
      <c r="K170" s="9">
        <v>86</v>
      </c>
      <c r="L170" s="10">
        <v>101</v>
      </c>
      <c r="M170" s="13">
        <f>IF(SUM(N170:O170)=0,"-",SUM(N170:O170))</f>
        <v>14</v>
      </c>
      <c r="N170" s="9">
        <v>4</v>
      </c>
      <c r="O170" s="12">
        <v>10</v>
      </c>
      <c r="P170" s="76">
        <f>IF(SUM(Q170:R170)=0,"-",SUM(Q170:R170))</f>
        <v>2</v>
      </c>
      <c r="Q170" s="9">
        <v>1</v>
      </c>
      <c r="R170" s="78">
        <v>1</v>
      </c>
      <c r="S170" s="74">
        <f>IF(SUM(T170:U170)=0,"-",SUM(T170:U170))</f>
        <v>2</v>
      </c>
      <c r="T170" s="9">
        <v>0</v>
      </c>
      <c r="U170" s="14">
        <v>2</v>
      </c>
    </row>
    <row r="171" spans="2:21" s="5" customFormat="1" ht="15" customHeight="1" hidden="1">
      <c r="B171" s="84" t="s">
        <v>46</v>
      </c>
      <c r="C171" s="74">
        <f>IF(SUM(D171:E171)=0,"-",SUM(D171:E171))</f>
        <v>1</v>
      </c>
      <c r="D171" s="9">
        <v>1</v>
      </c>
      <c r="E171" s="76">
        <v>0</v>
      </c>
      <c r="F171" s="74">
        <f>SUM(G171:I171)</f>
        <v>6</v>
      </c>
      <c r="G171" s="10">
        <v>6</v>
      </c>
      <c r="H171" s="9">
        <v>0</v>
      </c>
      <c r="I171" s="78">
        <v>0</v>
      </c>
      <c r="J171" s="74">
        <f>IF(SUM(K171:L171)=0,"-",SUM(K171:L171))</f>
        <v>127</v>
      </c>
      <c r="K171" s="9">
        <v>56</v>
      </c>
      <c r="L171" s="10">
        <v>71</v>
      </c>
      <c r="M171" s="13">
        <f>IF(SUM(N171:O171)=0,"-",SUM(N171:O171))</f>
        <v>10</v>
      </c>
      <c r="N171" s="9">
        <v>5</v>
      </c>
      <c r="O171" s="12">
        <v>5</v>
      </c>
      <c r="P171" s="76">
        <f>IF(SUM(Q171:R171)=0,"-",SUM(Q171:R171))</f>
        <v>1</v>
      </c>
      <c r="Q171" s="9">
        <v>0</v>
      </c>
      <c r="R171" s="78">
        <v>1</v>
      </c>
      <c r="S171" s="74">
        <f>IF(SUM(T171:U171)=0,"-",SUM(T171:U171))</f>
        <v>2</v>
      </c>
      <c r="T171" s="9">
        <v>0</v>
      </c>
      <c r="U171" s="14">
        <v>2</v>
      </c>
    </row>
    <row r="172" spans="2:21" s="5" customFormat="1" ht="15" customHeight="1" hidden="1">
      <c r="B172" s="85" t="s">
        <v>47</v>
      </c>
      <c r="C172" s="75">
        <f>IF(SUM(D172:E172)=0,"-",SUM(D172:E172))</f>
        <v>1</v>
      </c>
      <c r="D172" s="16">
        <v>1</v>
      </c>
      <c r="E172" s="77">
        <v>0</v>
      </c>
      <c r="F172" s="75">
        <f>SUM(G172:I172)</f>
        <v>7</v>
      </c>
      <c r="G172" s="17">
        <v>6</v>
      </c>
      <c r="H172" s="16">
        <v>0</v>
      </c>
      <c r="I172" s="79">
        <v>1</v>
      </c>
      <c r="J172" s="75">
        <f>IF(SUM(K172:L172)=0,"-",SUM(K172:L172))</f>
        <v>70</v>
      </c>
      <c r="K172" s="16">
        <v>39</v>
      </c>
      <c r="L172" s="17">
        <v>31</v>
      </c>
      <c r="M172" s="20">
        <f>IF(SUM(N172:O172)=0,"-",SUM(N172:O172))</f>
        <v>12</v>
      </c>
      <c r="N172" s="16">
        <v>5</v>
      </c>
      <c r="O172" s="19">
        <v>7</v>
      </c>
      <c r="P172" s="77">
        <f>IF(SUM(Q172:R172)=0,"-",SUM(Q172:R172))</f>
        <v>1</v>
      </c>
      <c r="Q172" s="16">
        <v>1</v>
      </c>
      <c r="R172" s="79">
        <v>0</v>
      </c>
      <c r="S172" s="75">
        <f>IF(SUM(T172:U172)=0,"-",SUM(T172:U172))</f>
        <v>2</v>
      </c>
      <c r="T172" s="16">
        <v>0</v>
      </c>
      <c r="U172" s="21">
        <v>2</v>
      </c>
    </row>
    <row r="173" spans="2:21" s="5" customFormat="1" ht="15" customHeight="1">
      <c r="B173" s="28" t="s">
        <v>154</v>
      </c>
      <c r="C173" s="25">
        <f aca="true" t="shared" si="94" ref="C173:U173">C174+C180+C187+C192</f>
        <v>19</v>
      </c>
      <c r="D173" s="22">
        <f t="shared" si="94"/>
        <v>19</v>
      </c>
      <c r="E173" s="26">
        <f t="shared" si="94"/>
        <v>0</v>
      </c>
      <c r="F173" s="25">
        <f t="shared" si="94"/>
        <v>230</v>
      </c>
      <c r="G173" s="22">
        <f t="shared" si="94"/>
        <v>202</v>
      </c>
      <c r="H173" s="22">
        <f t="shared" si="94"/>
        <v>0</v>
      </c>
      <c r="I173" s="26">
        <f t="shared" si="94"/>
        <v>28</v>
      </c>
      <c r="J173" s="25">
        <f t="shared" si="94"/>
        <v>5387</v>
      </c>
      <c r="K173" s="22">
        <f t="shared" si="94"/>
        <v>2798</v>
      </c>
      <c r="L173" s="26">
        <f t="shared" si="94"/>
        <v>2589</v>
      </c>
      <c r="M173" s="25">
        <f t="shared" si="94"/>
        <v>347</v>
      </c>
      <c r="N173" s="22">
        <f t="shared" si="94"/>
        <v>121</v>
      </c>
      <c r="O173" s="22">
        <f t="shared" si="94"/>
        <v>226</v>
      </c>
      <c r="P173" s="22">
        <f t="shared" si="94"/>
        <v>15</v>
      </c>
      <c r="Q173" s="22">
        <f t="shared" si="94"/>
        <v>5</v>
      </c>
      <c r="R173" s="26">
        <f t="shared" si="94"/>
        <v>10</v>
      </c>
      <c r="S173" s="25">
        <f t="shared" si="94"/>
        <v>55</v>
      </c>
      <c r="T173" s="22">
        <f t="shared" si="94"/>
        <v>2</v>
      </c>
      <c r="U173" s="26">
        <f t="shared" si="94"/>
        <v>53</v>
      </c>
    </row>
    <row r="174" spans="2:21" s="5" customFormat="1" ht="15" customHeight="1">
      <c r="B174" s="11" t="s">
        <v>148</v>
      </c>
      <c r="C174" s="13">
        <f aca="true" t="shared" si="95" ref="C174:C179">IF(SUM(D174:E174)=0,"-",SUM(D174:E174))</f>
        <v>5</v>
      </c>
      <c r="D174" s="9">
        <f>SUM(D175:D179)</f>
        <v>5</v>
      </c>
      <c r="E174" s="14">
        <f>SUM(E175:E179)</f>
        <v>0</v>
      </c>
      <c r="F174" s="13">
        <f aca="true" t="shared" si="96" ref="F174:F179">SUM(G174:I174)</f>
        <v>51</v>
      </c>
      <c r="G174" s="9">
        <f>SUM(G175:G179)</f>
        <v>45</v>
      </c>
      <c r="H174" s="9">
        <f>SUM(H175:H179)</f>
        <v>0</v>
      </c>
      <c r="I174" s="14">
        <f>SUM(I175:I179)</f>
        <v>6</v>
      </c>
      <c r="J174" s="13">
        <f aca="true" t="shared" si="97" ref="J174:J179">IF(SUM(K174:L174)=0,"-",SUM(K174:L174))</f>
        <v>1063</v>
      </c>
      <c r="K174" s="9">
        <f>SUM(K175:K179)</f>
        <v>520</v>
      </c>
      <c r="L174" s="14">
        <f>SUM(L175:L179)</f>
        <v>543</v>
      </c>
      <c r="M174" s="13">
        <f aca="true" t="shared" si="98" ref="M174:M179">IF(SUM(N174:O174)=0,"-",SUM(N174:O174))</f>
        <v>76</v>
      </c>
      <c r="N174" s="9">
        <f aca="true" t="shared" si="99" ref="N174:U174">SUM(N175:N179)</f>
        <v>28</v>
      </c>
      <c r="O174" s="9">
        <f t="shared" si="99"/>
        <v>48</v>
      </c>
      <c r="P174" s="9">
        <f t="shared" si="99"/>
        <v>4</v>
      </c>
      <c r="Q174" s="9">
        <f t="shared" si="99"/>
        <v>0</v>
      </c>
      <c r="R174" s="14">
        <f t="shared" si="99"/>
        <v>4</v>
      </c>
      <c r="S174" s="13">
        <f t="shared" si="99"/>
        <v>10</v>
      </c>
      <c r="T174" s="9">
        <f t="shared" si="99"/>
        <v>0</v>
      </c>
      <c r="U174" s="14">
        <f t="shared" si="99"/>
        <v>10</v>
      </c>
    </row>
    <row r="175" spans="2:21" s="5" customFormat="1" ht="15" customHeight="1" hidden="1">
      <c r="B175" s="11" t="s">
        <v>34</v>
      </c>
      <c r="C175" s="13">
        <f t="shared" si="95"/>
        <v>1</v>
      </c>
      <c r="D175" s="9">
        <v>1</v>
      </c>
      <c r="E175" s="14"/>
      <c r="F175" s="13">
        <f t="shared" si="96"/>
        <v>8</v>
      </c>
      <c r="G175" s="9">
        <v>7</v>
      </c>
      <c r="H175" s="9"/>
      <c r="I175" s="14">
        <v>1</v>
      </c>
      <c r="J175" s="13">
        <f t="shared" si="97"/>
        <v>197</v>
      </c>
      <c r="K175" s="9">
        <v>98</v>
      </c>
      <c r="L175" s="14">
        <v>99</v>
      </c>
      <c r="M175" s="13">
        <f t="shared" si="98"/>
        <v>13</v>
      </c>
      <c r="N175" s="9">
        <v>6</v>
      </c>
      <c r="O175" s="9">
        <v>7</v>
      </c>
      <c r="P175" s="9">
        <f>IF(SUM(Q175:R175)=0,"-",SUM(Q175:R175))</f>
        <v>1</v>
      </c>
      <c r="Q175" s="230">
        <v>0</v>
      </c>
      <c r="R175" s="233">
        <v>1</v>
      </c>
      <c r="S175" s="13">
        <f>IF(SUM(T175:U175)=0,"-",SUM(T175:U175))</f>
        <v>2</v>
      </c>
      <c r="T175" s="9">
        <v>0</v>
      </c>
      <c r="U175" s="14">
        <v>2</v>
      </c>
    </row>
    <row r="176" spans="2:21" s="5" customFormat="1" ht="15" customHeight="1" hidden="1">
      <c r="B176" s="11" t="s">
        <v>48</v>
      </c>
      <c r="C176" s="13">
        <f t="shared" si="95"/>
        <v>1</v>
      </c>
      <c r="D176" s="9">
        <v>1</v>
      </c>
      <c r="E176" s="14"/>
      <c r="F176" s="13">
        <f t="shared" si="96"/>
        <v>13</v>
      </c>
      <c r="G176" s="9">
        <v>12</v>
      </c>
      <c r="H176" s="9"/>
      <c r="I176" s="14">
        <v>1</v>
      </c>
      <c r="J176" s="13">
        <f t="shared" si="97"/>
        <v>250</v>
      </c>
      <c r="K176" s="9">
        <v>117</v>
      </c>
      <c r="L176" s="14">
        <v>133</v>
      </c>
      <c r="M176" s="13">
        <f t="shared" si="98"/>
        <v>20</v>
      </c>
      <c r="N176" s="9">
        <v>7</v>
      </c>
      <c r="O176" s="9">
        <v>13</v>
      </c>
      <c r="P176" s="9" t="str">
        <f>IF(SUM(Q176:R176)=0,"-",SUM(Q176:R176))</f>
        <v>-</v>
      </c>
      <c r="Q176" s="230"/>
      <c r="R176" s="233"/>
      <c r="S176" s="13">
        <f>IF(SUM(T176:U176)=0,"-",SUM(T176:U176))</f>
        <v>1</v>
      </c>
      <c r="T176" s="9">
        <v>0</v>
      </c>
      <c r="U176" s="14">
        <v>1</v>
      </c>
    </row>
    <row r="177" spans="2:21" s="5" customFormat="1" ht="15" customHeight="1" hidden="1">
      <c r="B177" s="11" t="s">
        <v>50</v>
      </c>
      <c r="C177" s="13">
        <f t="shared" si="95"/>
        <v>1</v>
      </c>
      <c r="D177" s="9">
        <v>1</v>
      </c>
      <c r="E177" s="14"/>
      <c r="F177" s="13">
        <f t="shared" si="96"/>
        <v>13</v>
      </c>
      <c r="G177" s="9">
        <v>11</v>
      </c>
      <c r="H177" s="9"/>
      <c r="I177" s="14">
        <v>2</v>
      </c>
      <c r="J177" s="13">
        <f t="shared" si="97"/>
        <v>251</v>
      </c>
      <c r="K177" s="9">
        <v>129</v>
      </c>
      <c r="L177" s="14">
        <v>122</v>
      </c>
      <c r="M177" s="13">
        <f t="shared" si="98"/>
        <v>18</v>
      </c>
      <c r="N177" s="9">
        <v>6</v>
      </c>
      <c r="O177" s="9">
        <v>12</v>
      </c>
      <c r="P177" s="9">
        <f>IF(SUM(Q177:R177)=0,"-",SUM(Q177:R177))</f>
        <v>1</v>
      </c>
      <c r="Q177" s="230">
        <v>0</v>
      </c>
      <c r="R177" s="233">
        <v>1</v>
      </c>
      <c r="S177" s="13">
        <f>IF(SUM(T177:U177)=0,"-",SUM(T177:U177))</f>
        <v>2</v>
      </c>
      <c r="T177" s="9">
        <v>0</v>
      </c>
      <c r="U177" s="14">
        <v>2</v>
      </c>
    </row>
    <row r="178" spans="2:21" s="5" customFormat="1" ht="15" customHeight="1" hidden="1">
      <c r="B178" s="11" t="s">
        <v>49</v>
      </c>
      <c r="C178" s="13">
        <f t="shared" si="95"/>
        <v>1</v>
      </c>
      <c r="D178" s="9">
        <v>1</v>
      </c>
      <c r="E178" s="14"/>
      <c r="F178" s="13">
        <f t="shared" si="96"/>
        <v>10</v>
      </c>
      <c r="G178" s="9">
        <v>9</v>
      </c>
      <c r="H178" s="9"/>
      <c r="I178" s="14">
        <v>1</v>
      </c>
      <c r="J178" s="13">
        <f t="shared" si="97"/>
        <v>200</v>
      </c>
      <c r="K178" s="9">
        <v>91</v>
      </c>
      <c r="L178" s="14">
        <v>109</v>
      </c>
      <c r="M178" s="13">
        <f t="shared" si="98"/>
        <v>14</v>
      </c>
      <c r="N178" s="9">
        <v>4</v>
      </c>
      <c r="O178" s="9">
        <v>10</v>
      </c>
      <c r="P178" s="9">
        <f>IF(SUM(Q178:R178)=0,"-",SUM(Q178:R178))</f>
        <v>1</v>
      </c>
      <c r="Q178" s="230">
        <v>0</v>
      </c>
      <c r="R178" s="233">
        <v>1</v>
      </c>
      <c r="S178" s="13">
        <f>IF(SUM(T178:U178)=0,"-",SUM(T178:U178))</f>
        <v>2</v>
      </c>
      <c r="T178" s="9">
        <v>0</v>
      </c>
      <c r="U178" s="14">
        <v>2</v>
      </c>
    </row>
    <row r="179" spans="2:21" s="5" customFormat="1" ht="15" customHeight="1" hidden="1">
      <c r="B179" s="11" t="s">
        <v>51</v>
      </c>
      <c r="C179" s="13">
        <f t="shared" si="95"/>
        <v>1</v>
      </c>
      <c r="D179" s="9">
        <v>1</v>
      </c>
      <c r="E179" s="14"/>
      <c r="F179" s="13">
        <f t="shared" si="96"/>
        <v>7</v>
      </c>
      <c r="G179" s="9">
        <v>6</v>
      </c>
      <c r="H179" s="9"/>
      <c r="I179" s="14">
        <v>1</v>
      </c>
      <c r="J179" s="13">
        <f t="shared" si="97"/>
        <v>165</v>
      </c>
      <c r="K179" s="9">
        <v>85</v>
      </c>
      <c r="L179" s="14">
        <v>80</v>
      </c>
      <c r="M179" s="13">
        <f t="shared" si="98"/>
        <v>11</v>
      </c>
      <c r="N179" s="9">
        <v>5</v>
      </c>
      <c r="O179" s="9">
        <v>6</v>
      </c>
      <c r="P179" s="9">
        <f>IF(SUM(Q179:R179)=0,"-",SUM(Q179:R179))</f>
        <v>1</v>
      </c>
      <c r="Q179" s="230">
        <v>0</v>
      </c>
      <c r="R179" s="233">
        <v>1</v>
      </c>
      <c r="S179" s="13">
        <f>IF(SUM(T179:U179)=0,"-",SUM(T179:U179))</f>
        <v>3</v>
      </c>
      <c r="T179" s="9">
        <v>0</v>
      </c>
      <c r="U179" s="14">
        <v>3</v>
      </c>
    </row>
    <row r="180" spans="2:21" s="5" customFormat="1" ht="15" customHeight="1">
      <c r="B180" s="11" t="s">
        <v>143</v>
      </c>
      <c r="C180" s="13">
        <f aca="true" t="shared" si="100" ref="C180:U180">SUM(C181:C186)</f>
        <v>6</v>
      </c>
      <c r="D180" s="9">
        <f t="shared" si="100"/>
        <v>6</v>
      </c>
      <c r="E180" s="14">
        <f t="shared" si="100"/>
        <v>0</v>
      </c>
      <c r="F180" s="13">
        <f t="shared" si="100"/>
        <v>81</v>
      </c>
      <c r="G180" s="9">
        <f t="shared" si="100"/>
        <v>72</v>
      </c>
      <c r="H180" s="9">
        <f t="shared" si="100"/>
        <v>0</v>
      </c>
      <c r="I180" s="14">
        <f t="shared" si="100"/>
        <v>9</v>
      </c>
      <c r="J180" s="13">
        <f t="shared" si="100"/>
        <v>1946</v>
      </c>
      <c r="K180" s="9">
        <f t="shared" si="100"/>
        <v>1046</v>
      </c>
      <c r="L180" s="14">
        <f t="shared" si="100"/>
        <v>900</v>
      </c>
      <c r="M180" s="13">
        <f t="shared" si="100"/>
        <v>121</v>
      </c>
      <c r="N180" s="9">
        <f t="shared" si="100"/>
        <v>46</v>
      </c>
      <c r="O180" s="9">
        <f t="shared" si="100"/>
        <v>75</v>
      </c>
      <c r="P180" s="9">
        <f t="shared" si="100"/>
        <v>7</v>
      </c>
      <c r="Q180" s="230">
        <f t="shared" si="100"/>
        <v>4</v>
      </c>
      <c r="R180" s="233">
        <f t="shared" si="100"/>
        <v>3</v>
      </c>
      <c r="S180" s="13">
        <f t="shared" si="100"/>
        <v>29</v>
      </c>
      <c r="T180" s="9">
        <f t="shared" si="100"/>
        <v>1</v>
      </c>
      <c r="U180" s="14">
        <f t="shared" si="100"/>
        <v>28</v>
      </c>
    </row>
    <row r="181" spans="2:21" s="5" customFormat="1" ht="15" customHeight="1" hidden="1">
      <c r="B181" s="11" t="s">
        <v>35</v>
      </c>
      <c r="C181" s="13">
        <f aca="true" t="shared" si="101" ref="C181:C186">IF(SUM(D181:E181)=0,"-",SUM(D181:E181))</f>
        <v>1</v>
      </c>
      <c r="D181" s="9">
        <v>1</v>
      </c>
      <c r="E181" s="14"/>
      <c r="F181" s="13">
        <f aca="true" t="shared" si="102" ref="F181:F186">SUM(G181:I181)</f>
        <v>14</v>
      </c>
      <c r="G181" s="9">
        <v>12</v>
      </c>
      <c r="H181" s="9"/>
      <c r="I181" s="14">
        <v>2</v>
      </c>
      <c r="J181" s="13">
        <f aca="true" t="shared" si="103" ref="J181:J186">IF(SUM(K181:L181)=0,"-",SUM(K181:L181))</f>
        <v>326</v>
      </c>
      <c r="K181" s="9">
        <v>174</v>
      </c>
      <c r="L181" s="14">
        <v>152</v>
      </c>
      <c r="M181" s="13">
        <f aca="true" t="shared" si="104" ref="M181:M186">IF(SUM(N181:O181)=0,"-",SUM(N181:O181))</f>
        <v>20</v>
      </c>
      <c r="N181" s="9">
        <v>8</v>
      </c>
      <c r="O181" s="9">
        <v>12</v>
      </c>
      <c r="P181" s="9">
        <f aca="true" t="shared" si="105" ref="P181:P186">IF(SUM(Q181:R181)=0,"-",SUM(Q181:R181))</f>
        <v>1</v>
      </c>
      <c r="Q181" s="230">
        <v>1</v>
      </c>
      <c r="R181" s="233">
        <v>0</v>
      </c>
      <c r="S181" s="13">
        <f aca="true" t="shared" si="106" ref="S181:S186">IF(SUM(T181:U181)=0,"-",SUM(T181:U181))</f>
        <v>6</v>
      </c>
      <c r="T181" s="9">
        <v>0</v>
      </c>
      <c r="U181" s="14">
        <v>6</v>
      </c>
    </row>
    <row r="182" spans="2:21" s="5" customFormat="1" ht="15" customHeight="1" hidden="1">
      <c r="B182" s="11" t="s">
        <v>36</v>
      </c>
      <c r="C182" s="13">
        <f t="shared" si="101"/>
        <v>1</v>
      </c>
      <c r="D182" s="9">
        <v>1</v>
      </c>
      <c r="E182" s="14"/>
      <c r="F182" s="13">
        <f t="shared" si="102"/>
        <v>14</v>
      </c>
      <c r="G182" s="9">
        <v>12</v>
      </c>
      <c r="H182" s="9"/>
      <c r="I182" s="14">
        <v>2</v>
      </c>
      <c r="J182" s="13">
        <f t="shared" si="103"/>
        <v>345</v>
      </c>
      <c r="K182" s="9">
        <v>178</v>
      </c>
      <c r="L182" s="14">
        <v>167</v>
      </c>
      <c r="M182" s="13">
        <f t="shared" si="104"/>
        <v>21</v>
      </c>
      <c r="N182" s="9">
        <v>8</v>
      </c>
      <c r="O182" s="9">
        <v>13</v>
      </c>
      <c r="P182" s="9">
        <f t="shared" si="105"/>
        <v>2</v>
      </c>
      <c r="Q182" s="230">
        <v>0</v>
      </c>
      <c r="R182" s="233">
        <v>2</v>
      </c>
      <c r="S182" s="13">
        <f t="shared" si="106"/>
        <v>4</v>
      </c>
      <c r="T182" s="9">
        <v>0</v>
      </c>
      <c r="U182" s="14">
        <v>4</v>
      </c>
    </row>
    <row r="183" spans="2:21" s="5" customFormat="1" ht="15" customHeight="1" hidden="1">
      <c r="B183" s="11" t="s">
        <v>37</v>
      </c>
      <c r="C183" s="13">
        <f t="shared" si="101"/>
        <v>1</v>
      </c>
      <c r="D183" s="9">
        <v>1</v>
      </c>
      <c r="E183" s="14"/>
      <c r="F183" s="13">
        <f t="shared" si="102"/>
        <v>20</v>
      </c>
      <c r="G183" s="9">
        <v>18</v>
      </c>
      <c r="H183" s="9"/>
      <c r="I183" s="14">
        <v>2</v>
      </c>
      <c r="J183" s="13">
        <f t="shared" si="103"/>
        <v>502</v>
      </c>
      <c r="K183" s="9">
        <v>250</v>
      </c>
      <c r="L183" s="14">
        <v>252</v>
      </c>
      <c r="M183" s="13">
        <f t="shared" si="104"/>
        <v>31</v>
      </c>
      <c r="N183" s="9">
        <v>10</v>
      </c>
      <c r="O183" s="9">
        <v>21</v>
      </c>
      <c r="P183" s="9" t="str">
        <f t="shared" si="105"/>
        <v>-</v>
      </c>
      <c r="Q183" s="230"/>
      <c r="R183" s="233"/>
      <c r="S183" s="13">
        <f t="shared" si="106"/>
        <v>7</v>
      </c>
      <c r="T183" s="9">
        <v>0</v>
      </c>
      <c r="U183" s="14">
        <v>7</v>
      </c>
    </row>
    <row r="184" spans="2:21" s="5" customFormat="1" ht="15" customHeight="1" hidden="1">
      <c r="B184" s="11" t="s">
        <v>38</v>
      </c>
      <c r="C184" s="13">
        <f t="shared" si="101"/>
        <v>1</v>
      </c>
      <c r="D184" s="9">
        <v>1</v>
      </c>
      <c r="E184" s="14"/>
      <c r="F184" s="13">
        <f t="shared" si="102"/>
        <v>7</v>
      </c>
      <c r="G184" s="9">
        <v>6</v>
      </c>
      <c r="H184" s="9"/>
      <c r="I184" s="14">
        <v>1</v>
      </c>
      <c r="J184" s="13">
        <f t="shared" si="103"/>
        <v>134</v>
      </c>
      <c r="K184" s="9">
        <v>83</v>
      </c>
      <c r="L184" s="14">
        <v>51</v>
      </c>
      <c r="M184" s="13">
        <f t="shared" si="104"/>
        <v>12</v>
      </c>
      <c r="N184" s="9">
        <v>5</v>
      </c>
      <c r="O184" s="9">
        <v>7</v>
      </c>
      <c r="P184" s="9">
        <f t="shared" si="105"/>
        <v>1</v>
      </c>
      <c r="Q184" s="230">
        <v>1</v>
      </c>
      <c r="R184" s="233">
        <v>0</v>
      </c>
      <c r="S184" s="13">
        <f t="shared" si="106"/>
        <v>1</v>
      </c>
      <c r="T184" s="9">
        <v>0</v>
      </c>
      <c r="U184" s="14">
        <v>1</v>
      </c>
    </row>
    <row r="185" spans="2:21" s="5" customFormat="1" ht="15" customHeight="1" hidden="1">
      <c r="B185" s="11" t="s">
        <v>39</v>
      </c>
      <c r="C185" s="13">
        <f t="shared" si="101"/>
        <v>1</v>
      </c>
      <c r="D185" s="9">
        <v>1</v>
      </c>
      <c r="E185" s="14"/>
      <c r="F185" s="13">
        <f t="shared" si="102"/>
        <v>20</v>
      </c>
      <c r="G185" s="9">
        <v>18</v>
      </c>
      <c r="H185" s="9"/>
      <c r="I185" s="14">
        <v>2</v>
      </c>
      <c r="J185" s="13">
        <f t="shared" si="103"/>
        <v>499</v>
      </c>
      <c r="K185" s="9">
        <v>285</v>
      </c>
      <c r="L185" s="14">
        <v>214</v>
      </c>
      <c r="M185" s="13">
        <f t="shared" si="104"/>
        <v>27</v>
      </c>
      <c r="N185" s="9">
        <v>11</v>
      </c>
      <c r="O185" s="9">
        <v>16</v>
      </c>
      <c r="P185" s="9">
        <f t="shared" si="105"/>
        <v>2</v>
      </c>
      <c r="Q185" s="230">
        <v>1</v>
      </c>
      <c r="R185" s="233">
        <v>1</v>
      </c>
      <c r="S185" s="13">
        <f t="shared" si="106"/>
        <v>7</v>
      </c>
      <c r="T185" s="9">
        <v>0</v>
      </c>
      <c r="U185" s="14">
        <v>7</v>
      </c>
    </row>
    <row r="186" spans="2:21" s="5" customFormat="1" ht="15" customHeight="1" hidden="1">
      <c r="B186" s="11" t="s">
        <v>53</v>
      </c>
      <c r="C186" s="13">
        <f t="shared" si="101"/>
        <v>1</v>
      </c>
      <c r="D186" s="9">
        <v>1</v>
      </c>
      <c r="E186" s="14"/>
      <c r="F186" s="13">
        <f t="shared" si="102"/>
        <v>6</v>
      </c>
      <c r="G186" s="9">
        <v>6</v>
      </c>
      <c r="H186" s="9"/>
      <c r="I186" s="14">
        <v>0</v>
      </c>
      <c r="J186" s="13">
        <f t="shared" si="103"/>
        <v>140</v>
      </c>
      <c r="K186" s="9">
        <v>76</v>
      </c>
      <c r="L186" s="14">
        <v>64</v>
      </c>
      <c r="M186" s="13">
        <f t="shared" si="104"/>
        <v>10</v>
      </c>
      <c r="N186" s="9">
        <v>4</v>
      </c>
      <c r="O186" s="9">
        <v>6</v>
      </c>
      <c r="P186" s="9">
        <f t="shared" si="105"/>
        <v>1</v>
      </c>
      <c r="Q186" s="230">
        <v>1</v>
      </c>
      <c r="R186" s="233">
        <v>0</v>
      </c>
      <c r="S186" s="13">
        <f t="shared" si="106"/>
        <v>4</v>
      </c>
      <c r="T186" s="9">
        <v>1</v>
      </c>
      <c r="U186" s="14">
        <v>3</v>
      </c>
    </row>
    <row r="187" spans="2:21" s="5" customFormat="1" ht="15" customHeight="1">
      <c r="B187" s="11" t="s">
        <v>153</v>
      </c>
      <c r="C187" s="13">
        <f>SUM(C188:C191)</f>
        <v>4</v>
      </c>
      <c r="D187" s="9">
        <f aca="true" t="shared" si="107" ref="D187:T187">SUM(D188:D191)</f>
        <v>4</v>
      </c>
      <c r="E187" s="14">
        <f t="shared" si="107"/>
        <v>0</v>
      </c>
      <c r="F187" s="13">
        <f t="shared" si="107"/>
        <v>61</v>
      </c>
      <c r="G187" s="9">
        <f t="shared" si="107"/>
        <v>54</v>
      </c>
      <c r="H187" s="9">
        <f t="shared" si="107"/>
        <v>0</v>
      </c>
      <c r="I187" s="14">
        <f t="shared" si="107"/>
        <v>7</v>
      </c>
      <c r="J187" s="13">
        <f t="shared" si="107"/>
        <v>1578</v>
      </c>
      <c r="K187" s="9">
        <f t="shared" si="107"/>
        <v>821</v>
      </c>
      <c r="L187" s="14">
        <f t="shared" si="107"/>
        <v>757</v>
      </c>
      <c r="M187" s="13">
        <f t="shared" si="107"/>
        <v>88</v>
      </c>
      <c r="N187" s="9">
        <f t="shared" si="107"/>
        <v>25</v>
      </c>
      <c r="O187" s="9">
        <f t="shared" si="107"/>
        <v>63</v>
      </c>
      <c r="P187" s="9">
        <f t="shared" si="107"/>
        <v>4</v>
      </c>
      <c r="Q187" s="230">
        <f t="shared" si="107"/>
        <v>1</v>
      </c>
      <c r="R187" s="233">
        <f t="shared" si="107"/>
        <v>3</v>
      </c>
      <c r="S187" s="13">
        <f t="shared" si="107"/>
        <v>7</v>
      </c>
      <c r="T187" s="9">
        <f t="shared" si="107"/>
        <v>1</v>
      </c>
      <c r="U187" s="14">
        <f>SUM(U188:U191)</f>
        <v>6</v>
      </c>
    </row>
    <row r="188" spans="2:21" s="5" customFormat="1" ht="15" customHeight="1" hidden="1">
      <c r="B188" s="11" t="s">
        <v>40</v>
      </c>
      <c r="C188" s="13">
        <f>IF(SUM(D188:E188)=0,"-",SUM(D188:E188))</f>
        <v>1</v>
      </c>
      <c r="D188" s="9">
        <v>1</v>
      </c>
      <c r="E188" s="14"/>
      <c r="F188" s="13">
        <f>SUM(G188:I188)</f>
        <v>20</v>
      </c>
      <c r="G188" s="9">
        <v>18</v>
      </c>
      <c r="H188" s="9"/>
      <c r="I188" s="14">
        <v>2</v>
      </c>
      <c r="J188" s="13">
        <f>IF(SUM(K188:L188)=0,"-",SUM(K188:L188))</f>
        <v>586</v>
      </c>
      <c r="K188" s="9">
        <v>297</v>
      </c>
      <c r="L188" s="14">
        <v>289</v>
      </c>
      <c r="M188" s="13">
        <f>IF(SUM(N188:O188)=0,"-",SUM(N188:O188))</f>
        <v>30</v>
      </c>
      <c r="N188" s="9">
        <v>7</v>
      </c>
      <c r="O188" s="9">
        <v>23</v>
      </c>
      <c r="P188" s="9">
        <f>IF(SUM(Q188:R188)=0,"-",SUM(Q188:R188))</f>
        <v>2</v>
      </c>
      <c r="Q188" s="230">
        <v>1</v>
      </c>
      <c r="R188" s="233">
        <v>1</v>
      </c>
      <c r="S188" s="13">
        <f>IF(SUM(T188:U188)=0,"-",SUM(T188:U188))</f>
        <v>2</v>
      </c>
      <c r="T188" s="9">
        <v>0</v>
      </c>
      <c r="U188" s="14">
        <v>2</v>
      </c>
    </row>
    <row r="189" spans="2:21" s="5" customFormat="1" ht="15" customHeight="1" hidden="1">
      <c r="B189" s="11" t="s">
        <v>41</v>
      </c>
      <c r="C189" s="13">
        <f>IF(SUM(D189:E189)=0,"-",SUM(D189:E189))</f>
        <v>1</v>
      </c>
      <c r="D189" s="9">
        <v>1</v>
      </c>
      <c r="E189" s="14"/>
      <c r="F189" s="13">
        <f>SUM(G189:I189)</f>
        <v>14</v>
      </c>
      <c r="G189" s="9">
        <v>12</v>
      </c>
      <c r="H189" s="9"/>
      <c r="I189" s="14">
        <v>2</v>
      </c>
      <c r="J189" s="13">
        <f>IF(SUM(K189:L189)=0,"-",SUM(K189:L189))</f>
        <v>366</v>
      </c>
      <c r="K189" s="9">
        <v>187</v>
      </c>
      <c r="L189" s="14">
        <v>179</v>
      </c>
      <c r="M189" s="13">
        <f>IF(SUM(N189:O189)=0,"-",SUM(N189:O189))</f>
        <v>20</v>
      </c>
      <c r="N189" s="9">
        <v>5</v>
      </c>
      <c r="O189" s="9">
        <v>15</v>
      </c>
      <c r="P189" s="9">
        <f>IF(SUM(Q189:R189)=0,"-",SUM(Q189:R189))</f>
        <v>2</v>
      </c>
      <c r="Q189" s="9">
        <v>0</v>
      </c>
      <c r="R189" s="14">
        <v>2</v>
      </c>
      <c r="S189" s="13">
        <f>IF(SUM(T189:U189)=0,"-",SUM(T189:U189))</f>
        <v>1</v>
      </c>
      <c r="T189" s="9">
        <v>0</v>
      </c>
      <c r="U189" s="14">
        <v>1</v>
      </c>
    </row>
    <row r="190" spans="2:21" s="5" customFormat="1" ht="15" customHeight="1" hidden="1">
      <c r="B190" s="11" t="s">
        <v>42</v>
      </c>
      <c r="C190" s="13">
        <f>IF(SUM(D190:E190)=0,"-",SUM(D190:E190))</f>
        <v>1</v>
      </c>
      <c r="D190" s="9">
        <v>1</v>
      </c>
      <c r="E190" s="14"/>
      <c r="F190" s="13">
        <f>SUM(G190:I190)</f>
        <v>13</v>
      </c>
      <c r="G190" s="9">
        <v>12</v>
      </c>
      <c r="H190" s="9"/>
      <c r="I190" s="14">
        <v>1</v>
      </c>
      <c r="J190" s="13">
        <f>IF(SUM(K190:L190)=0,"-",SUM(K190:L190))</f>
        <v>304</v>
      </c>
      <c r="K190" s="9">
        <v>166</v>
      </c>
      <c r="L190" s="14">
        <v>138</v>
      </c>
      <c r="M190" s="13">
        <f>IF(SUM(N190:O190)=0,"-",SUM(N190:O190))</f>
        <v>18</v>
      </c>
      <c r="N190" s="9">
        <v>6</v>
      </c>
      <c r="O190" s="9">
        <v>12</v>
      </c>
      <c r="P190" s="9" t="str">
        <f>IF(SUM(Q190:R190)=0,"-",SUM(Q190:R190))</f>
        <v>-</v>
      </c>
      <c r="Q190" s="9"/>
      <c r="R190" s="14"/>
      <c r="S190" s="13">
        <f>IF(SUM(T190:U190)=0,"-",SUM(T190:U190))</f>
        <v>2</v>
      </c>
      <c r="T190" s="9">
        <v>1</v>
      </c>
      <c r="U190" s="14">
        <v>1</v>
      </c>
    </row>
    <row r="191" spans="2:21" s="5" customFormat="1" ht="15" customHeight="1" hidden="1">
      <c r="B191" s="11" t="s">
        <v>43</v>
      </c>
      <c r="C191" s="13">
        <f>IF(SUM(D191:E191)=0,"-",SUM(D191:E191))</f>
        <v>1</v>
      </c>
      <c r="D191" s="9">
        <v>1</v>
      </c>
      <c r="E191" s="14"/>
      <c r="F191" s="13">
        <f>SUM(G191:I191)</f>
        <v>14</v>
      </c>
      <c r="G191" s="9">
        <v>12</v>
      </c>
      <c r="H191" s="9"/>
      <c r="I191" s="14">
        <v>2</v>
      </c>
      <c r="J191" s="13">
        <f>IF(SUM(K191:L191)=0,"-",SUM(K191:L191))</f>
        <v>322</v>
      </c>
      <c r="K191" s="9">
        <v>171</v>
      </c>
      <c r="L191" s="14">
        <v>151</v>
      </c>
      <c r="M191" s="13">
        <f>IF(SUM(N191:O191)=0,"-",SUM(N191:O191))</f>
        <v>20</v>
      </c>
      <c r="N191" s="9">
        <v>7</v>
      </c>
      <c r="O191" s="9">
        <v>13</v>
      </c>
      <c r="P191" s="9" t="str">
        <f>IF(SUM(Q191:R191)=0,"-",SUM(Q191:R191))</f>
        <v>-</v>
      </c>
      <c r="Q191" s="9"/>
      <c r="R191" s="14"/>
      <c r="S191" s="13">
        <f>IF(SUM(T191:U191)=0,"-",SUM(T191:U191))</f>
        <v>2</v>
      </c>
      <c r="T191" s="9">
        <v>0</v>
      </c>
      <c r="U191" s="14">
        <v>2</v>
      </c>
    </row>
    <row r="192" spans="2:21" s="5" customFormat="1" ht="15" customHeight="1">
      <c r="B192" s="18" t="s">
        <v>146</v>
      </c>
      <c r="C192" s="20">
        <f aca="true" t="shared" si="108" ref="C192:U192">SUM(C193:C196)</f>
        <v>4</v>
      </c>
      <c r="D192" s="16">
        <f t="shared" si="108"/>
        <v>4</v>
      </c>
      <c r="E192" s="21">
        <f t="shared" si="108"/>
        <v>0</v>
      </c>
      <c r="F192" s="20">
        <f t="shared" si="108"/>
        <v>37</v>
      </c>
      <c r="G192" s="16">
        <f t="shared" si="108"/>
        <v>31</v>
      </c>
      <c r="H192" s="16">
        <f t="shared" si="108"/>
        <v>0</v>
      </c>
      <c r="I192" s="21">
        <f t="shared" si="108"/>
        <v>6</v>
      </c>
      <c r="J192" s="20">
        <f t="shared" si="108"/>
        <v>800</v>
      </c>
      <c r="K192" s="16">
        <f t="shared" si="108"/>
        <v>411</v>
      </c>
      <c r="L192" s="21">
        <f t="shared" si="108"/>
        <v>389</v>
      </c>
      <c r="M192" s="20">
        <f t="shared" si="108"/>
        <v>62</v>
      </c>
      <c r="N192" s="16">
        <f t="shared" si="108"/>
        <v>22</v>
      </c>
      <c r="O192" s="16">
        <f t="shared" si="108"/>
        <v>40</v>
      </c>
      <c r="P192" s="16">
        <f t="shared" si="108"/>
        <v>0</v>
      </c>
      <c r="Q192" s="16">
        <f t="shared" si="108"/>
        <v>0</v>
      </c>
      <c r="R192" s="21">
        <f t="shared" si="108"/>
        <v>0</v>
      </c>
      <c r="S192" s="20">
        <f t="shared" si="108"/>
        <v>9</v>
      </c>
      <c r="T192" s="16">
        <f t="shared" si="108"/>
        <v>0</v>
      </c>
      <c r="U192" s="21">
        <f t="shared" si="108"/>
        <v>9</v>
      </c>
    </row>
    <row r="193" spans="2:21" s="5" customFormat="1" ht="15" customHeight="1" hidden="1">
      <c r="B193" s="11" t="s">
        <v>67</v>
      </c>
      <c r="C193" s="13">
        <f>IF(SUM(D193:E193)=0,"-",SUM(D193:E193))</f>
        <v>1</v>
      </c>
      <c r="D193" s="9">
        <v>1</v>
      </c>
      <c r="E193" s="14"/>
      <c r="F193" s="13">
        <f>SUM(G193:I193)</f>
        <v>15</v>
      </c>
      <c r="G193" s="9">
        <v>13</v>
      </c>
      <c r="H193" s="9"/>
      <c r="I193" s="14">
        <v>2</v>
      </c>
      <c r="J193" s="13">
        <f>IF(SUM(K193:L193)=0,"-",SUM(K193:L193))</f>
        <v>405</v>
      </c>
      <c r="K193" s="9">
        <v>225</v>
      </c>
      <c r="L193" s="14">
        <v>180</v>
      </c>
      <c r="M193" s="13">
        <f>IF(SUM(N193:O193)=0,"-",SUM(N193:O193))</f>
        <v>26</v>
      </c>
      <c r="N193" s="9">
        <v>9</v>
      </c>
      <c r="O193" s="9">
        <v>17</v>
      </c>
      <c r="P193" s="9" t="str">
        <f>IF(SUM(Q193:R193)=0,"-",SUM(Q193:R193))</f>
        <v>-</v>
      </c>
      <c r="Q193" s="9"/>
      <c r="R193" s="14"/>
      <c r="S193" s="13">
        <f>IF(SUM(T193:U193)=0,"-",SUM(T193:U193))</f>
        <v>3</v>
      </c>
      <c r="T193" s="9">
        <v>0</v>
      </c>
      <c r="U193" s="14">
        <v>3</v>
      </c>
    </row>
    <row r="194" spans="2:21" s="5" customFormat="1" ht="15" customHeight="1" hidden="1">
      <c r="B194" s="11" t="s">
        <v>68</v>
      </c>
      <c r="C194" s="13">
        <f>IF(SUM(D194:E194)=0,"-",SUM(D194:E194))</f>
        <v>1</v>
      </c>
      <c r="D194" s="9">
        <v>1</v>
      </c>
      <c r="E194" s="14"/>
      <c r="F194" s="13">
        <f>SUM(G194:I194)</f>
        <v>8</v>
      </c>
      <c r="G194" s="9">
        <v>6</v>
      </c>
      <c r="H194" s="9"/>
      <c r="I194" s="14">
        <v>2</v>
      </c>
      <c r="J194" s="13">
        <f>IF(SUM(K194:L194)=0,"-",SUM(K194:L194))</f>
        <v>181</v>
      </c>
      <c r="K194" s="9">
        <v>80</v>
      </c>
      <c r="L194" s="14">
        <v>101</v>
      </c>
      <c r="M194" s="13">
        <f>IF(SUM(N194:O194)=0,"-",SUM(N194:O194))</f>
        <v>13</v>
      </c>
      <c r="N194" s="9">
        <v>5</v>
      </c>
      <c r="O194" s="9">
        <v>8</v>
      </c>
      <c r="P194" s="9" t="str">
        <f>IF(SUM(Q194:R194)=0,"-",SUM(Q194:R194))</f>
        <v>-</v>
      </c>
      <c r="Q194" s="9"/>
      <c r="R194" s="14"/>
      <c r="S194" s="13">
        <f>IF(SUM(T194:U194)=0,"-",SUM(T194:U194))</f>
        <v>2</v>
      </c>
      <c r="T194" s="9">
        <v>0</v>
      </c>
      <c r="U194" s="14">
        <v>2</v>
      </c>
    </row>
    <row r="195" spans="2:21" s="5" customFormat="1" ht="15" customHeight="1" hidden="1">
      <c r="B195" s="11" t="s">
        <v>69</v>
      </c>
      <c r="C195" s="13">
        <f>IF(SUM(D195:E195)=0,"-",SUM(D195:E195))</f>
        <v>1</v>
      </c>
      <c r="D195" s="9">
        <v>1</v>
      </c>
      <c r="E195" s="14"/>
      <c r="F195" s="13">
        <f>SUM(G195:I195)</f>
        <v>7</v>
      </c>
      <c r="G195" s="9">
        <v>6</v>
      </c>
      <c r="H195" s="9"/>
      <c r="I195" s="14">
        <v>1</v>
      </c>
      <c r="J195" s="13">
        <f>IF(SUM(K195:L195)=0,"-",SUM(K195:L195))</f>
        <v>136</v>
      </c>
      <c r="K195" s="9">
        <v>64</v>
      </c>
      <c r="L195" s="14">
        <v>72</v>
      </c>
      <c r="M195" s="13">
        <f>IF(SUM(N195:O195)=0,"-",SUM(N195:O195))</f>
        <v>12</v>
      </c>
      <c r="N195" s="9">
        <v>4</v>
      </c>
      <c r="O195" s="9">
        <v>8</v>
      </c>
      <c r="P195" s="9" t="str">
        <f>IF(SUM(Q195:R195)=0,"-",SUM(Q195:R195))</f>
        <v>-</v>
      </c>
      <c r="Q195" s="9"/>
      <c r="R195" s="14"/>
      <c r="S195" s="13">
        <f>IF(SUM(T195:U195)=0,"-",SUM(T195:U195))</f>
        <v>2</v>
      </c>
      <c r="T195" s="9">
        <v>0</v>
      </c>
      <c r="U195" s="14">
        <v>2</v>
      </c>
    </row>
    <row r="196" spans="2:21" s="5" customFormat="1" ht="15" customHeight="1" hidden="1">
      <c r="B196" s="18" t="s">
        <v>155</v>
      </c>
      <c r="C196" s="20">
        <f>IF(SUM(D196:E196)=0,"-",SUM(D196:E196))</f>
        <v>1</v>
      </c>
      <c r="D196" s="16">
        <v>1</v>
      </c>
      <c r="E196" s="21"/>
      <c r="F196" s="20">
        <f>SUM(G196:I196)</f>
        <v>7</v>
      </c>
      <c r="G196" s="16">
        <v>6</v>
      </c>
      <c r="H196" s="16"/>
      <c r="I196" s="21">
        <v>1</v>
      </c>
      <c r="J196" s="20">
        <f>IF(SUM(K196:L196)=0,"-",SUM(K196:L196))</f>
        <v>78</v>
      </c>
      <c r="K196" s="16">
        <v>42</v>
      </c>
      <c r="L196" s="21">
        <v>36</v>
      </c>
      <c r="M196" s="20">
        <f>IF(SUM(N196:O196)=0,"-",SUM(N196:O196))</f>
        <v>11</v>
      </c>
      <c r="N196" s="16">
        <v>4</v>
      </c>
      <c r="O196" s="16">
        <v>7</v>
      </c>
      <c r="P196" s="16" t="str">
        <f>IF(SUM(Q196:R196)=0,"-",SUM(Q196:R196))</f>
        <v>-</v>
      </c>
      <c r="Q196" s="16"/>
      <c r="R196" s="21"/>
      <c r="S196" s="20">
        <f>IF(SUM(T196:U196)=0,"-",SUM(T196:U196))</f>
        <v>2</v>
      </c>
      <c r="T196" s="16">
        <v>0</v>
      </c>
      <c r="U196" s="21">
        <v>2</v>
      </c>
    </row>
    <row r="197" s="4" customFormat="1" ht="12.75">
      <c r="U197" s="73" t="s">
        <v>57</v>
      </c>
    </row>
    <row r="198" s="4" customFormat="1" ht="12.75">
      <c r="U198" s="73" t="s">
        <v>33</v>
      </c>
    </row>
    <row r="199" spans="1:19" ht="13.5">
      <c r="A199" s="59">
        <v>2</v>
      </c>
      <c r="B199" s="59" t="s">
        <v>156</v>
      </c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</row>
    <row r="200" spans="1:21" ht="20.25" customHeight="1">
      <c r="A200" s="175"/>
      <c r="B200" s="34"/>
      <c r="C200" s="179" t="s">
        <v>157</v>
      </c>
      <c r="D200" s="180"/>
      <c r="E200" s="181"/>
      <c r="F200" s="182" t="s">
        <v>113</v>
      </c>
      <c r="G200" s="180"/>
      <c r="H200" s="180"/>
      <c r="I200" s="179" t="s">
        <v>158</v>
      </c>
      <c r="J200" s="182"/>
      <c r="K200" s="182"/>
      <c r="L200" s="184"/>
      <c r="M200" s="183" t="s">
        <v>159</v>
      </c>
      <c r="N200" s="180"/>
      <c r="O200" s="180"/>
      <c r="P200" s="180"/>
      <c r="Q200" s="180"/>
      <c r="R200" s="181"/>
      <c r="S200" s="179" t="s">
        <v>160</v>
      </c>
      <c r="T200" s="182"/>
      <c r="U200" s="184"/>
    </row>
    <row r="201" spans="1:21" ht="20.25" customHeight="1">
      <c r="A201" s="175"/>
      <c r="B201" s="185" t="s">
        <v>117</v>
      </c>
      <c r="C201" s="186" t="s">
        <v>118</v>
      </c>
      <c r="D201" s="187" t="s">
        <v>119</v>
      </c>
      <c r="E201" s="188" t="s">
        <v>120</v>
      </c>
      <c r="F201" s="189" t="s">
        <v>118</v>
      </c>
      <c r="G201" s="187" t="s">
        <v>122</v>
      </c>
      <c r="H201" s="234" t="s">
        <v>161</v>
      </c>
      <c r="I201" s="235" t="s">
        <v>118</v>
      </c>
      <c r="J201" s="189"/>
      <c r="K201" s="236" t="s">
        <v>162</v>
      </c>
      <c r="L201" s="237" t="s">
        <v>163</v>
      </c>
      <c r="M201" s="194" t="s">
        <v>164</v>
      </c>
      <c r="N201" s="198"/>
      <c r="O201" s="238"/>
      <c r="P201" s="197" t="s">
        <v>165</v>
      </c>
      <c r="Q201" s="198"/>
      <c r="R201" s="199"/>
      <c r="S201" s="200" t="s">
        <v>166</v>
      </c>
      <c r="T201" s="239"/>
      <c r="U201" s="240"/>
    </row>
    <row r="202" spans="1:21" ht="20.25" customHeight="1">
      <c r="A202" s="175"/>
      <c r="B202" s="44"/>
      <c r="C202" s="186"/>
      <c r="D202" s="203"/>
      <c r="E202" s="204"/>
      <c r="F202" s="189"/>
      <c r="G202" s="203"/>
      <c r="H202" s="241"/>
      <c r="I202" s="242"/>
      <c r="J202" s="243"/>
      <c r="K202" s="244"/>
      <c r="L202" s="245"/>
      <c r="M202" s="207" t="s">
        <v>118</v>
      </c>
      <c r="N202" s="210" t="s">
        <v>162</v>
      </c>
      <c r="O202" s="246" t="s">
        <v>163</v>
      </c>
      <c r="P202" s="209" t="s">
        <v>118</v>
      </c>
      <c r="Q202" s="210" t="s">
        <v>162</v>
      </c>
      <c r="R202" s="211" t="s">
        <v>163</v>
      </c>
      <c r="S202" s="207" t="s">
        <v>118</v>
      </c>
      <c r="T202" s="246" t="s">
        <v>162</v>
      </c>
      <c r="U202" s="211" t="s">
        <v>163</v>
      </c>
    </row>
    <row r="203" spans="1:21" ht="12.75" customHeight="1">
      <c r="A203" s="213"/>
      <c r="B203" s="228" t="s">
        <v>22</v>
      </c>
      <c r="C203" s="214">
        <f>SUM(C204:C207)</f>
        <v>5</v>
      </c>
      <c r="D203" s="23">
        <f>SUM(D204:D207)</f>
        <v>4</v>
      </c>
      <c r="E203" s="26" t="s">
        <v>167</v>
      </c>
      <c r="F203" s="214">
        <f>SUM(F204:F207)</f>
        <v>93</v>
      </c>
      <c r="G203" s="23">
        <f>SUM(G204:G207)</f>
        <v>88</v>
      </c>
      <c r="H203" s="26">
        <f>SUM(H204:H207)</f>
        <v>5</v>
      </c>
      <c r="I203" s="247">
        <f>SUM(I204:I207)</f>
        <v>3027</v>
      </c>
      <c r="J203" s="248"/>
      <c r="K203" s="23">
        <f aca="true" t="shared" si="109" ref="K203:U203">SUM(K204:K207)</f>
        <v>1527</v>
      </c>
      <c r="L203" s="26">
        <f t="shared" si="109"/>
        <v>1500</v>
      </c>
      <c r="M203" s="214">
        <f t="shared" si="109"/>
        <v>189</v>
      </c>
      <c r="N203" s="23">
        <f t="shared" si="109"/>
        <v>106</v>
      </c>
      <c r="O203" s="23">
        <f t="shared" si="109"/>
        <v>83</v>
      </c>
      <c r="P203" s="23">
        <f t="shared" si="109"/>
        <v>4</v>
      </c>
      <c r="Q203" s="23">
        <f t="shared" si="109"/>
        <v>1</v>
      </c>
      <c r="R203" s="26">
        <f t="shared" si="109"/>
        <v>3</v>
      </c>
      <c r="S203" s="215">
        <f t="shared" si="109"/>
        <v>24</v>
      </c>
      <c r="T203" s="23">
        <f t="shared" si="109"/>
        <v>2</v>
      </c>
      <c r="U203" s="26">
        <f t="shared" si="109"/>
        <v>22</v>
      </c>
    </row>
    <row r="204" spans="1:21" ht="15" customHeight="1" hidden="1">
      <c r="A204" s="175"/>
      <c r="B204" s="74" t="s">
        <v>168</v>
      </c>
      <c r="C204" s="249">
        <v>1</v>
      </c>
      <c r="D204" s="250">
        <v>1</v>
      </c>
      <c r="E204" s="251" t="s">
        <v>167</v>
      </c>
      <c r="F204" s="249">
        <v>23</v>
      </c>
      <c r="G204" s="250">
        <v>22</v>
      </c>
      <c r="H204" s="251">
        <v>1</v>
      </c>
      <c r="I204" s="252">
        <v>785</v>
      </c>
      <c r="J204" s="253"/>
      <c r="K204" s="250">
        <v>400</v>
      </c>
      <c r="L204" s="251">
        <v>385</v>
      </c>
      <c r="M204" s="249">
        <v>45</v>
      </c>
      <c r="N204" s="250">
        <v>28</v>
      </c>
      <c r="O204" s="250">
        <v>17</v>
      </c>
      <c r="P204" s="250" t="s">
        <v>21</v>
      </c>
      <c r="Q204" s="250" t="s">
        <v>21</v>
      </c>
      <c r="R204" s="251" t="s">
        <v>21</v>
      </c>
      <c r="S204" s="254">
        <v>7</v>
      </c>
      <c r="T204" s="250">
        <v>1</v>
      </c>
      <c r="U204" s="251">
        <v>6</v>
      </c>
    </row>
    <row r="205" spans="1:21" ht="15" customHeight="1" hidden="1">
      <c r="A205" s="175"/>
      <c r="B205" s="74" t="s">
        <v>169</v>
      </c>
      <c r="C205" s="249">
        <v>2</v>
      </c>
      <c r="D205" s="250">
        <v>1</v>
      </c>
      <c r="E205" s="251">
        <v>1</v>
      </c>
      <c r="F205" s="249">
        <v>34</v>
      </c>
      <c r="G205" s="250">
        <v>32</v>
      </c>
      <c r="H205" s="251">
        <v>2</v>
      </c>
      <c r="I205" s="252">
        <v>1072</v>
      </c>
      <c r="J205" s="253"/>
      <c r="K205" s="250">
        <v>547</v>
      </c>
      <c r="L205" s="251">
        <v>525</v>
      </c>
      <c r="M205" s="249">
        <v>69</v>
      </c>
      <c r="N205" s="250">
        <v>36</v>
      </c>
      <c r="O205" s="250">
        <v>33</v>
      </c>
      <c r="P205" s="250">
        <v>2</v>
      </c>
      <c r="Q205" s="250" t="s">
        <v>167</v>
      </c>
      <c r="R205" s="251">
        <v>2</v>
      </c>
      <c r="S205" s="254">
        <v>7</v>
      </c>
      <c r="T205" s="250">
        <v>1</v>
      </c>
      <c r="U205" s="251">
        <v>6</v>
      </c>
    </row>
    <row r="206" spans="1:21" ht="15" customHeight="1" hidden="1">
      <c r="A206" s="175"/>
      <c r="B206" s="74" t="s">
        <v>170</v>
      </c>
      <c r="C206" s="249">
        <v>1</v>
      </c>
      <c r="D206" s="250">
        <v>1</v>
      </c>
      <c r="E206" s="251" t="s">
        <v>167</v>
      </c>
      <c r="F206" s="249">
        <v>22</v>
      </c>
      <c r="G206" s="250">
        <v>21</v>
      </c>
      <c r="H206" s="251">
        <v>1</v>
      </c>
      <c r="I206" s="252">
        <v>745</v>
      </c>
      <c r="J206" s="253"/>
      <c r="K206" s="250">
        <v>370</v>
      </c>
      <c r="L206" s="251">
        <v>375</v>
      </c>
      <c r="M206" s="249">
        <v>43</v>
      </c>
      <c r="N206" s="250">
        <v>26</v>
      </c>
      <c r="O206" s="250">
        <v>17</v>
      </c>
      <c r="P206" s="250">
        <v>1</v>
      </c>
      <c r="Q206" s="250" t="s">
        <v>21</v>
      </c>
      <c r="R206" s="251">
        <v>1</v>
      </c>
      <c r="S206" s="254">
        <v>7</v>
      </c>
      <c r="T206" s="250" t="s">
        <v>167</v>
      </c>
      <c r="U206" s="251">
        <v>7</v>
      </c>
    </row>
    <row r="207" spans="1:21" ht="15" customHeight="1" hidden="1">
      <c r="A207" s="175"/>
      <c r="B207" s="75" t="s">
        <v>171</v>
      </c>
      <c r="C207" s="255">
        <v>1</v>
      </c>
      <c r="D207" s="256">
        <v>1</v>
      </c>
      <c r="E207" s="257" t="s">
        <v>167</v>
      </c>
      <c r="F207" s="255">
        <v>14</v>
      </c>
      <c r="G207" s="256">
        <v>13</v>
      </c>
      <c r="H207" s="257">
        <v>1</v>
      </c>
      <c r="I207" s="252">
        <v>425</v>
      </c>
      <c r="J207" s="253"/>
      <c r="K207" s="256">
        <v>210</v>
      </c>
      <c r="L207" s="257">
        <v>215</v>
      </c>
      <c r="M207" s="255">
        <v>32</v>
      </c>
      <c r="N207" s="256">
        <v>16</v>
      </c>
      <c r="O207" s="256">
        <v>16</v>
      </c>
      <c r="P207" s="256">
        <v>1</v>
      </c>
      <c r="Q207" s="256">
        <v>1</v>
      </c>
      <c r="R207" s="257" t="s">
        <v>21</v>
      </c>
      <c r="S207" s="258">
        <v>3</v>
      </c>
      <c r="T207" s="256" t="s">
        <v>21</v>
      </c>
      <c r="U207" s="257">
        <v>3</v>
      </c>
    </row>
    <row r="208" spans="1:21" ht="12.75" customHeight="1">
      <c r="A208" s="217"/>
      <c r="B208" s="28" t="s">
        <v>20</v>
      </c>
      <c r="C208" s="214">
        <f>SUM(C209:C212)</f>
        <v>5</v>
      </c>
      <c r="D208" s="23">
        <f>SUM(D209:D212)</f>
        <v>4</v>
      </c>
      <c r="E208" s="26" t="s">
        <v>167</v>
      </c>
      <c r="F208" s="214">
        <f>SUM(F209:F212)</f>
        <v>92</v>
      </c>
      <c r="G208" s="23">
        <f>SUM(G209:G212)</f>
        <v>87</v>
      </c>
      <c r="H208" s="26">
        <f>SUM(H209:H212)</f>
        <v>5</v>
      </c>
      <c r="I208" s="259">
        <f>SUM(I209:I212)</f>
        <v>2959</v>
      </c>
      <c r="J208" s="260"/>
      <c r="K208" s="23">
        <f aca="true" t="shared" si="110" ref="K208:U208">SUM(K209:K212)</f>
        <v>1537</v>
      </c>
      <c r="L208" s="26">
        <f t="shared" si="110"/>
        <v>1422</v>
      </c>
      <c r="M208" s="214">
        <f t="shared" si="110"/>
        <v>186</v>
      </c>
      <c r="N208" s="23">
        <f t="shared" si="110"/>
        <v>107</v>
      </c>
      <c r="O208" s="23">
        <f t="shared" si="110"/>
        <v>79</v>
      </c>
      <c r="P208" s="23">
        <f t="shared" si="110"/>
        <v>3</v>
      </c>
      <c r="Q208" s="23">
        <f t="shared" si="110"/>
        <v>0</v>
      </c>
      <c r="R208" s="26">
        <f t="shared" si="110"/>
        <v>3</v>
      </c>
      <c r="S208" s="214">
        <f t="shared" si="110"/>
        <v>20</v>
      </c>
      <c r="T208" s="23">
        <f t="shared" si="110"/>
        <v>1</v>
      </c>
      <c r="U208" s="26">
        <f t="shared" si="110"/>
        <v>19</v>
      </c>
    </row>
    <row r="209" spans="1:21" ht="15" customHeight="1" hidden="1">
      <c r="A209" s="175"/>
      <c r="B209" s="11" t="s">
        <v>168</v>
      </c>
      <c r="C209" s="249">
        <f aca="true" t="shared" si="111" ref="C209:C217">SUM(D209:E209)</f>
        <v>1</v>
      </c>
      <c r="D209" s="250">
        <v>1</v>
      </c>
      <c r="E209" s="251" t="s">
        <v>167</v>
      </c>
      <c r="F209" s="249">
        <f>SUM(G209:H209)</f>
        <v>21</v>
      </c>
      <c r="G209" s="250">
        <v>20</v>
      </c>
      <c r="H209" s="251">
        <v>1</v>
      </c>
      <c r="I209" s="252">
        <f>SUM(K209:L209)</f>
        <v>721</v>
      </c>
      <c r="J209" s="253"/>
      <c r="K209" s="250">
        <v>376</v>
      </c>
      <c r="L209" s="251">
        <v>345</v>
      </c>
      <c r="M209" s="249">
        <f>SUM(N209:O209)</f>
        <v>42</v>
      </c>
      <c r="N209" s="250">
        <v>26</v>
      </c>
      <c r="O209" s="250">
        <v>16</v>
      </c>
      <c r="P209" s="250" t="s">
        <v>21</v>
      </c>
      <c r="Q209" s="250" t="s">
        <v>21</v>
      </c>
      <c r="R209" s="251" t="s">
        <v>21</v>
      </c>
      <c r="S209" s="249">
        <f>SUM(T209:U209)</f>
        <v>5</v>
      </c>
      <c r="T209" s="250" t="s">
        <v>167</v>
      </c>
      <c r="U209" s="251">
        <v>5</v>
      </c>
    </row>
    <row r="210" spans="1:21" ht="15" customHeight="1" hidden="1">
      <c r="A210" s="175"/>
      <c r="B210" s="11" t="s">
        <v>169</v>
      </c>
      <c r="C210" s="249">
        <f t="shared" si="111"/>
        <v>2</v>
      </c>
      <c r="D210" s="250">
        <v>1</v>
      </c>
      <c r="E210" s="251">
        <v>1</v>
      </c>
      <c r="F210" s="249">
        <f>SUM(G210:H210)</f>
        <v>34</v>
      </c>
      <c r="G210" s="250">
        <v>32</v>
      </c>
      <c r="H210" s="251">
        <v>2</v>
      </c>
      <c r="I210" s="252">
        <f>SUM(K210:L210)</f>
        <v>1059</v>
      </c>
      <c r="J210" s="253"/>
      <c r="K210" s="250">
        <v>559</v>
      </c>
      <c r="L210" s="251">
        <v>500</v>
      </c>
      <c r="M210" s="249">
        <f>SUM(N210:O210)</f>
        <v>68</v>
      </c>
      <c r="N210" s="250">
        <v>37</v>
      </c>
      <c r="O210" s="250">
        <v>31</v>
      </c>
      <c r="P210" s="250">
        <f>SUM(Q210:R210)</f>
        <v>3</v>
      </c>
      <c r="Q210" s="250" t="s">
        <v>167</v>
      </c>
      <c r="R210" s="251">
        <v>3</v>
      </c>
      <c r="S210" s="249">
        <f>SUM(T210:U210)</f>
        <v>6</v>
      </c>
      <c r="T210" s="250">
        <v>1</v>
      </c>
      <c r="U210" s="251">
        <v>5</v>
      </c>
    </row>
    <row r="211" spans="1:21" ht="15" customHeight="1" hidden="1">
      <c r="A211" s="175"/>
      <c r="B211" s="11" t="s">
        <v>170</v>
      </c>
      <c r="C211" s="249">
        <f t="shared" si="111"/>
        <v>1</v>
      </c>
      <c r="D211" s="250">
        <v>1</v>
      </c>
      <c r="E211" s="251" t="s">
        <v>167</v>
      </c>
      <c r="F211" s="249">
        <f>SUM(G211:H211)</f>
        <v>23</v>
      </c>
      <c r="G211" s="250">
        <v>22</v>
      </c>
      <c r="H211" s="251">
        <v>1</v>
      </c>
      <c r="I211" s="252">
        <f>SUM(K211:L211)</f>
        <v>763</v>
      </c>
      <c r="J211" s="253"/>
      <c r="K211" s="250">
        <v>385</v>
      </c>
      <c r="L211" s="251">
        <v>378</v>
      </c>
      <c r="M211" s="249">
        <f>SUM(N211:O211)</f>
        <v>44</v>
      </c>
      <c r="N211" s="250">
        <v>26</v>
      </c>
      <c r="O211" s="250">
        <v>18</v>
      </c>
      <c r="P211" s="250" t="s">
        <v>167</v>
      </c>
      <c r="Q211" s="250" t="s">
        <v>21</v>
      </c>
      <c r="R211" s="251" t="s">
        <v>167</v>
      </c>
      <c r="S211" s="249">
        <f>SUM(T211:U211)</f>
        <v>6</v>
      </c>
      <c r="T211" s="250" t="s">
        <v>167</v>
      </c>
      <c r="U211" s="251">
        <v>6</v>
      </c>
    </row>
    <row r="212" spans="1:21" ht="15" customHeight="1" hidden="1">
      <c r="A212" s="175"/>
      <c r="B212" s="18" t="s">
        <v>171</v>
      </c>
      <c r="C212" s="255">
        <f t="shared" si="111"/>
        <v>1</v>
      </c>
      <c r="D212" s="256">
        <v>1</v>
      </c>
      <c r="E212" s="257" t="s">
        <v>167</v>
      </c>
      <c r="F212" s="255">
        <f>SUM(G212:H212)</f>
        <v>14</v>
      </c>
      <c r="G212" s="256">
        <v>13</v>
      </c>
      <c r="H212" s="257">
        <v>1</v>
      </c>
      <c r="I212" s="261">
        <f>SUM(K212:L212)</f>
        <v>416</v>
      </c>
      <c r="J212" s="262"/>
      <c r="K212" s="256">
        <v>217</v>
      </c>
      <c r="L212" s="257">
        <v>199</v>
      </c>
      <c r="M212" s="255">
        <f>SUM(N212:O212)</f>
        <v>32</v>
      </c>
      <c r="N212" s="256">
        <v>18</v>
      </c>
      <c r="O212" s="256">
        <v>14</v>
      </c>
      <c r="P212" s="256" t="s">
        <v>167</v>
      </c>
      <c r="Q212" s="256" t="s">
        <v>21</v>
      </c>
      <c r="R212" s="257" t="s">
        <v>21</v>
      </c>
      <c r="S212" s="255">
        <f>SUM(T212:U212)</f>
        <v>3</v>
      </c>
      <c r="T212" s="256" t="s">
        <v>21</v>
      </c>
      <c r="U212" s="257">
        <v>3</v>
      </c>
    </row>
    <row r="213" spans="1:21" ht="12.75" customHeight="1">
      <c r="A213" s="217"/>
      <c r="B213" s="65" t="s">
        <v>5</v>
      </c>
      <c r="C213" s="263">
        <f t="shared" si="111"/>
        <v>6</v>
      </c>
      <c r="D213" s="264">
        <f aca="true" t="shared" si="112" ref="D213:I213">SUM(D214:D217)</f>
        <v>5</v>
      </c>
      <c r="E213" s="265">
        <f t="shared" si="112"/>
        <v>1</v>
      </c>
      <c r="F213" s="263">
        <f t="shared" si="112"/>
        <v>102</v>
      </c>
      <c r="G213" s="264">
        <f t="shared" si="112"/>
        <v>95</v>
      </c>
      <c r="H213" s="265">
        <f t="shared" si="112"/>
        <v>7</v>
      </c>
      <c r="I213" s="266">
        <f t="shared" si="112"/>
        <v>2980</v>
      </c>
      <c r="J213" s="267"/>
      <c r="K213" s="68">
        <f aca="true" t="shared" si="113" ref="K213:U213">SUM(K214:K217)</f>
        <v>1538</v>
      </c>
      <c r="L213" s="71">
        <f t="shared" si="113"/>
        <v>1442</v>
      </c>
      <c r="M213" s="263">
        <f t="shared" si="113"/>
        <v>205</v>
      </c>
      <c r="N213" s="264">
        <f t="shared" si="113"/>
        <v>117</v>
      </c>
      <c r="O213" s="264">
        <f t="shared" si="113"/>
        <v>88</v>
      </c>
      <c r="P213" s="264">
        <f t="shared" si="113"/>
        <v>6</v>
      </c>
      <c r="Q213" s="264">
        <f t="shared" si="113"/>
        <v>1</v>
      </c>
      <c r="R213" s="265">
        <f t="shared" si="113"/>
        <v>5</v>
      </c>
      <c r="S213" s="263">
        <f t="shared" si="113"/>
        <v>21</v>
      </c>
      <c r="T213" s="264">
        <f t="shared" si="113"/>
        <v>1</v>
      </c>
      <c r="U213" s="265">
        <f t="shared" si="113"/>
        <v>20</v>
      </c>
    </row>
    <row r="214" spans="1:21" ht="15" customHeight="1" hidden="1">
      <c r="A214" s="268"/>
      <c r="B214" s="76" t="s">
        <v>168</v>
      </c>
      <c r="C214" s="249">
        <f t="shared" si="111"/>
        <v>1</v>
      </c>
      <c r="D214" s="250">
        <v>1</v>
      </c>
      <c r="E214" s="251" t="s">
        <v>167</v>
      </c>
      <c r="F214" s="249">
        <f>SUM(G214:H214)</f>
        <v>22</v>
      </c>
      <c r="G214" s="250">
        <v>21</v>
      </c>
      <c r="H214" s="251">
        <v>1</v>
      </c>
      <c r="I214" s="252">
        <f>SUM(K214:L214)</f>
        <v>682</v>
      </c>
      <c r="J214" s="253"/>
      <c r="K214" s="10">
        <v>359</v>
      </c>
      <c r="L214" s="14">
        <v>323</v>
      </c>
      <c r="M214" s="249">
        <f>SUM(N214:O214)</f>
        <v>43</v>
      </c>
      <c r="N214" s="250">
        <v>27</v>
      </c>
      <c r="O214" s="250">
        <v>16</v>
      </c>
      <c r="P214" s="250">
        <f>SUM(Q214:R214)</f>
        <v>1</v>
      </c>
      <c r="Q214" s="250">
        <v>1</v>
      </c>
      <c r="R214" s="251" t="s">
        <v>21</v>
      </c>
      <c r="S214" s="249">
        <f>SUM(T214:U214)</f>
        <v>5</v>
      </c>
      <c r="T214" s="250" t="s">
        <v>167</v>
      </c>
      <c r="U214" s="251">
        <v>5</v>
      </c>
    </row>
    <row r="215" spans="1:21" ht="15" customHeight="1" hidden="1">
      <c r="A215" s="268"/>
      <c r="B215" s="76" t="s">
        <v>169</v>
      </c>
      <c r="C215" s="249">
        <f t="shared" si="111"/>
        <v>3</v>
      </c>
      <c r="D215" s="250">
        <v>2</v>
      </c>
      <c r="E215" s="251">
        <v>1</v>
      </c>
      <c r="F215" s="249">
        <f>SUM(G215:H215)</f>
        <v>39</v>
      </c>
      <c r="G215" s="250">
        <v>36</v>
      </c>
      <c r="H215" s="251">
        <v>3</v>
      </c>
      <c r="I215" s="252">
        <f>SUM(K215:L215)</f>
        <v>1062</v>
      </c>
      <c r="J215" s="253"/>
      <c r="K215" s="10">
        <v>556</v>
      </c>
      <c r="L215" s="14">
        <v>506</v>
      </c>
      <c r="M215" s="249">
        <f>SUM(N215:O215)</f>
        <v>80</v>
      </c>
      <c r="N215" s="250">
        <v>44</v>
      </c>
      <c r="O215" s="250">
        <v>36</v>
      </c>
      <c r="P215" s="250">
        <f>SUM(Q215:R215)</f>
        <v>4</v>
      </c>
      <c r="Q215" s="250" t="s">
        <v>167</v>
      </c>
      <c r="R215" s="251">
        <v>4</v>
      </c>
      <c r="S215" s="249">
        <f>SUM(T215:U215)</f>
        <v>7</v>
      </c>
      <c r="T215" s="250">
        <v>1</v>
      </c>
      <c r="U215" s="251">
        <v>6</v>
      </c>
    </row>
    <row r="216" spans="1:21" ht="15" customHeight="1" hidden="1">
      <c r="A216" s="268"/>
      <c r="B216" s="76" t="s">
        <v>170</v>
      </c>
      <c r="C216" s="249">
        <f t="shared" si="111"/>
        <v>1</v>
      </c>
      <c r="D216" s="250">
        <v>1</v>
      </c>
      <c r="E216" s="251" t="s">
        <v>167</v>
      </c>
      <c r="F216" s="249">
        <f>SUM(G216:H216)</f>
        <v>26</v>
      </c>
      <c r="G216" s="250">
        <v>24</v>
      </c>
      <c r="H216" s="251">
        <v>2</v>
      </c>
      <c r="I216" s="252">
        <f>SUM(K216:L216)</f>
        <v>795</v>
      </c>
      <c r="J216" s="253"/>
      <c r="K216" s="10">
        <v>391</v>
      </c>
      <c r="L216" s="14">
        <v>404</v>
      </c>
      <c r="M216" s="249">
        <f>SUM(N216:O216)</f>
        <v>50</v>
      </c>
      <c r="N216" s="250">
        <v>27</v>
      </c>
      <c r="O216" s="250">
        <v>23</v>
      </c>
      <c r="P216" s="250" t="s">
        <v>167</v>
      </c>
      <c r="Q216" s="250" t="s">
        <v>21</v>
      </c>
      <c r="R216" s="251" t="s">
        <v>167</v>
      </c>
      <c r="S216" s="249">
        <f>SUM(T216:U216)</f>
        <v>6</v>
      </c>
      <c r="T216" s="250" t="s">
        <v>167</v>
      </c>
      <c r="U216" s="251">
        <v>6</v>
      </c>
    </row>
    <row r="217" spans="1:21" ht="15" customHeight="1" hidden="1">
      <c r="A217" s="268"/>
      <c r="B217" s="77" t="s">
        <v>171</v>
      </c>
      <c r="C217" s="255">
        <f t="shared" si="111"/>
        <v>1</v>
      </c>
      <c r="D217" s="256">
        <v>1</v>
      </c>
      <c r="E217" s="257" t="s">
        <v>167</v>
      </c>
      <c r="F217" s="255">
        <f>SUM(G217:H217)</f>
        <v>15</v>
      </c>
      <c r="G217" s="256">
        <v>14</v>
      </c>
      <c r="H217" s="257">
        <v>1</v>
      </c>
      <c r="I217" s="261">
        <f>SUM(K217:L217)</f>
        <v>441</v>
      </c>
      <c r="J217" s="262"/>
      <c r="K217" s="17">
        <v>232</v>
      </c>
      <c r="L217" s="21">
        <v>209</v>
      </c>
      <c r="M217" s="255">
        <f>SUM(N217:O217)</f>
        <v>32</v>
      </c>
      <c r="N217" s="256">
        <v>19</v>
      </c>
      <c r="O217" s="256">
        <v>13</v>
      </c>
      <c r="P217" s="256">
        <f>SUM(Q217:R217)</f>
        <v>1</v>
      </c>
      <c r="Q217" s="256" t="s">
        <v>21</v>
      </c>
      <c r="R217" s="257">
        <v>1</v>
      </c>
      <c r="S217" s="255">
        <f>SUM(T217:U217)</f>
        <v>3</v>
      </c>
      <c r="T217" s="256" t="s">
        <v>21</v>
      </c>
      <c r="U217" s="257">
        <v>3</v>
      </c>
    </row>
    <row r="218" spans="1:21" s="216" customFormat="1" ht="12.75" customHeight="1">
      <c r="A218" s="217"/>
      <c r="B218" s="218" t="s">
        <v>140</v>
      </c>
      <c r="C218" s="219">
        <v>6</v>
      </c>
      <c r="D218" s="68">
        <v>5</v>
      </c>
      <c r="E218" s="68">
        <v>1</v>
      </c>
      <c r="F218" s="219">
        <v>108</v>
      </c>
      <c r="G218" s="68">
        <v>101</v>
      </c>
      <c r="H218" s="71">
        <v>7</v>
      </c>
      <c r="I218" s="269">
        <v>3098</v>
      </c>
      <c r="J218" s="270"/>
      <c r="K218" s="68">
        <v>1607</v>
      </c>
      <c r="L218" s="71">
        <v>1491</v>
      </c>
      <c r="M218" s="219">
        <v>206</v>
      </c>
      <c r="N218" s="68">
        <v>113</v>
      </c>
      <c r="O218" s="68">
        <v>93</v>
      </c>
      <c r="P218" s="68">
        <v>6</v>
      </c>
      <c r="Q218" s="68" t="s">
        <v>21</v>
      </c>
      <c r="R218" s="71">
        <v>6</v>
      </c>
      <c r="S218" s="227">
        <v>21</v>
      </c>
      <c r="T218" s="68">
        <v>1</v>
      </c>
      <c r="U218" s="71">
        <v>20</v>
      </c>
    </row>
    <row r="219" spans="1:21" s="216" customFormat="1" ht="12.75" customHeight="1">
      <c r="A219" s="217"/>
      <c r="B219" s="218" t="s">
        <v>141</v>
      </c>
      <c r="C219" s="219">
        <v>6</v>
      </c>
      <c r="D219" s="68">
        <v>5</v>
      </c>
      <c r="E219" s="68">
        <v>1</v>
      </c>
      <c r="F219" s="219">
        <v>110</v>
      </c>
      <c r="G219" s="68">
        <v>103</v>
      </c>
      <c r="H219" s="71">
        <v>7</v>
      </c>
      <c r="I219" s="269">
        <v>3114</v>
      </c>
      <c r="J219" s="270"/>
      <c r="K219" s="68">
        <v>1592</v>
      </c>
      <c r="L219" s="71">
        <v>1522</v>
      </c>
      <c r="M219" s="219">
        <v>206</v>
      </c>
      <c r="N219" s="68">
        <v>115</v>
      </c>
      <c r="O219" s="68">
        <v>91</v>
      </c>
      <c r="P219" s="68">
        <v>5</v>
      </c>
      <c r="Q219" s="68" t="s">
        <v>21</v>
      </c>
      <c r="R219" s="71">
        <v>5</v>
      </c>
      <c r="S219" s="227">
        <v>18</v>
      </c>
      <c r="T219" s="68" t="s">
        <v>21</v>
      </c>
      <c r="U219" s="71">
        <v>18</v>
      </c>
    </row>
    <row r="220" spans="2:21" ht="12.75" customHeight="1">
      <c r="B220" s="228" t="s">
        <v>142</v>
      </c>
      <c r="C220" s="214">
        <f aca="true" t="shared" si="114" ref="C220:H220">C221+C223+C227+C229</f>
        <v>6</v>
      </c>
      <c r="D220" s="23">
        <f t="shared" si="114"/>
        <v>5</v>
      </c>
      <c r="E220" s="23">
        <f t="shared" si="114"/>
        <v>1</v>
      </c>
      <c r="F220" s="214">
        <f t="shared" si="114"/>
        <v>113</v>
      </c>
      <c r="G220" s="23">
        <f t="shared" si="114"/>
        <v>106</v>
      </c>
      <c r="H220" s="26">
        <f t="shared" si="114"/>
        <v>7</v>
      </c>
      <c r="I220" s="215"/>
      <c r="J220" s="215">
        <f aca="true" t="shared" si="115" ref="J220:U220">J221+J223+J227+J229</f>
        <v>3166</v>
      </c>
      <c r="K220" s="23">
        <f t="shared" si="115"/>
        <v>1648</v>
      </c>
      <c r="L220" s="23">
        <f t="shared" si="115"/>
        <v>1518</v>
      </c>
      <c r="M220" s="214">
        <f t="shared" si="115"/>
        <v>205</v>
      </c>
      <c r="N220" s="23">
        <f t="shared" si="115"/>
        <v>115</v>
      </c>
      <c r="O220" s="23">
        <f t="shared" si="115"/>
        <v>90</v>
      </c>
      <c r="P220" s="23">
        <f t="shared" si="115"/>
        <v>7</v>
      </c>
      <c r="Q220" s="23">
        <f t="shared" si="115"/>
        <v>2</v>
      </c>
      <c r="R220" s="26">
        <f t="shared" si="115"/>
        <v>5</v>
      </c>
      <c r="S220" s="214">
        <f t="shared" si="115"/>
        <v>16</v>
      </c>
      <c r="T220" s="23">
        <f t="shared" si="115"/>
        <v>0</v>
      </c>
      <c r="U220" s="26">
        <f t="shared" si="115"/>
        <v>16</v>
      </c>
    </row>
    <row r="221" spans="2:21" s="5" customFormat="1" ht="15" customHeight="1" hidden="1">
      <c r="B221" s="11" t="s">
        <v>168</v>
      </c>
      <c r="C221" s="74">
        <f>IF(SUM(D221:E221)=0,"-",SUM(D221:E221))</f>
        <v>1</v>
      </c>
      <c r="D221" s="9">
        <f>SUM(D222:D222)</f>
        <v>1</v>
      </c>
      <c r="E221" s="12">
        <f>SUM(E222:E222)</f>
        <v>0</v>
      </c>
      <c r="F221" s="74">
        <f>SUM(G221:H221)</f>
        <v>26</v>
      </c>
      <c r="G221" s="10">
        <f>SUM(G222:G222)</f>
        <v>25</v>
      </c>
      <c r="H221" s="14">
        <f>SUM(H222:H222)</f>
        <v>1</v>
      </c>
      <c r="I221" s="74"/>
      <c r="J221" s="76">
        <f>IF(SUM(K221:L221)=0,"-",SUM(K221:L221))</f>
        <v>753</v>
      </c>
      <c r="K221" s="9">
        <f>SUM(K222:K222)</f>
        <v>384</v>
      </c>
      <c r="L221" s="10">
        <f>SUM(L222:L222)</f>
        <v>369</v>
      </c>
      <c r="M221" s="13">
        <f>IF(SUM(N221:O221)=0,"-",SUM(N221:O221))</f>
        <v>47</v>
      </c>
      <c r="N221" s="9">
        <f aca="true" t="shared" si="116" ref="N221:U221">SUM(N222:N222)</f>
        <v>28</v>
      </c>
      <c r="O221" s="12">
        <f t="shared" si="116"/>
        <v>19</v>
      </c>
      <c r="P221" s="76">
        <f t="shared" si="116"/>
        <v>1</v>
      </c>
      <c r="Q221" s="9">
        <f t="shared" si="116"/>
        <v>1</v>
      </c>
      <c r="R221" s="12">
        <f t="shared" si="116"/>
        <v>0</v>
      </c>
      <c r="S221" s="74">
        <f t="shared" si="116"/>
        <v>4</v>
      </c>
      <c r="T221" s="9">
        <f t="shared" si="116"/>
        <v>0</v>
      </c>
      <c r="U221" s="14">
        <f t="shared" si="116"/>
        <v>4</v>
      </c>
    </row>
    <row r="222" spans="2:21" s="5" customFormat="1" ht="15" customHeight="1" hidden="1">
      <c r="B222" s="11" t="s">
        <v>172</v>
      </c>
      <c r="C222" s="74">
        <f>IF(SUM(D222:E222)=0,"-",SUM(D222:E222))</f>
        <v>1</v>
      </c>
      <c r="D222" s="9">
        <v>1</v>
      </c>
      <c r="E222" s="76"/>
      <c r="F222" s="74">
        <f>SUM(G222:H222)</f>
        <v>26</v>
      </c>
      <c r="G222" s="10">
        <v>25</v>
      </c>
      <c r="H222" s="14">
        <v>1</v>
      </c>
      <c r="I222" s="74"/>
      <c r="J222" s="76">
        <f>IF(SUM(K222:L222)=0,"-",SUM(K222:L222))</f>
        <v>753</v>
      </c>
      <c r="K222" s="9">
        <v>384</v>
      </c>
      <c r="L222" s="10">
        <v>369</v>
      </c>
      <c r="M222" s="13">
        <f>IF(SUM(N222:O222)=0,"-",SUM(N222:O222))</f>
        <v>47</v>
      </c>
      <c r="N222" s="9">
        <v>28</v>
      </c>
      <c r="O222" s="12">
        <v>19</v>
      </c>
      <c r="P222" s="76">
        <f>IF(SUM(Q222:R222)=0,"-",SUM(Q222:R222))</f>
        <v>1</v>
      </c>
      <c r="Q222" s="9">
        <v>1</v>
      </c>
      <c r="R222" s="78">
        <v>0</v>
      </c>
      <c r="S222" s="74">
        <f>IF(SUM(T222:U222)=0,"-",SUM(T222:U222))</f>
        <v>4</v>
      </c>
      <c r="T222" s="9">
        <v>0</v>
      </c>
      <c r="U222" s="14">
        <v>4</v>
      </c>
    </row>
    <row r="223" spans="2:21" s="5" customFormat="1" ht="15" customHeight="1" hidden="1">
      <c r="B223" s="11" t="s">
        <v>169</v>
      </c>
      <c r="C223" s="74">
        <f aca="true" t="shared" si="117" ref="C223:H223">SUM(C224:C226)</f>
        <v>3</v>
      </c>
      <c r="D223" s="9">
        <f t="shared" si="117"/>
        <v>2</v>
      </c>
      <c r="E223" s="12">
        <f t="shared" si="117"/>
        <v>1</v>
      </c>
      <c r="F223" s="74">
        <f t="shared" si="117"/>
        <v>42</v>
      </c>
      <c r="G223" s="10">
        <f t="shared" si="117"/>
        <v>39</v>
      </c>
      <c r="H223" s="14">
        <f t="shared" si="117"/>
        <v>3</v>
      </c>
      <c r="I223" s="74"/>
      <c r="J223" s="76">
        <f aca="true" t="shared" si="118" ref="J223:U223">SUM(J224:J226)</f>
        <v>1155</v>
      </c>
      <c r="K223" s="9">
        <f t="shared" si="118"/>
        <v>594</v>
      </c>
      <c r="L223" s="10">
        <f t="shared" si="118"/>
        <v>561</v>
      </c>
      <c r="M223" s="13">
        <f t="shared" si="118"/>
        <v>77</v>
      </c>
      <c r="N223" s="9">
        <f t="shared" si="118"/>
        <v>42</v>
      </c>
      <c r="O223" s="12">
        <f t="shared" si="118"/>
        <v>35</v>
      </c>
      <c r="P223" s="76">
        <f t="shared" si="118"/>
        <v>5</v>
      </c>
      <c r="Q223" s="9">
        <f t="shared" si="118"/>
        <v>0</v>
      </c>
      <c r="R223" s="12">
        <f t="shared" si="118"/>
        <v>5</v>
      </c>
      <c r="S223" s="74">
        <f t="shared" si="118"/>
        <v>5</v>
      </c>
      <c r="T223" s="9">
        <f t="shared" si="118"/>
        <v>0</v>
      </c>
      <c r="U223" s="14">
        <f t="shared" si="118"/>
        <v>5</v>
      </c>
    </row>
    <row r="224" spans="2:21" s="5" customFormat="1" ht="15" customHeight="1" hidden="1">
      <c r="B224" s="11" t="s">
        <v>173</v>
      </c>
      <c r="C224" s="74">
        <f>IF(SUM(D224:E224)=0,"-",SUM(D224:E224))</f>
        <v>1</v>
      </c>
      <c r="D224" s="9">
        <v>1</v>
      </c>
      <c r="E224" s="76"/>
      <c r="F224" s="74">
        <f>SUM(G224:H224)</f>
        <v>25</v>
      </c>
      <c r="G224" s="10">
        <v>23</v>
      </c>
      <c r="H224" s="14">
        <v>2</v>
      </c>
      <c r="I224" s="74"/>
      <c r="J224" s="76">
        <f>IF(SUM(K224:L224)=0,"-",SUM(K224:L224))</f>
        <v>721</v>
      </c>
      <c r="K224" s="9">
        <v>375</v>
      </c>
      <c r="L224" s="10">
        <v>346</v>
      </c>
      <c r="M224" s="13">
        <f>IF(SUM(N224:O224)=0,"-",SUM(N224:O224))</f>
        <v>44</v>
      </c>
      <c r="N224" s="9">
        <v>23</v>
      </c>
      <c r="O224" s="12">
        <v>21</v>
      </c>
      <c r="P224" s="76">
        <f>IF(SUM(Q224:R224)=0,"-",SUM(Q224:R224))</f>
        <v>1</v>
      </c>
      <c r="Q224" s="9">
        <v>0</v>
      </c>
      <c r="R224" s="78">
        <v>1</v>
      </c>
      <c r="S224" s="74">
        <f>IF(SUM(T224:U224)=0,"-",SUM(T224:U224))</f>
        <v>3</v>
      </c>
      <c r="T224" s="9">
        <v>0</v>
      </c>
      <c r="U224" s="14">
        <v>3</v>
      </c>
    </row>
    <row r="225" spans="2:21" s="5" customFormat="1" ht="15" customHeight="1" hidden="1">
      <c r="B225" s="11" t="s">
        <v>144</v>
      </c>
      <c r="C225" s="74">
        <f>IF(SUM(D225:E225)=0,"-",SUM(D225:E225))</f>
        <v>1</v>
      </c>
      <c r="D225" s="9"/>
      <c r="E225" s="76">
        <v>1</v>
      </c>
      <c r="F225" s="74">
        <f>SUM(G225:H225)</f>
        <v>3</v>
      </c>
      <c r="G225" s="10">
        <v>3</v>
      </c>
      <c r="H225" s="14">
        <v>0</v>
      </c>
      <c r="I225" s="74"/>
      <c r="J225" s="76">
        <f>IF(SUM(K225:L225)=0,"-",SUM(K225:L225))</f>
        <v>16</v>
      </c>
      <c r="K225" s="9">
        <v>8</v>
      </c>
      <c r="L225" s="10">
        <v>8</v>
      </c>
      <c r="M225" s="13">
        <f>IF(SUM(N225:O225)=0,"-",SUM(N225:O225))</f>
        <v>6</v>
      </c>
      <c r="N225" s="9">
        <v>2</v>
      </c>
      <c r="O225" s="12">
        <v>4</v>
      </c>
      <c r="P225" s="76">
        <f>IF(SUM(Q225:R225)=0,"-",SUM(Q225:R225))</f>
        <v>2</v>
      </c>
      <c r="Q225" s="9">
        <v>0</v>
      </c>
      <c r="R225" s="78">
        <v>2</v>
      </c>
      <c r="S225" s="74" t="str">
        <f>IF(SUM(T225:U225)=0,"-",SUM(T225:U225))</f>
        <v>-</v>
      </c>
      <c r="T225" s="9">
        <v>0</v>
      </c>
      <c r="U225" s="14">
        <v>0</v>
      </c>
    </row>
    <row r="226" spans="2:21" s="5" customFormat="1" ht="15" customHeight="1" hidden="1">
      <c r="B226" s="11" t="s">
        <v>174</v>
      </c>
      <c r="C226" s="74">
        <f>IF(SUM(D226:E226)=0,"-",SUM(D226:E226))</f>
        <v>1</v>
      </c>
      <c r="D226" s="9">
        <v>1</v>
      </c>
      <c r="E226" s="76"/>
      <c r="F226" s="74">
        <f>SUM(G226:H226)</f>
        <v>14</v>
      </c>
      <c r="G226" s="10">
        <v>13</v>
      </c>
      <c r="H226" s="14">
        <v>1</v>
      </c>
      <c r="I226" s="74"/>
      <c r="J226" s="76">
        <f>IF(SUM(K226:L226)=0,"-",SUM(K226:L226))</f>
        <v>418</v>
      </c>
      <c r="K226" s="9">
        <v>211</v>
      </c>
      <c r="L226" s="10">
        <v>207</v>
      </c>
      <c r="M226" s="13">
        <f>IF(SUM(N226:O226)=0,"-",SUM(N226:O226))</f>
        <v>27</v>
      </c>
      <c r="N226" s="9">
        <v>17</v>
      </c>
      <c r="O226" s="12">
        <v>10</v>
      </c>
      <c r="P226" s="76">
        <f>IF(SUM(Q226:R226)=0,"-",SUM(Q226:R226))</f>
        <v>2</v>
      </c>
      <c r="Q226" s="9">
        <v>0</v>
      </c>
      <c r="R226" s="78">
        <v>2</v>
      </c>
      <c r="S226" s="74">
        <f>IF(SUM(T226:U226)=0,"-",SUM(T226:U226))</f>
        <v>2</v>
      </c>
      <c r="T226" s="9">
        <v>0</v>
      </c>
      <c r="U226" s="14">
        <v>2</v>
      </c>
    </row>
    <row r="227" spans="2:21" s="5" customFormat="1" ht="15" customHeight="1" hidden="1">
      <c r="B227" s="11" t="s">
        <v>145</v>
      </c>
      <c r="C227" s="74">
        <f aca="true" t="shared" si="119" ref="C227:H227">SUM(C228:C228)</f>
        <v>1</v>
      </c>
      <c r="D227" s="9">
        <f t="shared" si="119"/>
        <v>1</v>
      </c>
      <c r="E227" s="12">
        <f t="shared" si="119"/>
        <v>0</v>
      </c>
      <c r="F227" s="74">
        <f t="shared" si="119"/>
        <v>28</v>
      </c>
      <c r="G227" s="10">
        <f t="shared" si="119"/>
        <v>26</v>
      </c>
      <c r="H227" s="14">
        <f t="shared" si="119"/>
        <v>2</v>
      </c>
      <c r="I227" s="74"/>
      <c r="J227" s="76">
        <f aca="true" t="shared" si="120" ref="J227:U227">SUM(J228:J228)</f>
        <v>806</v>
      </c>
      <c r="K227" s="9">
        <f t="shared" si="120"/>
        <v>423</v>
      </c>
      <c r="L227" s="10">
        <f t="shared" si="120"/>
        <v>383</v>
      </c>
      <c r="M227" s="13">
        <f t="shared" si="120"/>
        <v>50</v>
      </c>
      <c r="N227" s="9">
        <f t="shared" si="120"/>
        <v>25</v>
      </c>
      <c r="O227" s="12">
        <f t="shared" si="120"/>
        <v>25</v>
      </c>
      <c r="P227" s="76">
        <f t="shared" si="120"/>
        <v>0</v>
      </c>
      <c r="Q227" s="9">
        <f t="shared" si="120"/>
        <v>0</v>
      </c>
      <c r="R227" s="12">
        <f t="shared" si="120"/>
        <v>0</v>
      </c>
      <c r="S227" s="74">
        <f t="shared" si="120"/>
        <v>4</v>
      </c>
      <c r="T227" s="9">
        <f t="shared" si="120"/>
        <v>0</v>
      </c>
      <c r="U227" s="14">
        <f t="shared" si="120"/>
        <v>4</v>
      </c>
    </row>
    <row r="228" spans="2:21" s="5" customFormat="1" ht="15" customHeight="1" hidden="1">
      <c r="B228" s="11" t="s">
        <v>175</v>
      </c>
      <c r="C228" s="74">
        <f>IF(SUM(D228:E228)=0,"-",SUM(D228:E228))</f>
        <v>1</v>
      </c>
      <c r="D228" s="9">
        <v>1</v>
      </c>
      <c r="E228" s="76"/>
      <c r="F228" s="74">
        <f>SUM(G228:H228)</f>
        <v>28</v>
      </c>
      <c r="G228" s="10">
        <v>26</v>
      </c>
      <c r="H228" s="14">
        <v>2</v>
      </c>
      <c r="I228" s="74"/>
      <c r="J228" s="76">
        <f>IF(SUM(K228:L228)=0,"-",SUM(K228:L228))</f>
        <v>806</v>
      </c>
      <c r="K228" s="9">
        <v>423</v>
      </c>
      <c r="L228" s="10">
        <v>383</v>
      </c>
      <c r="M228" s="13">
        <f>IF(SUM(N228:O228)=0,"-",SUM(N228:O228))</f>
        <v>50</v>
      </c>
      <c r="N228" s="9">
        <v>25</v>
      </c>
      <c r="O228" s="12">
        <v>25</v>
      </c>
      <c r="P228" s="76" t="str">
        <f>IF(SUM(Q228:R228)=0,"-",SUM(Q228:R228))</f>
        <v>-</v>
      </c>
      <c r="Q228" s="9">
        <v>0</v>
      </c>
      <c r="R228" s="78">
        <v>0</v>
      </c>
      <c r="S228" s="74">
        <f>IF(SUM(T228:U228)=0,"-",SUM(T228:U228))</f>
        <v>4</v>
      </c>
      <c r="T228" s="9">
        <v>0</v>
      </c>
      <c r="U228" s="14">
        <v>4</v>
      </c>
    </row>
    <row r="229" spans="2:21" s="5" customFormat="1" ht="15" customHeight="1" hidden="1">
      <c r="B229" s="18" t="s">
        <v>176</v>
      </c>
      <c r="C229" s="75">
        <f aca="true" t="shared" si="121" ref="C229:H229">SUM(C230:C230)</f>
        <v>1</v>
      </c>
      <c r="D229" s="16">
        <f t="shared" si="121"/>
        <v>1</v>
      </c>
      <c r="E229" s="19">
        <f t="shared" si="121"/>
        <v>0</v>
      </c>
      <c r="F229" s="75">
        <f t="shared" si="121"/>
        <v>17</v>
      </c>
      <c r="G229" s="17">
        <f t="shared" si="121"/>
        <v>16</v>
      </c>
      <c r="H229" s="21">
        <f t="shared" si="121"/>
        <v>1</v>
      </c>
      <c r="I229" s="75"/>
      <c r="J229" s="77">
        <f aca="true" t="shared" si="122" ref="J229:U229">SUM(J230:J230)</f>
        <v>452</v>
      </c>
      <c r="K229" s="16">
        <f t="shared" si="122"/>
        <v>247</v>
      </c>
      <c r="L229" s="17">
        <f t="shared" si="122"/>
        <v>205</v>
      </c>
      <c r="M229" s="20">
        <f t="shared" si="122"/>
        <v>31</v>
      </c>
      <c r="N229" s="16">
        <f t="shared" si="122"/>
        <v>20</v>
      </c>
      <c r="O229" s="19">
        <f t="shared" si="122"/>
        <v>11</v>
      </c>
      <c r="P229" s="77">
        <f t="shared" si="122"/>
        <v>1</v>
      </c>
      <c r="Q229" s="16">
        <f t="shared" si="122"/>
        <v>1</v>
      </c>
      <c r="R229" s="19">
        <f t="shared" si="122"/>
        <v>0</v>
      </c>
      <c r="S229" s="75">
        <f t="shared" si="122"/>
        <v>3</v>
      </c>
      <c r="T229" s="16">
        <f t="shared" si="122"/>
        <v>0</v>
      </c>
      <c r="U229" s="21">
        <f t="shared" si="122"/>
        <v>3</v>
      </c>
    </row>
    <row r="230" spans="2:21" s="5" customFormat="1" ht="15" customHeight="1" hidden="1">
      <c r="B230" s="84" t="s">
        <v>177</v>
      </c>
      <c r="C230" s="74">
        <f>IF(SUM(D230:E230)=0,"-",SUM(D230:E230))</f>
        <v>1</v>
      </c>
      <c r="D230" s="9">
        <v>1</v>
      </c>
      <c r="E230" s="76"/>
      <c r="F230" s="74">
        <f>SUM(G230:H230)</f>
        <v>17</v>
      </c>
      <c r="G230" s="10">
        <v>16</v>
      </c>
      <c r="H230" s="14">
        <v>1</v>
      </c>
      <c r="I230" s="74"/>
      <c r="J230" s="76">
        <f>IF(SUM(K230:L230)=0,"-",SUM(K230:L230))</f>
        <v>452</v>
      </c>
      <c r="K230" s="9">
        <v>247</v>
      </c>
      <c r="L230" s="10">
        <v>205</v>
      </c>
      <c r="M230" s="13">
        <f>IF(SUM(N230:O230)=0,"-",SUM(N230:O230))</f>
        <v>31</v>
      </c>
      <c r="N230" s="9">
        <v>20</v>
      </c>
      <c r="O230" s="12">
        <v>11</v>
      </c>
      <c r="P230" s="76">
        <f>IF(SUM(Q230:R230)=0,"-",SUM(Q230:R230))</f>
        <v>1</v>
      </c>
      <c r="Q230" s="9">
        <v>1</v>
      </c>
      <c r="R230" s="78">
        <v>0</v>
      </c>
      <c r="S230" s="74">
        <f>IF(SUM(T230:U230)=0,"-",SUM(T230:U230))</f>
        <v>3</v>
      </c>
      <c r="T230" s="9">
        <v>0</v>
      </c>
      <c r="U230" s="14">
        <v>3</v>
      </c>
    </row>
    <row r="231" spans="2:21" ht="12.75" customHeight="1">
      <c r="B231" s="228" t="s">
        <v>147</v>
      </c>
      <c r="C231" s="214">
        <f aca="true" t="shared" si="123" ref="C231:H231">C232+C234+C238+C240</f>
        <v>6</v>
      </c>
      <c r="D231" s="23">
        <f t="shared" si="123"/>
        <v>5</v>
      </c>
      <c r="E231" s="23">
        <f t="shared" si="123"/>
        <v>1</v>
      </c>
      <c r="F231" s="214">
        <f t="shared" si="123"/>
        <v>111</v>
      </c>
      <c r="G231" s="23">
        <f t="shared" si="123"/>
        <v>104</v>
      </c>
      <c r="H231" s="26">
        <f t="shared" si="123"/>
        <v>7</v>
      </c>
      <c r="I231" s="215"/>
      <c r="J231" s="215">
        <f aca="true" t="shared" si="124" ref="J231:U231">J232+J234+J238+J240</f>
        <v>3108</v>
      </c>
      <c r="K231" s="23">
        <f t="shared" si="124"/>
        <v>1604</v>
      </c>
      <c r="L231" s="23">
        <f t="shared" si="124"/>
        <v>1504</v>
      </c>
      <c r="M231" s="214">
        <f t="shared" si="124"/>
        <v>197</v>
      </c>
      <c r="N231" s="23">
        <f t="shared" si="124"/>
        <v>105</v>
      </c>
      <c r="O231" s="23">
        <f t="shared" si="124"/>
        <v>92</v>
      </c>
      <c r="P231" s="23">
        <f t="shared" si="124"/>
        <v>4</v>
      </c>
      <c r="Q231" s="23">
        <f t="shared" si="124"/>
        <v>0</v>
      </c>
      <c r="R231" s="26">
        <f t="shared" si="124"/>
        <v>4</v>
      </c>
      <c r="S231" s="214">
        <f t="shared" si="124"/>
        <v>25</v>
      </c>
      <c r="T231" s="23">
        <f t="shared" si="124"/>
        <v>4</v>
      </c>
      <c r="U231" s="26">
        <f t="shared" si="124"/>
        <v>21</v>
      </c>
    </row>
    <row r="232" spans="2:21" s="5" customFormat="1" ht="15" customHeight="1" hidden="1">
      <c r="B232" s="11" t="s">
        <v>178</v>
      </c>
      <c r="C232" s="74">
        <f>IF(SUM(D232:E232)=0,"-",SUM(D232:E232))</f>
        <v>1</v>
      </c>
      <c r="D232" s="9">
        <f>SUM(D233:D233)</f>
        <v>1</v>
      </c>
      <c r="E232" s="12">
        <f>SUM(E233:E233)</f>
        <v>0</v>
      </c>
      <c r="F232" s="74">
        <f>SUM(G232:H232)</f>
        <v>25</v>
      </c>
      <c r="G232" s="10">
        <f>SUM(G233:G233)</f>
        <v>24</v>
      </c>
      <c r="H232" s="14">
        <f>SUM(H233:H233)</f>
        <v>1</v>
      </c>
      <c r="I232" s="74"/>
      <c r="J232" s="76">
        <f>IF(SUM(K232:L232)=0,"-",SUM(K232:L232))</f>
        <v>714</v>
      </c>
      <c r="K232" s="9">
        <f>SUM(K233:K233)</f>
        <v>359</v>
      </c>
      <c r="L232" s="10">
        <f>SUM(L233:L233)</f>
        <v>355</v>
      </c>
      <c r="M232" s="13">
        <f>IF(SUM(N232:O232)=0,"-",SUM(N232:O232))</f>
        <v>45</v>
      </c>
      <c r="N232" s="9">
        <f aca="true" t="shared" si="125" ref="N232:U232">SUM(N233:N233)</f>
        <v>25</v>
      </c>
      <c r="O232" s="12">
        <f t="shared" si="125"/>
        <v>20</v>
      </c>
      <c r="P232" s="76">
        <f t="shared" si="125"/>
        <v>0</v>
      </c>
      <c r="Q232" s="9">
        <f t="shared" si="125"/>
        <v>0</v>
      </c>
      <c r="R232" s="12">
        <f t="shared" si="125"/>
        <v>0</v>
      </c>
      <c r="S232" s="74">
        <f t="shared" si="125"/>
        <v>7</v>
      </c>
      <c r="T232" s="9">
        <f t="shared" si="125"/>
        <v>0</v>
      </c>
      <c r="U232" s="14">
        <f t="shared" si="125"/>
        <v>7</v>
      </c>
    </row>
    <row r="233" spans="2:21" s="5" customFormat="1" ht="15" customHeight="1" hidden="1">
      <c r="B233" s="11" t="s">
        <v>172</v>
      </c>
      <c r="C233" s="74">
        <f>IF(SUM(D233:E233)=0,"-",SUM(D233:E233))</f>
        <v>1</v>
      </c>
      <c r="D233" s="9">
        <v>1</v>
      </c>
      <c r="E233" s="76">
        <v>0</v>
      </c>
      <c r="F233" s="74">
        <f>SUM(G233:H233)</f>
        <v>25</v>
      </c>
      <c r="G233" s="10">
        <v>24</v>
      </c>
      <c r="H233" s="14">
        <v>1</v>
      </c>
      <c r="I233" s="74"/>
      <c r="J233" s="76">
        <f>IF(SUM(K233:L233)=0,"-",SUM(K233:L233))</f>
        <v>714</v>
      </c>
      <c r="K233" s="9">
        <v>359</v>
      </c>
      <c r="L233" s="10">
        <v>355</v>
      </c>
      <c r="M233" s="13">
        <f>IF(SUM(N233:O233)=0,"-",SUM(N233:O233))</f>
        <v>45</v>
      </c>
      <c r="N233" s="9">
        <v>25</v>
      </c>
      <c r="O233" s="12">
        <v>20</v>
      </c>
      <c r="P233" s="76" t="str">
        <f>IF(SUM(Q233:R233)=0,"-",SUM(Q233:R233))</f>
        <v>-</v>
      </c>
      <c r="Q233" s="9">
        <v>0</v>
      </c>
      <c r="R233" s="78">
        <v>0</v>
      </c>
      <c r="S233" s="74">
        <f>IF(SUM(T233:U233)=0,"-",SUM(T233:U233))</f>
        <v>7</v>
      </c>
      <c r="T233" s="9">
        <v>0</v>
      </c>
      <c r="U233" s="14">
        <v>7</v>
      </c>
    </row>
    <row r="234" spans="2:21" s="5" customFormat="1" ht="15" customHeight="1" hidden="1">
      <c r="B234" s="11" t="s">
        <v>179</v>
      </c>
      <c r="C234" s="74">
        <f aca="true" t="shared" si="126" ref="C234:H234">SUM(C235:C237)</f>
        <v>3</v>
      </c>
      <c r="D234" s="9">
        <f t="shared" si="126"/>
        <v>2</v>
      </c>
      <c r="E234" s="12">
        <f t="shared" si="126"/>
        <v>1</v>
      </c>
      <c r="F234" s="74">
        <f t="shared" si="126"/>
        <v>41</v>
      </c>
      <c r="G234" s="10">
        <f t="shared" si="126"/>
        <v>38</v>
      </c>
      <c r="H234" s="14">
        <f t="shared" si="126"/>
        <v>3</v>
      </c>
      <c r="I234" s="74"/>
      <c r="J234" s="76">
        <f aca="true" t="shared" si="127" ref="J234:U234">SUM(J235:J237)</f>
        <v>1141</v>
      </c>
      <c r="K234" s="9">
        <f t="shared" si="127"/>
        <v>572</v>
      </c>
      <c r="L234" s="10">
        <f t="shared" si="127"/>
        <v>569</v>
      </c>
      <c r="M234" s="13">
        <f t="shared" si="127"/>
        <v>73</v>
      </c>
      <c r="N234" s="9">
        <f t="shared" si="127"/>
        <v>38</v>
      </c>
      <c r="O234" s="12">
        <f t="shared" si="127"/>
        <v>35</v>
      </c>
      <c r="P234" s="76">
        <f t="shared" si="127"/>
        <v>3</v>
      </c>
      <c r="Q234" s="9">
        <f t="shared" si="127"/>
        <v>0</v>
      </c>
      <c r="R234" s="12">
        <f t="shared" si="127"/>
        <v>3</v>
      </c>
      <c r="S234" s="74">
        <f t="shared" si="127"/>
        <v>9</v>
      </c>
      <c r="T234" s="9">
        <f t="shared" si="127"/>
        <v>2</v>
      </c>
      <c r="U234" s="14">
        <f t="shared" si="127"/>
        <v>7</v>
      </c>
    </row>
    <row r="235" spans="2:21" s="5" customFormat="1" ht="15" customHeight="1" hidden="1">
      <c r="B235" s="11" t="s">
        <v>173</v>
      </c>
      <c r="C235" s="74">
        <f>IF(SUM(D235:E235)=0,"-",SUM(D235:E235))</f>
        <v>1</v>
      </c>
      <c r="D235" s="9">
        <v>1</v>
      </c>
      <c r="E235" s="76">
        <v>0</v>
      </c>
      <c r="F235" s="74">
        <f>SUM(G235:H235)</f>
        <v>26</v>
      </c>
      <c r="G235" s="10">
        <v>24</v>
      </c>
      <c r="H235" s="14">
        <v>2</v>
      </c>
      <c r="I235" s="74"/>
      <c r="J235" s="76">
        <f>IF(SUM(K235:L235)=0,"-",SUM(K235:L235))</f>
        <v>713</v>
      </c>
      <c r="K235" s="9">
        <v>361</v>
      </c>
      <c r="L235" s="10">
        <v>352</v>
      </c>
      <c r="M235" s="13">
        <f>IF(SUM(N235:O235)=0,"-",SUM(N235:O235))</f>
        <v>46</v>
      </c>
      <c r="N235" s="9">
        <v>22</v>
      </c>
      <c r="O235" s="12">
        <v>24</v>
      </c>
      <c r="P235" s="76">
        <f>IF(SUM(Q235:R235)=0,"-",SUM(Q235:R235))</f>
        <v>1</v>
      </c>
      <c r="Q235" s="9">
        <v>0</v>
      </c>
      <c r="R235" s="78">
        <v>1</v>
      </c>
      <c r="S235" s="74">
        <f>IF(SUM(T235:U235)=0,"-",SUM(T235:U235))</f>
        <v>6</v>
      </c>
      <c r="T235" s="9">
        <v>2</v>
      </c>
      <c r="U235" s="14">
        <v>4</v>
      </c>
    </row>
    <row r="236" spans="2:21" s="5" customFormat="1" ht="15" customHeight="1" hidden="1">
      <c r="B236" s="11" t="s">
        <v>144</v>
      </c>
      <c r="C236" s="74">
        <f>IF(SUM(D236:E236)=0,"-",SUM(D236:E236))</f>
        <v>1</v>
      </c>
      <c r="D236" s="9">
        <v>0</v>
      </c>
      <c r="E236" s="76">
        <v>1</v>
      </c>
      <c r="F236" s="74">
        <f>SUM(G236:H236)</f>
        <v>0</v>
      </c>
      <c r="G236" s="10">
        <v>0</v>
      </c>
      <c r="H236" s="14">
        <v>0</v>
      </c>
      <c r="I236" s="74"/>
      <c r="J236" s="76" t="str">
        <f>IF(SUM(K236:L236)=0,"-",SUM(K236:L236))</f>
        <v>-</v>
      </c>
      <c r="K236" s="9">
        <v>0</v>
      </c>
      <c r="L236" s="10">
        <v>0</v>
      </c>
      <c r="M236" s="13" t="str">
        <f>IF(SUM(N236:O236)=0,"-",SUM(N236:O236))</f>
        <v>-</v>
      </c>
      <c r="N236" s="9">
        <v>0</v>
      </c>
      <c r="O236" s="12">
        <v>0</v>
      </c>
      <c r="P236" s="76" t="str">
        <f>IF(SUM(Q236:R236)=0,"-",SUM(Q236:R236))</f>
        <v>-</v>
      </c>
      <c r="Q236" s="9">
        <v>0</v>
      </c>
      <c r="R236" s="78">
        <v>0</v>
      </c>
      <c r="S236" s="74" t="str">
        <f>IF(SUM(T236:U236)=0,"-",SUM(T236:U236))</f>
        <v>-</v>
      </c>
      <c r="T236" s="9">
        <v>0</v>
      </c>
      <c r="U236" s="14">
        <v>0</v>
      </c>
    </row>
    <row r="237" spans="2:21" s="5" customFormat="1" ht="15" customHeight="1" hidden="1">
      <c r="B237" s="11" t="s">
        <v>174</v>
      </c>
      <c r="C237" s="74">
        <f>IF(SUM(D237:E237)=0,"-",SUM(D237:E237))</f>
        <v>1</v>
      </c>
      <c r="D237" s="9">
        <v>1</v>
      </c>
      <c r="E237" s="76">
        <v>0</v>
      </c>
      <c r="F237" s="74">
        <f>SUM(G237:H237)</f>
        <v>15</v>
      </c>
      <c r="G237" s="10">
        <v>14</v>
      </c>
      <c r="H237" s="14">
        <v>1</v>
      </c>
      <c r="I237" s="74"/>
      <c r="J237" s="76">
        <f>IF(SUM(K237:L237)=0,"-",SUM(K237:L237))</f>
        <v>428</v>
      </c>
      <c r="K237" s="9">
        <v>211</v>
      </c>
      <c r="L237" s="10">
        <v>217</v>
      </c>
      <c r="M237" s="13">
        <f>IF(SUM(N237:O237)=0,"-",SUM(N237:O237))</f>
        <v>27</v>
      </c>
      <c r="N237" s="9">
        <v>16</v>
      </c>
      <c r="O237" s="12">
        <v>11</v>
      </c>
      <c r="P237" s="76">
        <f>IF(SUM(Q237:R237)=0,"-",SUM(Q237:R237))</f>
        <v>2</v>
      </c>
      <c r="Q237" s="9">
        <v>0</v>
      </c>
      <c r="R237" s="78">
        <v>2</v>
      </c>
      <c r="S237" s="74">
        <f>IF(SUM(T237:U237)=0,"-",SUM(T237:U237))</f>
        <v>3</v>
      </c>
      <c r="T237" s="9">
        <v>0</v>
      </c>
      <c r="U237" s="14">
        <v>3</v>
      </c>
    </row>
    <row r="238" spans="2:21" s="5" customFormat="1" ht="15" customHeight="1" hidden="1">
      <c r="B238" s="11" t="s">
        <v>145</v>
      </c>
      <c r="C238" s="74">
        <f aca="true" t="shared" si="128" ref="C238:H238">SUM(C239:C239)</f>
        <v>1</v>
      </c>
      <c r="D238" s="9">
        <f t="shared" si="128"/>
        <v>1</v>
      </c>
      <c r="E238" s="12">
        <f t="shared" si="128"/>
        <v>0</v>
      </c>
      <c r="F238" s="74">
        <f t="shared" si="128"/>
        <v>28</v>
      </c>
      <c r="G238" s="10">
        <f t="shared" si="128"/>
        <v>26</v>
      </c>
      <c r="H238" s="14">
        <f t="shared" si="128"/>
        <v>2</v>
      </c>
      <c r="I238" s="74"/>
      <c r="J238" s="76">
        <f aca="true" t="shared" si="129" ref="J238:U238">SUM(J239:J239)</f>
        <v>784</v>
      </c>
      <c r="K238" s="9">
        <f t="shared" si="129"/>
        <v>419</v>
      </c>
      <c r="L238" s="10">
        <f t="shared" si="129"/>
        <v>365</v>
      </c>
      <c r="M238" s="13">
        <f t="shared" si="129"/>
        <v>50</v>
      </c>
      <c r="N238" s="9">
        <f t="shared" si="129"/>
        <v>23</v>
      </c>
      <c r="O238" s="12">
        <f t="shared" si="129"/>
        <v>27</v>
      </c>
      <c r="P238" s="76">
        <f t="shared" si="129"/>
        <v>1</v>
      </c>
      <c r="Q238" s="9">
        <f t="shared" si="129"/>
        <v>0</v>
      </c>
      <c r="R238" s="12">
        <f t="shared" si="129"/>
        <v>1</v>
      </c>
      <c r="S238" s="74">
        <f t="shared" si="129"/>
        <v>5</v>
      </c>
      <c r="T238" s="9">
        <f t="shared" si="129"/>
        <v>2</v>
      </c>
      <c r="U238" s="14">
        <f t="shared" si="129"/>
        <v>3</v>
      </c>
    </row>
    <row r="239" spans="2:21" s="5" customFormat="1" ht="15" customHeight="1" hidden="1">
      <c r="B239" s="11" t="s">
        <v>175</v>
      </c>
      <c r="C239" s="74">
        <f>IF(SUM(D239:E239)=0,"-",SUM(D239:E239))</f>
        <v>1</v>
      </c>
      <c r="D239" s="9">
        <v>1</v>
      </c>
      <c r="E239" s="76">
        <v>0</v>
      </c>
      <c r="F239" s="74">
        <f>SUM(G239:H239)</f>
        <v>28</v>
      </c>
      <c r="G239" s="10">
        <v>26</v>
      </c>
      <c r="H239" s="14">
        <v>2</v>
      </c>
      <c r="I239" s="74"/>
      <c r="J239" s="76">
        <f>IF(SUM(K239:L239)=0,"-",SUM(K239:L239))</f>
        <v>784</v>
      </c>
      <c r="K239" s="9">
        <v>419</v>
      </c>
      <c r="L239" s="10">
        <v>365</v>
      </c>
      <c r="M239" s="13">
        <f>IF(SUM(N239:O239)=0,"-",SUM(N239:O239))</f>
        <v>50</v>
      </c>
      <c r="N239" s="9">
        <v>23</v>
      </c>
      <c r="O239" s="12">
        <v>27</v>
      </c>
      <c r="P239" s="76">
        <f>IF(SUM(Q239:R239)=0,"-",SUM(Q239:R239))</f>
        <v>1</v>
      </c>
      <c r="Q239" s="9">
        <v>0</v>
      </c>
      <c r="R239" s="78">
        <v>1</v>
      </c>
      <c r="S239" s="74">
        <f>IF(SUM(T239:U239)=0,"-",SUM(T239:U239))</f>
        <v>5</v>
      </c>
      <c r="T239" s="9">
        <v>2</v>
      </c>
      <c r="U239" s="14">
        <v>3</v>
      </c>
    </row>
    <row r="240" spans="2:21" s="5" customFormat="1" ht="15" customHeight="1" hidden="1">
      <c r="B240" s="18" t="s">
        <v>176</v>
      </c>
      <c r="C240" s="75">
        <f aca="true" t="shared" si="130" ref="C240:H240">SUM(C241:C241)</f>
        <v>1</v>
      </c>
      <c r="D240" s="16">
        <f t="shared" si="130"/>
        <v>1</v>
      </c>
      <c r="E240" s="19">
        <f t="shared" si="130"/>
        <v>0</v>
      </c>
      <c r="F240" s="75">
        <f t="shared" si="130"/>
        <v>17</v>
      </c>
      <c r="G240" s="17">
        <f t="shared" si="130"/>
        <v>16</v>
      </c>
      <c r="H240" s="21">
        <f t="shared" si="130"/>
        <v>1</v>
      </c>
      <c r="I240" s="75"/>
      <c r="J240" s="77">
        <f aca="true" t="shared" si="131" ref="J240:U240">SUM(J241:J241)</f>
        <v>469</v>
      </c>
      <c r="K240" s="16">
        <f t="shared" si="131"/>
        <v>254</v>
      </c>
      <c r="L240" s="17">
        <f t="shared" si="131"/>
        <v>215</v>
      </c>
      <c r="M240" s="20">
        <f t="shared" si="131"/>
        <v>29</v>
      </c>
      <c r="N240" s="16">
        <f t="shared" si="131"/>
        <v>19</v>
      </c>
      <c r="O240" s="19">
        <f t="shared" si="131"/>
        <v>10</v>
      </c>
      <c r="P240" s="77">
        <f t="shared" si="131"/>
        <v>0</v>
      </c>
      <c r="Q240" s="16">
        <f t="shared" si="131"/>
        <v>0</v>
      </c>
      <c r="R240" s="19">
        <f t="shared" si="131"/>
        <v>0</v>
      </c>
      <c r="S240" s="75">
        <f t="shared" si="131"/>
        <v>4</v>
      </c>
      <c r="T240" s="16">
        <f t="shared" si="131"/>
        <v>0</v>
      </c>
      <c r="U240" s="21">
        <f t="shared" si="131"/>
        <v>4</v>
      </c>
    </row>
    <row r="241" spans="2:21" s="5" customFormat="1" ht="15" customHeight="1" hidden="1">
      <c r="B241" s="91" t="s">
        <v>177</v>
      </c>
      <c r="C241" s="92">
        <f>IF(SUM(D241:E241)=0,"-",SUM(D241:E241))</f>
        <v>1</v>
      </c>
      <c r="D241" s="95">
        <v>1</v>
      </c>
      <c r="E241" s="93">
        <v>0</v>
      </c>
      <c r="F241" s="92">
        <f>SUM(G241:H241)</f>
        <v>17</v>
      </c>
      <c r="G241" s="271">
        <v>16</v>
      </c>
      <c r="H241" s="272">
        <v>1</v>
      </c>
      <c r="I241" s="92"/>
      <c r="J241" s="93">
        <f>IF(SUM(K241:L241)=0,"-",SUM(K241:L241))</f>
        <v>469</v>
      </c>
      <c r="K241" s="95">
        <v>254</v>
      </c>
      <c r="L241" s="271">
        <v>215</v>
      </c>
      <c r="M241" s="273">
        <f>IF(SUM(N241:O241)=0,"-",SUM(N241:O241))</f>
        <v>29</v>
      </c>
      <c r="N241" s="95">
        <v>19</v>
      </c>
      <c r="O241" s="274">
        <v>10</v>
      </c>
      <c r="P241" s="93" t="str">
        <f>IF(SUM(Q241:R241)=0,"-",SUM(Q241:R241))</f>
        <v>-</v>
      </c>
      <c r="Q241" s="95">
        <v>0</v>
      </c>
      <c r="R241" s="96">
        <v>0</v>
      </c>
      <c r="S241" s="92">
        <f>IF(SUM(T241:U241)=0,"-",SUM(T241:U241))</f>
        <v>4</v>
      </c>
      <c r="T241" s="95">
        <v>0</v>
      </c>
      <c r="U241" s="272">
        <v>4</v>
      </c>
    </row>
    <row r="242" spans="2:21" ht="12.75" customHeight="1">
      <c r="B242" s="228" t="s">
        <v>149</v>
      </c>
      <c r="C242" s="214">
        <f aca="true" t="shared" si="132" ref="C242:H242">C243+C245+C249+C251</f>
        <v>6</v>
      </c>
      <c r="D242" s="23">
        <f t="shared" si="132"/>
        <v>5</v>
      </c>
      <c r="E242" s="23">
        <f t="shared" si="132"/>
        <v>1</v>
      </c>
      <c r="F242" s="214">
        <f t="shared" si="132"/>
        <v>112</v>
      </c>
      <c r="G242" s="23">
        <f t="shared" si="132"/>
        <v>105</v>
      </c>
      <c r="H242" s="26">
        <f t="shared" si="132"/>
        <v>7</v>
      </c>
      <c r="I242" s="215"/>
      <c r="J242" s="215">
        <f aca="true" t="shared" si="133" ref="J242:U242">J243+J245+J249+J251</f>
        <v>3137</v>
      </c>
      <c r="K242" s="23">
        <f t="shared" si="133"/>
        <v>1602</v>
      </c>
      <c r="L242" s="23">
        <f t="shared" si="133"/>
        <v>1535</v>
      </c>
      <c r="M242" s="214">
        <f t="shared" si="133"/>
        <v>203</v>
      </c>
      <c r="N242" s="23">
        <f t="shared" si="133"/>
        <v>117</v>
      </c>
      <c r="O242" s="23">
        <f t="shared" si="133"/>
        <v>86</v>
      </c>
      <c r="P242" s="23">
        <f t="shared" si="133"/>
        <v>6</v>
      </c>
      <c r="Q242" s="23">
        <f t="shared" si="133"/>
        <v>1</v>
      </c>
      <c r="R242" s="26">
        <f t="shared" si="133"/>
        <v>5</v>
      </c>
      <c r="S242" s="214">
        <f t="shared" si="133"/>
        <v>21</v>
      </c>
      <c r="T242" s="23">
        <f t="shared" si="133"/>
        <v>1</v>
      </c>
      <c r="U242" s="26">
        <f t="shared" si="133"/>
        <v>20</v>
      </c>
    </row>
    <row r="243" spans="2:21" s="5" customFormat="1" ht="13.5" customHeight="1" hidden="1">
      <c r="B243" s="11" t="s">
        <v>178</v>
      </c>
      <c r="C243" s="74">
        <f>IF(SUM(D243:E243)=0,"-",SUM(D243:E243))</f>
        <v>1</v>
      </c>
      <c r="D243" s="9">
        <f>SUM(D244:D244)</f>
        <v>1</v>
      </c>
      <c r="E243" s="12">
        <f>SUM(E244:E244)</f>
        <v>0</v>
      </c>
      <c r="F243" s="74">
        <f>SUM(G243:H243)</f>
        <v>24</v>
      </c>
      <c r="G243" s="10">
        <f>SUM(G244:G244)</f>
        <v>23</v>
      </c>
      <c r="H243" s="233">
        <f>SUM(H244:H244)</f>
        <v>1</v>
      </c>
      <c r="I243" s="74"/>
      <c r="J243" s="76">
        <f>IF(SUM(K243:L243)=0,"-",SUM(K243:L243))</f>
        <v>690</v>
      </c>
      <c r="K243" s="9">
        <f>SUM(K244:K244)</f>
        <v>348</v>
      </c>
      <c r="L243" s="10">
        <f>SUM(L244:L244)</f>
        <v>342</v>
      </c>
      <c r="M243" s="13">
        <f>IF(SUM(N243:O243)=0,"-",SUM(N243:O243))</f>
        <v>44</v>
      </c>
      <c r="N243" s="9">
        <f aca="true" t="shared" si="134" ref="N243:U243">SUM(N244:N244)</f>
        <v>24</v>
      </c>
      <c r="O243" s="12">
        <f t="shared" si="134"/>
        <v>20</v>
      </c>
      <c r="P243" s="76">
        <f t="shared" si="134"/>
        <v>1</v>
      </c>
      <c r="Q243" s="9">
        <f t="shared" si="134"/>
        <v>0</v>
      </c>
      <c r="R243" s="12">
        <f t="shared" si="134"/>
        <v>1</v>
      </c>
      <c r="S243" s="74">
        <f t="shared" si="134"/>
        <v>6</v>
      </c>
      <c r="T243" s="9">
        <f t="shared" si="134"/>
        <v>0</v>
      </c>
      <c r="U243" s="14">
        <f t="shared" si="134"/>
        <v>6</v>
      </c>
    </row>
    <row r="244" spans="2:21" s="5" customFormat="1" ht="15" customHeight="1" hidden="1">
      <c r="B244" s="11" t="s">
        <v>172</v>
      </c>
      <c r="C244" s="74">
        <f>IF(SUM(D244:E244)=0,"-",SUM(D244:E244))</f>
        <v>1</v>
      </c>
      <c r="D244" s="9">
        <v>1</v>
      </c>
      <c r="E244" s="76">
        <v>0</v>
      </c>
      <c r="F244" s="74">
        <f>SUM(G244:H244)</f>
        <v>24</v>
      </c>
      <c r="G244" s="10">
        <v>23</v>
      </c>
      <c r="H244" s="233">
        <v>1</v>
      </c>
      <c r="I244" s="74"/>
      <c r="J244" s="76">
        <f>IF(SUM(K244:L244)=0,"-",SUM(K244:L244))</f>
        <v>690</v>
      </c>
      <c r="K244" s="9">
        <v>348</v>
      </c>
      <c r="L244" s="10">
        <v>342</v>
      </c>
      <c r="M244" s="13">
        <f>IF(SUM(N244:O244)=0,"-",SUM(N244:O244))</f>
        <v>44</v>
      </c>
      <c r="N244" s="9">
        <v>24</v>
      </c>
      <c r="O244" s="12">
        <v>20</v>
      </c>
      <c r="P244" s="76">
        <f>IF(SUM(Q244:R244)=0,"-",SUM(Q244:R244))</f>
        <v>1</v>
      </c>
      <c r="Q244" s="9">
        <v>0</v>
      </c>
      <c r="R244" s="78">
        <v>1</v>
      </c>
      <c r="S244" s="74">
        <f>IF(SUM(T244:U244)=0,"-",SUM(T244:U244))</f>
        <v>6</v>
      </c>
      <c r="T244" s="9">
        <v>0</v>
      </c>
      <c r="U244" s="14">
        <v>6</v>
      </c>
    </row>
    <row r="245" spans="2:21" s="5" customFormat="1" ht="13.5" customHeight="1" hidden="1">
      <c r="B245" s="11" t="s">
        <v>179</v>
      </c>
      <c r="C245" s="74">
        <f aca="true" t="shared" si="135" ref="C245:H245">SUM(C246:C248)</f>
        <v>3</v>
      </c>
      <c r="D245" s="9">
        <f t="shared" si="135"/>
        <v>2</v>
      </c>
      <c r="E245" s="12">
        <f t="shared" si="135"/>
        <v>1</v>
      </c>
      <c r="F245" s="74">
        <f t="shared" si="135"/>
        <v>43</v>
      </c>
      <c r="G245" s="10">
        <f t="shared" si="135"/>
        <v>40</v>
      </c>
      <c r="H245" s="233">
        <f t="shared" si="135"/>
        <v>3</v>
      </c>
      <c r="I245" s="74"/>
      <c r="J245" s="76">
        <f aca="true" t="shared" si="136" ref="J245:U245">SUM(J246:J248)</f>
        <v>1167</v>
      </c>
      <c r="K245" s="9">
        <f t="shared" si="136"/>
        <v>580</v>
      </c>
      <c r="L245" s="10">
        <f t="shared" si="136"/>
        <v>587</v>
      </c>
      <c r="M245" s="13">
        <f t="shared" si="136"/>
        <v>76</v>
      </c>
      <c r="N245" s="9">
        <f t="shared" si="136"/>
        <v>42</v>
      </c>
      <c r="O245" s="12">
        <f t="shared" si="136"/>
        <v>34</v>
      </c>
      <c r="P245" s="76">
        <f t="shared" si="136"/>
        <v>4</v>
      </c>
      <c r="Q245" s="9">
        <f t="shared" si="136"/>
        <v>1</v>
      </c>
      <c r="R245" s="12">
        <f t="shared" si="136"/>
        <v>3</v>
      </c>
      <c r="S245" s="74">
        <f t="shared" si="136"/>
        <v>7</v>
      </c>
      <c r="T245" s="9">
        <f t="shared" si="136"/>
        <v>1</v>
      </c>
      <c r="U245" s="14">
        <f t="shared" si="136"/>
        <v>6</v>
      </c>
    </row>
    <row r="246" spans="2:21" s="5" customFormat="1" ht="15" customHeight="1" hidden="1">
      <c r="B246" s="11" t="s">
        <v>173</v>
      </c>
      <c r="C246" s="74">
        <f>IF(SUM(D246:E246)=0,"-",SUM(D246:E246))</f>
        <v>1</v>
      </c>
      <c r="D246" s="9">
        <v>1</v>
      </c>
      <c r="E246" s="76">
        <v>0</v>
      </c>
      <c r="F246" s="74">
        <f>SUM(G246:H246)</f>
        <v>27</v>
      </c>
      <c r="G246" s="10">
        <v>25</v>
      </c>
      <c r="H246" s="233">
        <v>2</v>
      </c>
      <c r="I246" s="74"/>
      <c r="J246" s="76">
        <f>IF(SUM(K246:L246)=0,"-",SUM(K246:L246))</f>
        <v>720</v>
      </c>
      <c r="K246" s="9">
        <v>361</v>
      </c>
      <c r="L246" s="10">
        <v>359</v>
      </c>
      <c r="M246" s="13">
        <f>IF(SUM(N246:O246)=0,"-",SUM(N246:O246))</f>
        <v>47</v>
      </c>
      <c r="N246" s="9">
        <v>24</v>
      </c>
      <c r="O246" s="12">
        <v>23</v>
      </c>
      <c r="P246" s="76">
        <f>IF(SUM(Q246:R246)=0,"-",SUM(Q246:R246))</f>
        <v>2</v>
      </c>
      <c r="Q246" s="9">
        <v>1</v>
      </c>
      <c r="R246" s="78">
        <v>1</v>
      </c>
      <c r="S246" s="74">
        <f>IF(SUM(T246:U246)=0,"-",SUM(T246:U246))</f>
        <v>5</v>
      </c>
      <c r="T246" s="9">
        <v>1</v>
      </c>
      <c r="U246" s="14">
        <v>4</v>
      </c>
    </row>
    <row r="247" spans="2:21" s="5" customFormat="1" ht="15" customHeight="1" hidden="1">
      <c r="B247" s="11" t="s">
        <v>144</v>
      </c>
      <c r="C247" s="74">
        <f>IF(SUM(D247:E247)=0,"-",SUM(D247:E247))</f>
        <v>1</v>
      </c>
      <c r="D247" s="9">
        <v>0</v>
      </c>
      <c r="E247" s="76">
        <v>1</v>
      </c>
      <c r="F247" s="74">
        <f>SUM(G247:H247)</f>
        <v>0</v>
      </c>
      <c r="G247" s="10">
        <v>0</v>
      </c>
      <c r="H247" s="233">
        <v>0</v>
      </c>
      <c r="I247" s="74"/>
      <c r="J247" s="76" t="str">
        <f>IF(SUM(K247:L247)=0,"-",SUM(K247:L247))</f>
        <v>-</v>
      </c>
      <c r="K247" s="9">
        <v>0</v>
      </c>
      <c r="L247" s="10">
        <v>0</v>
      </c>
      <c r="M247" s="13" t="str">
        <f>IF(SUM(N247:O247)=0,"-",SUM(N247:O247))</f>
        <v>-</v>
      </c>
      <c r="N247" s="9">
        <v>0</v>
      </c>
      <c r="O247" s="12">
        <v>0</v>
      </c>
      <c r="P247" s="76" t="str">
        <f>IF(SUM(Q247:R247)=0,"-",SUM(Q247:R247))</f>
        <v>-</v>
      </c>
      <c r="Q247" s="9">
        <v>0</v>
      </c>
      <c r="R247" s="78">
        <v>0</v>
      </c>
      <c r="S247" s="74" t="str">
        <f>IF(SUM(T247:U247)=0,"-",SUM(T247:U247))</f>
        <v>-</v>
      </c>
      <c r="T247" s="9">
        <v>0</v>
      </c>
      <c r="U247" s="14">
        <v>0</v>
      </c>
    </row>
    <row r="248" spans="2:21" s="5" customFormat="1" ht="15" customHeight="1" hidden="1">
      <c r="B248" s="11" t="s">
        <v>174</v>
      </c>
      <c r="C248" s="74">
        <f>IF(SUM(D248:E248)=0,"-",SUM(D248:E248))</f>
        <v>1</v>
      </c>
      <c r="D248" s="9">
        <v>1</v>
      </c>
      <c r="E248" s="76">
        <v>0</v>
      </c>
      <c r="F248" s="74">
        <f>SUM(G248:H248)</f>
        <v>16</v>
      </c>
      <c r="G248" s="10">
        <v>15</v>
      </c>
      <c r="H248" s="233">
        <v>1</v>
      </c>
      <c r="I248" s="74"/>
      <c r="J248" s="76">
        <f>IF(SUM(K248:L248)=0,"-",SUM(K248:L248))</f>
        <v>447</v>
      </c>
      <c r="K248" s="9">
        <v>219</v>
      </c>
      <c r="L248" s="10">
        <v>228</v>
      </c>
      <c r="M248" s="13">
        <f>IF(SUM(N248:O248)=0,"-",SUM(N248:O248))</f>
        <v>29</v>
      </c>
      <c r="N248" s="9">
        <v>18</v>
      </c>
      <c r="O248" s="12">
        <v>11</v>
      </c>
      <c r="P248" s="76">
        <f>IF(SUM(Q248:R248)=0,"-",SUM(Q248:R248))</f>
        <v>2</v>
      </c>
      <c r="Q248" s="9">
        <v>0</v>
      </c>
      <c r="R248" s="78">
        <v>2</v>
      </c>
      <c r="S248" s="74">
        <f>IF(SUM(T248:U248)=0,"-",SUM(T248:U248))</f>
        <v>2</v>
      </c>
      <c r="T248" s="9">
        <v>0</v>
      </c>
      <c r="U248" s="14">
        <v>2</v>
      </c>
    </row>
    <row r="249" spans="2:21" s="5" customFormat="1" ht="13.5" customHeight="1" hidden="1">
      <c r="B249" s="11" t="s">
        <v>145</v>
      </c>
      <c r="C249" s="74">
        <f aca="true" t="shared" si="137" ref="C249:H249">SUM(C250:C250)</f>
        <v>1</v>
      </c>
      <c r="D249" s="9">
        <f t="shared" si="137"/>
        <v>1</v>
      </c>
      <c r="E249" s="12">
        <f t="shared" si="137"/>
        <v>0</v>
      </c>
      <c r="F249" s="74">
        <f t="shared" si="137"/>
        <v>28</v>
      </c>
      <c r="G249" s="10">
        <f t="shared" si="137"/>
        <v>26</v>
      </c>
      <c r="H249" s="233">
        <f t="shared" si="137"/>
        <v>2</v>
      </c>
      <c r="I249" s="74"/>
      <c r="J249" s="76">
        <f aca="true" t="shared" si="138" ref="J249:U249">SUM(J250:J250)</f>
        <v>796</v>
      </c>
      <c r="K249" s="9">
        <f t="shared" si="138"/>
        <v>422</v>
      </c>
      <c r="L249" s="10">
        <f t="shared" si="138"/>
        <v>374</v>
      </c>
      <c r="M249" s="13">
        <f t="shared" si="138"/>
        <v>52</v>
      </c>
      <c r="N249" s="9">
        <f t="shared" si="138"/>
        <v>33</v>
      </c>
      <c r="O249" s="12">
        <f t="shared" si="138"/>
        <v>19</v>
      </c>
      <c r="P249" s="76">
        <f t="shared" si="138"/>
        <v>1</v>
      </c>
      <c r="Q249" s="9">
        <f t="shared" si="138"/>
        <v>0</v>
      </c>
      <c r="R249" s="12">
        <f t="shared" si="138"/>
        <v>1</v>
      </c>
      <c r="S249" s="74">
        <f t="shared" si="138"/>
        <v>5</v>
      </c>
      <c r="T249" s="9">
        <f t="shared" si="138"/>
        <v>0</v>
      </c>
      <c r="U249" s="14">
        <f t="shared" si="138"/>
        <v>5</v>
      </c>
    </row>
    <row r="250" spans="2:21" s="5" customFormat="1" ht="15" customHeight="1" hidden="1">
      <c r="B250" s="11" t="s">
        <v>175</v>
      </c>
      <c r="C250" s="74">
        <f>IF(SUM(D250:E250)=0,"-",SUM(D250:E250))</f>
        <v>1</v>
      </c>
      <c r="D250" s="9">
        <v>1</v>
      </c>
      <c r="E250" s="76">
        <v>0</v>
      </c>
      <c r="F250" s="74">
        <f>SUM(G250:H250)</f>
        <v>28</v>
      </c>
      <c r="G250" s="10">
        <v>26</v>
      </c>
      <c r="H250" s="233">
        <v>2</v>
      </c>
      <c r="I250" s="74"/>
      <c r="J250" s="76">
        <f>IF(SUM(K250:L250)=0,"-",SUM(K250:L250))</f>
        <v>796</v>
      </c>
      <c r="K250" s="9">
        <v>422</v>
      </c>
      <c r="L250" s="10">
        <v>374</v>
      </c>
      <c r="M250" s="13">
        <f>IF(SUM(N250:O250)=0,"-",SUM(N250:O250))</f>
        <v>52</v>
      </c>
      <c r="N250" s="9">
        <v>33</v>
      </c>
      <c r="O250" s="12">
        <v>19</v>
      </c>
      <c r="P250" s="76">
        <f>IF(SUM(Q250:R250)=0,"-",SUM(Q250:R250))</f>
        <v>1</v>
      </c>
      <c r="Q250" s="9">
        <v>0</v>
      </c>
      <c r="R250" s="78">
        <v>1</v>
      </c>
      <c r="S250" s="74">
        <f>IF(SUM(T250:U250)=0,"-",SUM(T250:U250))</f>
        <v>5</v>
      </c>
      <c r="T250" s="9">
        <v>0</v>
      </c>
      <c r="U250" s="14">
        <v>5</v>
      </c>
    </row>
    <row r="251" spans="2:21" s="5" customFormat="1" ht="13.5" customHeight="1" hidden="1">
      <c r="B251" s="18" t="s">
        <v>176</v>
      </c>
      <c r="C251" s="75">
        <f aca="true" t="shared" si="139" ref="C251:H251">SUM(C252:C252)</f>
        <v>1</v>
      </c>
      <c r="D251" s="16">
        <f t="shared" si="139"/>
        <v>1</v>
      </c>
      <c r="E251" s="19">
        <f t="shared" si="139"/>
        <v>0</v>
      </c>
      <c r="F251" s="75">
        <f t="shared" si="139"/>
        <v>17</v>
      </c>
      <c r="G251" s="17">
        <f t="shared" si="139"/>
        <v>16</v>
      </c>
      <c r="H251" s="275">
        <f t="shared" si="139"/>
        <v>1</v>
      </c>
      <c r="I251" s="75"/>
      <c r="J251" s="77">
        <f aca="true" t="shared" si="140" ref="J251:U251">SUM(J252:J252)</f>
        <v>484</v>
      </c>
      <c r="K251" s="16">
        <f t="shared" si="140"/>
        <v>252</v>
      </c>
      <c r="L251" s="17">
        <f t="shared" si="140"/>
        <v>232</v>
      </c>
      <c r="M251" s="20">
        <f t="shared" si="140"/>
        <v>31</v>
      </c>
      <c r="N251" s="16">
        <f t="shared" si="140"/>
        <v>18</v>
      </c>
      <c r="O251" s="19">
        <f t="shared" si="140"/>
        <v>13</v>
      </c>
      <c r="P251" s="77">
        <f t="shared" si="140"/>
        <v>0</v>
      </c>
      <c r="Q251" s="16">
        <f t="shared" si="140"/>
        <v>0</v>
      </c>
      <c r="R251" s="19">
        <f t="shared" si="140"/>
        <v>0</v>
      </c>
      <c r="S251" s="75">
        <f t="shared" si="140"/>
        <v>3</v>
      </c>
      <c r="T251" s="16">
        <f t="shared" si="140"/>
        <v>0</v>
      </c>
      <c r="U251" s="21">
        <f t="shared" si="140"/>
        <v>3</v>
      </c>
    </row>
    <row r="252" spans="2:21" s="5" customFormat="1" ht="15" customHeight="1" hidden="1">
      <c r="B252" s="91" t="s">
        <v>177</v>
      </c>
      <c r="C252" s="92">
        <f>IF(SUM(D252:E252)=0,"-",SUM(D252:E252))</f>
        <v>1</v>
      </c>
      <c r="D252" s="95">
        <v>1</v>
      </c>
      <c r="E252" s="93">
        <v>0</v>
      </c>
      <c r="F252" s="92">
        <f>SUM(G252:H252)</f>
        <v>17</v>
      </c>
      <c r="G252" s="271">
        <v>16</v>
      </c>
      <c r="H252" s="276">
        <v>1</v>
      </c>
      <c r="I252" s="92"/>
      <c r="J252" s="93">
        <f>IF(SUM(K252:L252)=0,"-",SUM(K252:L252))</f>
        <v>484</v>
      </c>
      <c r="K252" s="95">
        <v>252</v>
      </c>
      <c r="L252" s="271">
        <v>232</v>
      </c>
      <c r="M252" s="273">
        <f>IF(SUM(N252:O252)=0,"-",SUM(N252:O252))</f>
        <v>31</v>
      </c>
      <c r="N252" s="95">
        <v>18</v>
      </c>
      <c r="O252" s="274">
        <v>13</v>
      </c>
      <c r="P252" s="93" t="str">
        <f>IF(SUM(Q252:R252)=0,"-",SUM(Q252:R252))</f>
        <v>-</v>
      </c>
      <c r="Q252" s="95">
        <v>0</v>
      </c>
      <c r="R252" s="96">
        <v>0</v>
      </c>
      <c r="S252" s="92">
        <f>IF(SUM(T252:U252)=0,"-",SUM(T252:U252))</f>
        <v>3</v>
      </c>
      <c r="T252" s="95">
        <v>0</v>
      </c>
      <c r="U252" s="272">
        <v>3</v>
      </c>
    </row>
    <row r="253" spans="2:21" ht="12.75" customHeight="1">
      <c r="B253" s="228" t="s">
        <v>150</v>
      </c>
      <c r="C253" s="214">
        <f aca="true" t="shared" si="141" ref="C253:H253">C254+C256+C260+C262</f>
        <v>6</v>
      </c>
      <c r="D253" s="23">
        <f t="shared" si="141"/>
        <v>5</v>
      </c>
      <c r="E253" s="23">
        <f t="shared" si="141"/>
        <v>1</v>
      </c>
      <c r="F253" s="214">
        <f t="shared" si="141"/>
        <v>112</v>
      </c>
      <c r="G253" s="23">
        <f t="shared" si="141"/>
        <v>104</v>
      </c>
      <c r="H253" s="26">
        <f t="shared" si="141"/>
        <v>8</v>
      </c>
      <c r="I253" s="215"/>
      <c r="J253" s="215">
        <f aca="true" t="shared" si="142" ref="J253:U253">J254+J256+J260+J262</f>
        <v>3067</v>
      </c>
      <c r="K253" s="23">
        <f t="shared" si="142"/>
        <v>1535</v>
      </c>
      <c r="L253" s="23">
        <f t="shared" si="142"/>
        <v>1532</v>
      </c>
      <c r="M253" s="214">
        <f t="shared" si="142"/>
        <v>200</v>
      </c>
      <c r="N253" s="23">
        <f t="shared" si="142"/>
        <v>110</v>
      </c>
      <c r="O253" s="23">
        <f t="shared" si="142"/>
        <v>90</v>
      </c>
      <c r="P253" s="23">
        <f t="shared" si="142"/>
        <v>7</v>
      </c>
      <c r="Q253" s="23">
        <f t="shared" si="142"/>
        <v>3</v>
      </c>
      <c r="R253" s="26">
        <f t="shared" si="142"/>
        <v>4</v>
      </c>
      <c r="S253" s="214">
        <f t="shared" si="142"/>
        <v>16</v>
      </c>
      <c r="T253" s="23">
        <f t="shared" si="142"/>
        <v>1</v>
      </c>
      <c r="U253" s="26">
        <f t="shared" si="142"/>
        <v>15</v>
      </c>
    </row>
    <row r="254" spans="2:21" s="5" customFormat="1" ht="12.75" customHeight="1" hidden="1">
      <c r="B254" s="11" t="s">
        <v>178</v>
      </c>
      <c r="C254" s="74">
        <f>IF(SUM(D254:E254)=0,"-",SUM(D254:E254))</f>
        <v>1</v>
      </c>
      <c r="D254" s="9">
        <f>SUM(D255:D255)</f>
        <v>1</v>
      </c>
      <c r="E254" s="12">
        <f>SUM(E255:E255)</f>
        <v>0</v>
      </c>
      <c r="F254" s="74">
        <f>SUM(G254:H254)</f>
        <v>23</v>
      </c>
      <c r="G254" s="10">
        <f>SUM(G255:G255)</f>
        <v>22</v>
      </c>
      <c r="H254" s="233">
        <f>SUM(H255:H255)</f>
        <v>1</v>
      </c>
      <c r="I254" s="74"/>
      <c r="J254" s="76">
        <f>IF(SUM(K254:L254)=0,"-",SUM(K254:L254))</f>
        <v>662</v>
      </c>
      <c r="K254" s="9">
        <f>SUM(K255:K255)</f>
        <v>337</v>
      </c>
      <c r="L254" s="10">
        <f>SUM(L255:L255)</f>
        <v>325</v>
      </c>
      <c r="M254" s="13">
        <f>IF(SUM(N254:O254)=0,"-",SUM(N254:O254))</f>
        <v>42</v>
      </c>
      <c r="N254" s="9">
        <f aca="true" t="shared" si="143" ref="N254:U254">SUM(N255:N255)</f>
        <v>23</v>
      </c>
      <c r="O254" s="12">
        <f t="shared" si="143"/>
        <v>19</v>
      </c>
      <c r="P254" s="76">
        <f t="shared" si="143"/>
        <v>1</v>
      </c>
      <c r="Q254" s="9">
        <f t="shared" si="143"/>
        <v>1</v>
      </c>
      <c r="R254" s="12">
        <f t="shared" si="143"/>
        <v>0</v>
      </c>
      <c r="S254" s="74">
        <f t="shared" si="143"/>
        <v>5</v>
      </c>
      <c r="T254" s="9">
        <f t="shared" si="143"/>
        <v>1</v>
      </c>
      <c r="U254" s="14">
        <f t="shared" si="143"/>
        <v>4</v>
      </c>
    </row>
    <row r="255" spans="2:21" s="5" customFormat="1" ht="15" customHeight="1" hidden="1">
      <c r="B255" s="11" t="s">
        <v>172</v>
      </c>
      <c r="C255" s="74">
        <f>IF(SUM(D255:E255)=0,"-",SUM(D255:E255))</f>
        <v>1</v>
      </c>
      <c r="D255" s="9">
        <v>1</v>
      </c>
      <c r="E255" s="76">
        <v>0</v>
      </c>
      <c r="F255" s="74">
        <f>SUM(G255:H255)</f>
        <v>23</v>
      </c>
      <c r="G255" s="10">
        <v>22</v>
      </c>
      <c r="H255" s="233">
        <v>1</v>
      </c>
      <c r="I255" s="74"/>
      <c r="J255" s="76">
        <f>IF(SUM(K255:L255)=0,"-",SUM(K255:L255))</f>
        <v>662</v>
      </c>
      <c r="K255" s="9">
        <v>337</v>
      </c>
      <c r="L255" s="10">
        <v>325</v>
      </c>
      <c r="M255" s="13">
        <f>IF(SUM(N255:O255)=0,"-",SUM(N255:O255))</f>
        <v>42</v>
      </c>
      <c r="N255" s="9">
        <v>23</v>
      </c>
      <c r="O255" s="12">
        <v>19</v>
      </c>
      <c r="P255" s="76">
        <f>IF(SUM(Q255:R255)=0,"-",SUM(Q255:R255))</f>
        <v>1</v>
      </c>
      <c r="Q255" s="9">
        <v>1</v>
      </c>
      <c r="R255" s="78">
        <v>0</v>
      </c>
      <c r="S255" s="74">
        <f>IF(SUM(T255:U255)=0,"-",SUM(T255:U255))</f>
        <v>5</v>
      </c>
      <c r="T255" s="9">
        <v>1</v>
      </c>
      <c r="U255" s="14">
        <v>4</v>
      </c>
    </row>
    <row r="256" spans="2:21" s="5" customFormat="1" ht="12.75" customHeight="1" hidden="1">
      <c r="B256" s="11" t="s">
        <v>179</v>
      </c>
      <c r="C256" s="74">
        <f aca="true" t="shared" si="144" ref="C256:H256">SUM(C257:C259)</f>
        <v>3</v>
      </c>
      <c r="D256" s="9">
        <f t="shared" si="144"/>
        <v>2</v>
      </c>
      <c r="E256" s="12">
        <f t="shared" si="144"/>
        <v>1</v>
      </c>
      <c r="F256" s="74">
        <f t="shared" si="144"/>
        <v>42</v>
      </c>
      <c r="G256" s="10">
        <f t="shared" si="144"/>
        <v>39</v>
      </c>
      <c r="H256" s="233">
        <f t="shared" si="144"/>
        <v>3</v>
      </c>
      <c r="I256" s="74"/>
      <c r="J256" s="76">
        <f aca="true" t="shared" si="145" ref="J256:U256">SUM(J257:J259)</f>
        <v>1125</v>
      </c>
      <c r="K256" s="9">
        <f t="shared" si="145"/>
        <v>563</v>
      </c>
      <c r="L256" s="10">
        <f t="shared" si="145"/>
        <v>562</v>
      </c>
      <c r="M256" s="13">
        <f t="shared" si="145"/>
        <v>74</v>
      </c>
      <c r="N256" s="9">
        <f t="shared" si="145"/>
        <v>42</v>
      </c>
      <c r="O256" s="12">
        <f t="shared" si="145"/>
        <v>32</v>
      </c>
      <c r="P256" s="76">
        <f t="shared" si="145"/>
        <v>3</v>
      </c>
      <c r="Q256" s="9">
        <f t="shared" si="145"/>
        <v>1</v>
      </c>
      <c r="R256" s="12">
        <f t="shared" si="145"/>
        <v>2</v>
      </c>
      <c r="S256" s="74">
        <f t="shared" si="145"/>
        <v>5</v>
      </c>
      <c r="T256" s="9">
        <f t="shared" si="145"/>
        <v>0</v>
      </c>
      <c r="U256" s="14">
        <f t="shared" si="145"/>
        <v>5</v>
      </c>
    </row>
    <row r="257" spans="2:21" s="5" customFormat="1" ht="15" customHeight="1" hidden="1">
      <c r="B257" s="11" t="s">
        <v>173</v>
      </c>
      <c r="C257" s="74">
        <f>IF(SUM(D257:E257)=0,"-",SUM(D257:E257))</f>
        <v>1</v>
      </c>
      <c r="D257" s="9">
        <v>1</v>
      </c>
      <c r="E257" s="76">
        <v>0</v>
      </c>
      <c r="F257" s="74">
        <f>SUM(G257:H257)</f>
        <v>26</v>
      </c>
      <c r="G257" s="10">
        <v>24</v>
      </c>
      <c r="H257" s="233">
        <v>2</v>
      </c>
      <c r="I257" s="74"/>
      <c r="J257" s="76">
        <f>IF(SUM(K257:L257)=0,"-",SUM(K257:L257))</f>
        <v>698</v>
      </c>
      <c r="K257" s="9">
        <v>356</v>
      </c>
      <c r="L257" s="10">
        <v>342</v>
      </c>
      <c r="M257" s="13">
        <f>IF(SUM(N257:O257)=0,"-",SUM(N257:O257))</f>
        <v>47</v>
      </c>
      <c r="N257" s="9">
        <v>26</v>
      </c>
      <c r="O257" s="12">
        <v>21</v>
      </c>
      <c r="P257" s="76">
        <f>IF(SUM(Q257:R257)=0,"-",SUM(Q257:R257))</f>
        <v>1</v>
      </c>
      <c r="Q257" s="9">
        <v>1</v>
      </c>
      <c r="R257" s="78">
        <v>0</v>
      </c>
      <c r="S257" s="74">
        <f>IF(SUM(T257:U257)=0,"-",SUM(T257:U257))</f>
        <v>3</v>
      </c>
      <c r="T257" s="9">
        <v>0</v>
      </c>
      <c r="U257" s="14">
        <v>3</v>
      </c>
    </row>
    <row r="258" spans="2:21" s="5" customFormat="1" ht="15" customHeight="1" hidden="1">
      <c r="B258" s="11" t="s">
        <v>144</v>
      </c>
      <c r="C258" s="74">
        <f>IF(SUM(D258:E258)=0,"-",SUM(D258:E258))</f>
        <v>1</v>
      </c>
      <c r="D258" s="9">
        <v>0</v>
      </c>
      <c r="E258" s="76">
        <v>1</v>
      </c>
      <c r="F258" s="74">
        <f>SUM(G258:H258)</f>
        <v>0</v>
      </c>
      <c r="G258" s="10">
        <v>0</v>
      </c>
      <c r="H258" s="233">
        <v>0</v>
      </c>
      <c r="I258" s="74"/>
      <c r="J258" s="76" t="str">
        <f>IF(SUM(K258:L258)=0,"-",SUM(K258:L258))</f>
        <v>-</v>
      </c>
      <c r="K258" s="9">
        <v>0</v>
      </c>
      <c r="L258" s="10">
        <v>0</v>
      </c>
      <c r="M258" s="13" t="str">
        <f>IF(SUM(N258:O258)=0,"-",SUM(N258:O258))</f>
        <v>-</v>
      </c>
      <c r="N258" s="9">
        <v>0</v>
      </c>
      <c r="O258" s="12">
        <v>0</v>
      </c>
      <c r="P258" s="76" t="str">
        <f>IF(SUM(Q258:R258)=0,"-",SUM(Q258:R258))</f>
        <v>-</v>
      </c>
      <c r="Q258" s="9">
        <v>0</v>
      </c>
      <c r="R258" s="78">
        <v>0</v>
      </c>
      <c r="S258" s="74" t="str">
        <f>IF(SUM(T258:U258)=0,"-",SUM(T258:U258))</f>
        <v>-</v>
      </c>
      <c r="T258" s="9">
        <v>0</v>
      </c>
      <c r="U258" s="14">
        <v>0</v>
      </c>
    </row>
    <row r="259" spans="2:21" s="5" customFormat="1" ht="15" customHeight="1" hidden="1">
      <c r="B259" s="11" t="s">
        <v>174</v>
      </c>
      <c r="C259" s="74">
        <f>IF(SUM(D259:E259)=0,"-",SUM(D259:E259))</f>
        <v>1</v>
      </c>
      <c r="D259" s="9">
        <v>1</v>
      </c>
      <c r="E259" s="76">
        <v>0</v>
      </c>
      <c r="F259" s="74">
        <f>SUM(G259:H259)</f>
        <v>16</v>
      </c>
      <c r="G259" s="10">
        <v>15</v>
      </c>
      <c r="H259" s="233">
        <v>1</v>
      </c>
      <c r="I259" s="74"/>
      <c r="J259" s="76">
        <f>IF(SUM(K259:L259)=0,"-",SUM(K259:L259))</f>
        <v>427</v>
      </c>
      <c r="K259" s="9">
        <v>207</v>
      </c>
      <c r="L259" s="10">
        <v>220</v>
      </c>
      <c r="M259" s="13">
        <f>IF(SUM(N259:O259)=0,"-",SUM(N259:O259))</f>
        <v>27</v>
      </c>
      <c r="N259" s="9">
        <v>16</v>
      </c>
      <c r="O259" s="12">
        <v>11</v>
      </c>
      <c r="P259" s="76">
        <f>IF(SUM(Q259:R259)=0,"-",SUM(Q259:R259))</f>
        <v>2</v>
      </c>
      <c r="Q259" s="9">
        <v>0</v>
      </c>
      <c r="R259" s="78">
        <v>2</v>
      </c>
      <c r="S259" s="74">
        <f>IF(SUM(T259:U259)=0,"-",SUM(T259:U259))</f>
        <v>2</v>
      </c>
      <c r="T259" s="9">
        <v>0</v>
      </c>
      <c r="U259" s="14">
        <v>2</v>
      </c>
    </row>
    <row r="260" spans="2:21" s="5" customFormat="1" ht="12.75" customHeight="1" hidden="1">
      <c r="B260" s="11" t="s">
        <v>145</v>
      </c>
      <c r="C260" s="74">
        <f aca="true" t="shared" si="146" ref="C260:H260">SUM(C261:C261)</f>
        <v>1</v>
      </c>
      <c r="D260" s="9">
        <f t="shared" si="146"/>
        <v>1</v>
      </c>
      <c r="E260" s="12">
        <f t="shared" si="146"/>
        <v>0</v>
      </c>
      <c r="F260" s="74">
        <f t="shared" si="146"/>
        <v>29</v>
      </c>
      <c r="G260" s="10">
        <f t="shared" si="146"/>
        <v>26</v>
      </c>
      <c r="H260" s="233">
        <f t="shared" si="146"/>
        <v>3</v>
      </c>
      <c r="I260" s="74"/>
      <c r="J260" s="76">
        <f aca="true" t="shared" si="147" ref="J260:U260">SUM(J261:J261)</f>
        <v>784</v>
      </c>
      <c r="K260" s="9">
        <f t="shared" si="147"/>
        <v>396</v>
      </c>
      <c r="L260" s="10">
        <f t="shared" si="147"/>
        <v>388</v>
      </c>
      <c r="M260" s="13">
        <f t="shared" si="147"/>
        <v>53</v>
      </c>
      <c r="N260" s="9">
        <f t="shared" si="147"/>
        <v>28</v>
      </c>
      <c r="O260" s="12">
        <f t="shared" si="147"/>
        <v>25</v>
      </c>
      <c r="P260" s="76">
        <f t="shared" si="147"/>
        <v>2</v>
      </c>
      <c r="Q260" s="9">
        <f t="shared" si="147"/>
        <v>1</v>
      </c>
      <c r="R260" s="12">
        <f t="shared" si="147"/>
        <v>1</v>
      </c>
      <c r="S260" s="74">
        <f t="shared" si="147"/>
        <v>3</v>
      </c>
      <c r="T260" s="9">
        <f t="shared" si="147"/>
        <v>0</v>
      </c>
      <c r="U260" s="14">
        <f t="shared" si="147"/>
        <v>3</v>
      </c>
    </row>
    <row r="261" spans="2:21" s="5" customFormat="1" ht="15" customHeight="1" hidden="1">
      <c r="B261" s="11" t="s">
        <v>175</v>
      </c>
      <c r="C261" s="74">
        <f>IF(SUM(D261:E261)=0,"-",SUM(D261:E261))</f>
        <v>1</v>
      </c>
      <c r="D261" s="9">
        <v>1</v>
      </c>
      <c r="E261" s="76">
        <v>0</v>
      </c>
      <c r="F261" s="74">
        <f>SUM(G261:H261)</f>
        <v>29</v>
      </c>
      <c r="G261" s="10">
        <v>26</v>
      </c>
      <c r="H261" s="233">
        <v>3</v>
      </c>
      <c r="I261" s="74"/>
      <c r="J261" s="76">
        <f>IF(SUM(K261:L261)=0,"-",SUM(K261:L261))</f>
        <v>784</v>
      </c>
      <c r="K261" s="9">
        <v>396</v>
      </c>
      <c r="L261" s="10">
        <v>388</v>
      </c>
      <c r="M261" s="13">
        <f>IF(SUM(N261:O261)=0,"-",SUM(N261:O261))</f>
        <v>53</v>
      </c>
      <c r="N261" s="9">
        <v>28</v>
      </c>
      <c r="O261" s="12">
        <v>25</v>
      </c>
      <c r="P261" s="76">
        <f>IF(SUM(Q261:R261)=0,"-",SUM(Q261:R261))</f>
        <v>2</v>
      </c>
      <c r="Q261" s="9">
        <v>1</v>
      </c>
      <c r="R261" s="78">
        <v>1</v>
      </c>
      <c r="S261" s="74">
        <f>IF(SUM(T261:U261)=0,"-",SUM(T261:U261))</f>
        <v>3</v>
      </c>
      <c r="T261" s="9">
        <v>0</v>
      </c>
      <c r="U261" s="14">
        <v>3</v>
      </c>
    </row>
    <row r="262" spans="2:21" s="5" customFormat="1" ht="12.75" customHeight="1" hidden="1">
      <c r="B262" s="18" t="s">
        <v>176</v>
      </c>
      <c r="C262" s="75">
        <f aca="true" t="shared" si="148" ref="C262:H262">SUM(C263:C263)</f>
        <v>1</v>
      </c>
      <c r="D262" s="16">
        <f t="shared" si="148"/>
        <v>1</v>
      </c>
      <c r="E262" s="19">
        <f t="shared" si="148"/>
        <v>0</v>
      </c>
      <c r="F262" s="75">
        <f t="shared" si="148"/>
        <v>18</v>
      </c>
      <c r="G262" s="17">
        <f t="shared" si="148"/>
        <v>17</v>
      </c>
      <c r="H262" s="275">
        <f t="shared" si="148"/>
        <v>1</v>
      </c>
      <c r="I262" s="75"/>
      <c r="J262" s="77">
        <f aca="true" t="shared" si="149" ref="J262:U262">SUM(J263:J263)</f>
        <v>496</v>
      </c>
      <c r="K262" s="16">
        <f t="shared" si="149"/>
        <v>239</v>
      </c>
      <c r="L262" s="17">
        <f t="shared" si="149"/>
        <v>257</v>
      </c>
      <c r="M262" s="20">
        <f t="shared" si="149"/>
        <v>31</v>
      </c>
      <c r="N262" s="16">
        <f t="shared" si="149"/>
        <v>17</v>
      </c>
      <c r="O262" s="19">
        <f t="shared" si="149"/>
        <v>14</v>
      </c>
      <c r="P262" s="77">
        <f t="shared" si="149"/>
        <v>1</v>
      </c>
      <c r="Q262" s="16">
        <f t="shared" si="149"/>
        <v>0</v>
      </c>
      <c r="R262" s="19">
        <f t="shared" si="149"/>
        <v>1</v>
      </c>
      <c r="S262" s="75">
        <f t="shared" si="149"/>
        <v>3</v>
      </c>
      <c r="T262" s="16">
        <f t="shared" si="149"/>
        <v>0</v>
      </c>
      <c r="U262" s="21">
        <f t="shared" si="149"/>
        <v>3</v>
      </c>
    </row>
    <row r="263" spans="2:21" s="5" customFormat="1" ht="15" customHeight="1" hidden="1">
      <c r="B263" s="91" t="s">
        <v>177</v>
      </c>
      <c r="C263" s="92">
        <f>IF(SUM(D263:E263)=0,"-",SUM(D263:E263))</f>
        <v>1</v>
      </c>
      <c r="D263" s="95">
        <v>1</v>
      </c>
      <c r="E263" s="93">
        <v>0</v>
      </c>
      <c r="F263" s="92">
        <f>SUM(G263:H263)</f>
        <v>18</v>
      </c>
      <c r="G263" s="271">
        <v>17</v>
      </c>
      <c r="H263" s="276">
        <v>1</v>
      </c>
      <c r="I263" s="92"/>
      <c r="J263" s="93">
        <f>IF(SUM(K263:L263)=0,"-",SUM(K263:L263))</f>
        <v>496</v>
      </c>
      <c r="K263" s="95">
        <v>239</v>
      </c>
      <c r="L263" s="271">
        <v>257</v>
      </c>
      <c r="M263" s="273">
        <f>IF(SUM(N263:O263)=0,"-",SUM(N263:O263))</f>
        <v>31</v>
      </c>
      <c r="N263" s="95">
        <v>17</v>
      </c>
      <c r="O263" s="274">
        <v>14</v>
      </c>
      <c r="P263" s="93">
        <f>IF(SUM(Q263:R263)=0,"-",SUM(Q263:R263))</f>
        <v>1</v>
      </c>
      <c r="Q263" s="95">
        <v>0</v>
      </c>
      <c r="R263" s="96">
        <v>1</v>
      </c>
      <c r="S263" s="92">
        <f>IF(SUM(T263:U263)=0,"-",SUM(T263:U263))</f>
        <v>3</v>
      </c>
      <c r="T263" s="95">
        <v>0</v>
      </c>
      <c r="U263" s="272">
        <v>3</v>
      </c>
    </row>
    <row r="264" spans="2:21" ht="12.75" customHeight="1">
      <c r="B264" s="228" t="s">
        <v>151</v>
      </c>
      <c r="C264" s="214">
        <f aca="true" t="shared" si="150" ref="C264:H264">C265+C267+C271+C273</f>
        <v>6</v>
      </c>
      <c r="D264" s="23">
        <f t="shared" si="150"/>
        <v>5</v>
      </c>
      <c r="E264" s="23">
        <f t="shared" si="150"/>
        <v>1</v>
      </c>
      <c r="F264" s="214">
        <f t="shared" si="150"/>
        <v>108</v>
      </c>
      <c r="G264" s="23">
        <f t="shared" si="150"/>
        <v>100</v>
      </c>
      <c r="H264" s="26">
        <f t="shared" si="150"/>
        <v>8</v>
      </c>
      <c r="I264" s="215"/>
      <c r="J264" s="215">
        <f aca="true" t="shared" si="151" ref="J264:U264">J265+J267+J271+J273</f>
        <v>3006</v>
      </c>
      <c r="K264" s="23">
        <f t="shared" si="151"/>
        <v>1507</v>
      </c>
      <c r="L264" s="23">
        <f t="shared" si="151"/>
        <v>1499</v>
      </c>
      <c r="M264" s="214">
        <f t="shared" si="151"/>
        <v>205</v>
      </c>
      <c r="N264" s="23">
        <f t="shared" si="151"/>
        <v>115</v>
      </c>
      <c r="O264" s="23">
        <f t="shared" si="151"/>
        <v>90</v>
      </c>
      <c r="P264" s="23">
        <f>P265+P267+P271+P273</f>
        <v>9</v>
      </c>
      <c r="Q264" s="23">
        <f>Q265+Q267+Q271+Q273</f>
        <v>1</v>
      </c>
      <c r="R264" s="26">
        <f t="shared" si="151"/>
        <v>8</v>
      </c>
      <c r="S264" s="214">
        <f t="shared" si="151"/>
        <v>14</v>
      </c>
      <c r="T264" s="23">
        <f t="shared" si="151"/>
        <v>0</v>
      </c>
      <c r="U264" s="26">
        <f t="shared" si="151"/>
        <v>14</v>
      </c>
    </row>
    <row r="265" spans="2:21" s="5" customFormat="1" ht="12.75" customHeight="1">
      <c r="B265" s="11" t="s">
        <v>178</v>
      </c>
      <c r="C265" s="74">
        <f>IF(SUM(D265:E265)=0,"-",SUM(D265:E265))</f>
        <v>1</v>
      </c>
      <c r="D265" s="9">
        <f>SUM(D266:D266)</f>
        <v>1</v>
      </c>
      <c r="E265" s="12">
        <f>SUM(E266:E266)</f>
        <v>0</v>
      </c>
      <c r="F265" s="74">
        <f>SUM(G265:H265)</f>
        <v>23</v>
      </c>
      <c r="G265" s="10">
        <f>SUM(G266:G266)</f>
        <v>22</v>
      </c>
      <c r="H265" s="233">
        <f>SUM(H266:H266)</f>
        <v>1</v>
      </c>
      <c r="I265" s="74"/>
      <c r="J265" s="76">
        <f>IF(SUM(K265:L265)=0,"-",SUM(K265:L265))</f>
        <v>662</v>
      </c>
      <c r="K265" s="9">
        <f>SUM(K266:K266)</f>
        <v>345</v>
      </c>
      <c r="L265" s="10">
        <f>SUM(L266:L266)</f>
        <v>317</v>
      </c>
      <c r="M265" s="13">
        <f>IF(SUM(N265:O265)=0,"-",SUM(N265:O265))</f>
        <v>44</v>
      </c>
      <c r="N265" s="9">
        <f aca="true" t="shared" si="152" ref="N265:U265">SUM(N266:N266)</f>
        <v>26</v>
      </c>
      <c r="O265" s="12">
        <f t="shared" si="152"/>
        <v>18</v>
      </c>
      <c r="P265" s="76">
        <f t="shared" si="152"/>
        <v>3</v>
      </c>
      <c r="Q265" s="9">
        <f t="shared" si="152"/>
        <v>1</v>
      </c>
      <c r="R265" s="12">
        <f t="shared" si="152"/>
        <v>2</v>
      </c>
      <c r="S265" s="74">
        <f t="shared" si="152"/>
        <v>4</v>
      </c>
      <c r="T265" s="9">
        <f t="shared" si="152"/>
        <v>0</v>
      </c>
      <c r="U265" s="14">
        <f t="shared" si="152"/>
        <v>4</v>
      </c>
    </row>
    <row r="266" spans="2:21" s="5" customFormat="1" ht="15" customHeight="1" hidden="1">
      <c r="B266" s="11" t="s">
        <v>172</v>
      </c>
      <c r="C266" s="74">
        <f>IF(SUM(D266:E266)=0,"-",SUM(D266:E266))</f>
        <v>1</v>
      </c>
      <c r="D266" s="9">
        <v>1</v>
      </c>
      <c r="E266" s="76">
        <v>0</v>
      </c>
      <c r="F266" s="74">
        <f>SUM(G266:H266)</f>
        <v>23</v>
      </c>
      <c r="G266" s="10">
        <v>22</v>
      </c>
      <c r="H266" s="233">
        <v>1</v>
      </c>
      <c r="I266" s="74"/>
      <c r="J266" s="76">
        <f>IF(SUM(K266:L266)=0,"-",SUM(K266:L266))</f>
        <v>662</v>
      </c>
      <c r="K266" s="9">
        <v>345</v>
      </c>
      <c r="L266" s="10">
        <v>317</v>
      </c>
      <c r="M266" s="13">
        <f>IF(SUM(N266:O266)=0,"-",SUM(N266:O266))</f>
        <v>44</v>
      </c>
      <c r="N266" s="9">
        <v>26</v>
      </c>
      <c r="O266" s="12">
        <v>18</v>
      </c>
      <c r="P266" s="76">
        <f>IF(SUM(Q266:R266)=0,"-",SUM(Q266:R266))</f>
        <v>3</v>
      </c>
      <c r="Q266" s="9">
        <v>1</v>
      </c>
      <c r="R266" s="78">
        <v>2</v>
      </c>
      <c r="S266" s="74">
        <f>IF(SUM(T266:U266)=0,"-",SUM(T266:U266))</f>
        <v>4</v>
      </c>
      <c r="T266" s="9">
        <v>0</v>
      </c>
      <c r="U266" s="14">
        <v>4</v>
      </c>
    </row>
    <row r="267" spans="2:21" s="5" customFormat="1" ht="12.75" customHeight="1">
      <c r="B267" s="11" t="s">
        <v>179</v>
      </c>
      <c r="C267" s="74">
        <f aca="true" t="shared" si="153" ref="C267:H267">SUM(C268:C270)</f>
        <v>3</v>
      </c>
      <c r="D267" s="9">
        <f t="shared" si="153"/>
        <v>2</v>
      </c>
      <c r="E267" s="12">
        <f t="shared" si="153"/>
        <v>1</v>
      </c>
      <c r="F267" s="74">
        <f t="shared" si="153"/>
        <v>40</v>
      </c>
      <c r="G267" s="10">
        <f t="shared" si="153"/>
        <v>37</v>
      </c>
      <c r="H267" s="233">
        <f t="shared" si="153"/>
        <v>3</v>
      </c>
      <c r="I267" s="74"/>
      <c r="J267" s="76">
        <f aca="true" t="shared" si="154" ref="J267:U267">SUM(J268:J270)</f>
        <v>1089</v>
      </c>
      <c r="K267" s="9">
        <f t="shared" si="154"/>
        <v>545</v>
      </c>
      <c r="L267" s="10">
        <f t="shared" si="154"/>
        <v>544</v>
      </c>
      <c r="M267" s="13">
        <f t="shared" si="154"/>
        <v>77</v>
      </c>
      <c r="N267" s="9">
        <f t="shared" si="154"/>
        <v>43</v>
      </c>
      <c r="O267" s="12">
        <f t="shared" si="154"/>
        <v>34</v>
      </c>
      <c r="P267" s="76">
        <f t="shared" si="154"/>
        <v>3</v>
      </c>
      <c r="Q267" s="9">
        <f t="shared" si="154"/>
        <v>0</v>
      </c>
      <c r="R267" s="12">
        <f t="shared" si="154"/>
        <v>3</v>
      </c>
      <c r="S267" s="74">
        <f t="shared" si="154"/>
        <v>4</v>
      </c>
      <c r="T267" s="9">
        <f t="shared" si="154"/>
        <v>0</v>
      </c>
      <c r="U267" s="14">
        <f t="shared" si="154"/>
        <v>4</v>
      </c>
    </row>
    <row r="268" spans="2:21" s="5" customFormat="1" ht="15" customHeight="1" hidden="1">
      <c r="B268" s="11" t="s">
        <v>173</v>
      </c>
      <c r="C268" s="74">
        <f>IF(SUM(D268:E268)=0,"-",SUM(D268:E268))</f>
        <v>1</v>
      </c>
      <c r="D268" s="9">
        <v>1</v>
      </c>
      <c r="E268" s="76">
        <v>0</v>
      </c>
      <c r="F268" s="74">
        <f>SUM(G268:H268)</f>
        <v>24</v>
      </c>
      <c r="G268" s="10">
        <v>22</v>
      </c>
      <c r="H268" s="233">
        <v>2</v>
      </c>
      <c r="I268" s="74"/>
      <c r="J268" s="76">
        <f>IF(SUM(K268:L268)=0,"-",SUM(K268:L268))</f>
        <v>673</v>
      </c>
      <c r="K268" s="9">
        <v>341</v>
      </c>
      <c r="L268" s="10">
        <v>332</v>
      </c>
      <c r="M268" s="13">
        <f>IF(SUM(N268:O268)=0,"-",SUM(N268:O268))</f>
        <v>48</v>
      </c>
      <c r="N268" s="9">
        <v>29</v>
      </c>
      <c r="O268" s="12">
        <v>19</v>
      </c>
      <c r="P268" s="76">
        <f>IF(SUM(Q268:R268)=0,"-",SUM(Q268:R268))</f>
        <v>3</v>
      </c>
      <c r="Q268" s="9">
        <v>0</v>
      </c>
      <c r="R268" s="78">
        <v>3</v>
      </c>
      <c r="S268" s="74">
        <f>IF(SUM(T268:U268)=0,"-",SUM(T268:U268))</f>
        <v>2</v>
      </c>
      <c r="T268" s="9">
        <v>0</v>
      </c>
      <c r="U268" s="14">
        <v>2</v>
      </c>
    </row>
    <row r="269" spans="2:21" s="5" customFormat="1" ht="15" customHeight="1" hidden="1">
      <c r="B269" s="11" t="s">
        <v>144</v>
      </c>
      <c r="C269" s="74">
        <f>IF(SUM(D269:E269)=0,"-",SUM(D269:E269))</f>
        <v>1</v>
      </c>
      <c r="D269" s="9">
        <v>0</v>
      </c>
      <c r="E269" s="76">
        <v>1</v>
      </c>
      <c r="F269" s="74">
        <f>SUM(G269:H269)</f>
        <v>0</v>
      </c>
      <c r="G269" s="10">
        <v>0</v>
      </c>
      <c r="H269" s="233">
        <v>0</v>
      </c>
      <c r="I269" s="74"/>
      <c r="J269" s="76" t="str">
        <f>IF(SUM(K269:L269)=0,"-",SUM(K269:L269))</f>
        <v>-</v>
      </c>
      <c r="K269" s="9">
        <v>0</v>
      </c>
      <c r="L269" s="10">
        <v>0</v>
      </c>
      <c r="M269" s="13" t="str">
        <f>IF(SUM(N269:O269)=0,"-",SUM(N269:O269))</f>
        <v>-</v>
      </c>
      <c r="N269" s="9">
        <v>0</v>
      </c>
      <c r="O269" s="12">
        <v>0</v>
      </c>
      <c r="P269" s="76" t="str">
        <f>IF(SUM(Q269:R269)=0,"-",SUM(Q269:R269))</f>
        <v>-</v>
      </c>
      <c r="Q269" s="9">
        <v>0</v>
      </c>
      <c r="R269" s="78">
        <v>0</v>
      </c>
      <c r="S269" s="74" t="str">
        <f>IF(SUM(T269:U269)=0,"-",SUM(T269:U269))</f>
        <v>-</v>
      </c>
      <c r="T269" s="9">
        <v>0</v>
      </c>
      <c r="U269" s="14">
        <v>0</v>
      </c>
    </row>
    <row r="270" spans="2:21" s="5" customFormat="1" ht="15" customHeight="1" hidden="1">
      <c r="B270" s="11" t="s">
        <v>174</v>
      </c>
      <c r="C270" s="74">
        <f>IF(SUM(D270:E270)=0,"-",SUM(D270:E270))</f>
        <v>1</v>
      </c>
      <c r="D270" s="9">
        <v>1</v>
      </c>
      <c r="E270" s="76">
        <v>0</v>
      </c>
      <c r="F270" s="74">
        <f>SUM(G270:H270)</f>
        <v>16</v>
      </c>
      <c r="G270" s="10">
        <v>15</v>
      </c>
      <c r="H270" s="233">
        <v>1</v>
      </c>
      <c r="I270" s="74"/>
      <c r="J270" s="76">
        <f>IF(SUM(K270:L270)=0,"-",SUM(K270:L270))</f>
        <v>416</v>
      </c>
      <c r="K270" s="9">
        <v>204</v>
      </c>
      <c r="L270" s="10">
        <v>212</v>
      </c>
      <c r="M270" s="13">
        <f>IF(SUM(N270:O270)=0,"-",SUM(N270:O270))</f>
        <v>29</v>
      </c>
      <c r="N270" s="9">
        <v>14</v>
      </c>
      <c r="O270" s="12">
        <v>15</v>
      </c>
      <c r="P270" s="76" t="str">
        <f>IF(SUM(Q270:R270)=0,"-",SUM(Q270:R270))</f>
        <v>-</v>
      </c>
      <c r="Q270" s="9">
        <v>0</v>
      </c>
      <c r="R270" s="78">
        <v>0</v>
      </c>
      <c r="S270" s="74">
        <f>IF(SUM(T270:U270)=0,"-",SUM(T270:U270))</f>
        <v>2</v>
      </c>
      <c r="T270" s="9">
        <v>0</v>
      </c>
      <c r="U270" s="14">
        <v>2</v>
      </c>
    </row>
    <row r="271" spans="2:21" s="5" customFormat="1" ht="12.75" customHeight="1">
      <c r="B271" s="11" t="s">
        <v>145</v>
      </c>
      <c r="C271" s="74">
        <f aca="true" t="shared" si="155" ref="C271:H271">SUM(C272:C272)</f>
        <v>1</v>
      </c>
      <c r="D271" s="9">
        <f t="shared" si="155"/>
        <v>1</v>
      </c>
      <c r="E271" s="12">
        <f t="shared" si="155"/>
        <v>0</v>
      </c>
      <c r="F271" s="74">
        <f t="shared" si="155"/>
        <v>28</v>
      </c>
      <c r="G271" s="10">
        <f t="shared" si="155"/>
        <v>25</v>
      </c>
      <c r="H271" s="233">
        <f t="shared" si="155"/>
        <v>3</v>
      </c>
      <c r="I271" s="74"/>
      <c r="J271" s="76">
        <f aca="true" t="shared" si="156" ref="J271:U271">SUM(J272:J272)</f>
        <v>786</v>
      </c>
      <c r="K271" s="9">
        <f t="shared" si="156"/>
        <v>396</v>
      </c>
      <c r="L271" s="10">
        <f t="shared" si="156"/>
        <v>390</v>
      </c>
      <c r="M271" s="13">
        <f t="shared" si="156"/>
        <v>54</v>
      </c>
      <c r="N271" s="9">
        <f t="shared" si="156"/>
        <v>32</v>
      </c>
      <c r="O271" s="12">
        <f t="shared" si="156"/>
        <v>22</v>
      </c>
      <c r="P271" s="76">
        <f t="shared" si="156"/>
        <v>2</v>
      </c>
      <c r="Q271" s="9">
        <f t="shared" si="156"/>
        <v>0</v>
      </c>
      <c r="R271" s="12">
        <f t="shared" si="156"/>
        <v>2</v>
      </c>
      <c r="S271" s="74">
        <f t="shared" si="156"/>
        <v>3</v>
      </c>
      <c r="T271" s="9">
        <f t="shared" si="156"/>
        <v>0</v>
      </c>
      <c r="U271" s="14">
        <f t="shared" si="156"/>
        <v>3</v>
      </c>
    </row>
    <row r="272" spans="2:21" s="5" customFormat="1" ht="15" customHeight="1" hidden="1">
      <c r="B272" s="11" t="s">
        <v>175</v>
      </c>
      <c r="C272" s="74">
        <f>IF(SUM(D272:E272)=0,"-",SUM(D272:E272))</f>
        <v>1</v>
      </c>
      <c r="D272" s="9">
        <v>1</v>
      </c>
      <c r="E272" s="76">
        <v>0</v>
      </c>
      <c r="F272" s="74">
        <f>SUM(G272:H272)</f>
        <v>28</v>
      </c>
      <c r="G272" s="10">
        <v>25</v>
      </c>
      <c r="H272" s="233">
        <v>3</v>
      </c>
      <c r="I272" s="74"/>
      <c r="J272" s="76">
        <f>IF(SUM(K272:L272)=0,"-",SUM(K272:L272))</f>
        <v>786</v>
      </c>
      <c r="K272" s="9">
        <v>396</v>
      </c>
      <c r="L272" s="10">
        <v>390</v>
      </c>
      <c r="M272" s="13">
        <f>IF(SUM(N272:O272)=0,"-",SUM(N272:O272))</f>
        <v>54</v>
      </c>
      <c r="N272" s="9">
        <v>32</v>
      </c>
      <c r="O272" s="12">
        <v>22</v>
      </c>
      <c r="P272" s="76">
        <f>IF(SUM(Q272:R272)=0,"-",SUM(Q272:R272))</f>
        <v>2</v>
      </c>
      <c r="Q272" s="9">
        <v>0</v>
      </c>
      <c r="R272" s="78">
        <v>2</v>
      </c>
      <c r="S272" s="74">
        <f>IF(SUM(T272:U272)=0,"-",SUM(T272:U272))</f>
        <v>3</v>
      </c>
      <c r="T272" s="9">
        <v>0</v>
      </c>
      <c r="U272" s="14">
        <v>3</v>
      </c>
    </row>
    <row r="273" spans="2:21" s="5" customFormat="1" ht="12.75" customHeight="1">
      <c r="B273" s="18" t="s">
        <v>176</v>
      </c>
      <c r="C273" s="75">
        <f aca="true" t="shared" si="157" ref="C273:H273">SUM(C274:C274)</f>
        <v>1</v>
      </c>
      <c r="D273" s="16">
        <f t="shared" si="157"/>
        <v>1</v>
      </c>
      <c r="E273" s="19">
        <f t="shared" si="157"/>
        <v>0</v>
      </c>
      <c r="F273" s="75">
        <f t="shared" si="157"/>
        <v>17</v>
      </c>
      <c r="G273" s="17">
        <f t="shared" si="157"/>
        <v>16</v>
      </c>
      <c r="H273" s="275">
        <f t="shared" si="157"/>
        <v>1</v>
      </c>
      <c r="I273" s="75"/>
      <c r="J273" s="77">
        <f aca="true" t="shared" si="158" ref="J273:U273">SUM(J274:J274)</f>
        <v>469</v>
      </c>
      <c r="K273" s="16">
        <f t="shared" si="158"/>
        <v>221</v>
      </c>
      <c r="L273" s="17">
        <f t="shared" si="158"/>
        <v>248</v>
      </c>
      <c r="M273" s="20">
        <f t="shared" si="158"/>
        <v>30</v>
      </c>
      <c r="N273" s="16">
        <f t="shared" si="158"/>
        <v>14</v>
      </c>
      <c r="O273" s="19">
        <f t="shared" si="158"/>
        <v>16</v>
      </c>
      <c r="P273" s="77">
        <f t="shared" si="158"/>
        <v>1</v>
      </c>
      <c r="Q273" s="16">
        <f t="shared" si="158"/>
        <v>0</v>
      </c>
      <c r="R273" s="19">
        <f t="shared" si="158"/>
        <v>1</v>
      </c>
      <c r="S273" s="75">
        <f t="shared" si="158"/>
        <v>3</v>
      </c>
      <c r="T273" s="16">
        <f t="shared" si="158"/>
        <v>0</v>
      </c>
      <c r="U273" s="21">
        <f t="shared" si="158"/>
        <v>3</v>
      </c>
    </row>
    <row r="274" spans="2:21" s="5" customFormat="1" ht="15" customHeight="1" hidden="1">
      <c r="B274" s="91" t="s">
        <v>177</v>
      </c>
      <c r="C274" s="92">
        <f>IF(SUM(D274:E274)=0,"-",SUM(D274:E274))</f>
        <v>1</v>
      </c>
      <c r="D274" s="95">
        <v>1</v>
      </c>
      <c r="E274" s="93">
        <v>0</v>
      </c>
      <c r="F274" s="92">
        <f>SUM(G274:H274)</f>
        <v>17</v>
      </c>
      <c r="G274" s="271">
        <v>16</v>
      </c>
      <c r="H274" s="276">
        <v>1</v>
      </c>
      <c r="I274" s="92"/>
      <c r="J274" s="93">
        <f>IF(SUM(K274:L274)=0,"-",SUM(K274:L274))</f>
        <v>469</v>
      </c>
      <c r="K274" s="95">
        <v>221</v>
      </c>
      <c r="L274" s="271">
        <v>248</v>
      </c>
      <c r="M274" s="273">
        <f>IF(SUM(N274:O274)=0,"-",SUM(N274:O274))</f>
        <v>30</v>
      </c>
      <c r="N274" s="95">
        <v>14</v>
      </c>
      <c r="O274" s="274">
        <v>16</v>
      </c>
      <c r="P274" s="93">
        <f>IF(SUM(Q274:R274)=0,"-",SUM(Q274:R274))</f>
        <v>1</v>
      </c>
      <c r="Q274" s="95">
        <v>0</v>
      </c>
      <c r="R274" s="96">
        <v>1</v>
      </c>
      <c r="S274" s="92">
        <f>IF(SUM(T274:U274)=0,"-",SUM(T274:U274))</f>
        <v>3</v>
      </c>
      <c r="T274" s="95">
        <v>0</v>
      </c>
      <c r="U274" s="272">
        <v>3</v>
      </c>
    </row>
    <row r="275" spans="2:21" ht="12.75" customHeight="1">
      <c r="B275" s="228" t="s">
        <v>152</v>
      </c>
      <c r="C275" s="214">
        <f aca="true" t="shared" si="159" ref="C275:H275">C276+C278+C281+C283</f>
        <v>5</v>
      </c>
      <c r="D275" s="23">
        <f t="shared" si="159"/>
        <v>5</v>
      </c>
      <c r="E275" s="23">
        <f t="shared" si="159"/>
        <v>0</v>
      </c>
      <c r="F275" s="214">
        <f t="shared" si="159"/>
        <v>105</v>
      </c>
      <c r="G275" s="23">
        <f t="shared" si="159"/>
        <v>97</v>
      </c>
      <c r="H275" s="26">
        <f t="shared" si="159"/>
        <v>8</v>
      </c>
      <c r="I275" s="215"/>
      <c r="J275" s="215">
        <f aca="true" t="shared" si="160" ref="J275:U275">J276+J278+J281+J283</f>
        <v>2999</v>
      </c>
      <c r="K275" s="23">
        <f t="shared" si="160"/>
        <v>1512</v>
      </c>
      <c r="L275" s="23">
        <f t="shared" si="160"/>
        <v>1487</v>
      </c>
      <c r="M275" s="214">
        <f t="shared" si="160"/>
        <v>208</v>
      </c>
      <c r="N275" s="23">
        <f t="shared" si="160"/>
        <v>118</v>
      </c>
      <c r="O275" s="23">
        <f t="shared" si="160"/>
        <v>90</v>
      </c>
      <c r="P275" s="23">
        <f t="shared" si="160"/>
        <v>12</v>
      </c>
      <c r="Q275" s="23">
        <f t="shared" si="160"/>
        <v>5</v>
      </c>
      <c r="R275" s="26">
        <f t="shared" si="160"/>
        <v>7</v>
      </c>
      <c r="S275" s="214">
        <f t="shared" si="160"/>
        <v>14</v>
      </c>
      <c r="T275" s="23">
        <f t="shared" si="160"/>
        <v>0</v>
      </c>
      <c r="U275" s="26">
        <f t="shared" si="160"/>
        <v>14</v>
      </c>
    </row>
    <row r="276" spans="2:21" s="5" customFormat="1" ht="12.75" customHeight="1">
      <c r="B276" s="11" t="s">
        <v>178</v>
      </c>
      <c r="C276" s="74">
        <f>IF(SUM(D276:E276)=0,"-",SUM(D276:E276))</f>
        <v>1</v>
      </c>
      <c r="D276" s="9">
        <f>SUM(D277:D277)</f>
        <v>1</v>
      </c>
      <c r="E276" s="12">
        <f>SUM(E277:E277)</f>
        <v>0</v>
      </c>
      <c r="F276" s="74">
        <f>SUM(G276:H276)</f>
        <v>22</v>
      </c>
      <c r="G276" s="10">
        <f>SUM(G277:G277)</f>
        <v>21</v>
      </c>
      <c r="H276" s="233">
        <f>SUM(H277:H277)</f>
        <v>1</v>
      </c>
      <c r="I276" s="74"/>
      <c r="J276" s="76">
        <f>IF(SUM(K276:L276)=0,"-",SUM(K276:L276))</f>
        <v>651</v>
      </c>
      <c r="K276" s="9">
        <f>SUM(K277:K277)</f>
        <v>344</v>
      </c>
      <c r="L276" s="10">
        <f>SUM(L277:L277)</f>
        <v>307</v>
      </c>
      <c r="M276" s="13">
        <f>IF(SUM(N276:O276)=0,"-",SUM(N276:O276))</f>
        <v>43</v>
      </c>
      <c r="N276" s="9">
        <f aca="true" t="shared" si="161" ref="N276:U276">SUM(N277:N277)</f>
        <v>25</v>
      </c>
      <c r="O276" s="12">
        <f t="shared" si="161"/>
        <v>18</v>
      </c>
      <c r="P276" s="76">
        <f t="shared" si="161"/>
        <v>3</v>
      </c>
      <c r="Q276" s="9">
        <f t="shared" si="161"/>
        <v>1</v>
      </c>
      <c r="R276" s="12">
        <f t="shared" si="161"/>
        <v>2</v>
      </c>
      <c r="S276" s="74">
        <f t="shared" si="161"/>
        <v>4</v>
      </c>
      <c r="T276" s="9">
        <f t="shared" si="161"/>
        <v>0</v>
      </c>
      <c r="U276" s="14">
        <f t="shared" si="161"/>
        <v>4</v>
      </c>
    </row>
    <row r="277" spans="2:21" s="5" customFormat="1" ht="15" customHeight="1" hidden="1">
      <c r="B277" s="11" t="s">
        <v>172</v>
      </c>
      <c r="C277" s="74">
        <f>IF(SUM(D277:E277)=0,"-",SUM(D277:E277))</f>
        <v>1</v>
      </c>
      <c r="D277" s="9">
        <v>1</v>
      </c>
      <c r="E277" s="76">
        <v>0</v>
      </c>
      <c r="F277" s="74">
        <f>SUM(G277:H277)</f>
        <v>22</v>
      </c>
      <c r="G277" s="10">
        <v>21</v>
      </c>
      <c r="H277" s="233">
        <v>1</v>
      </c>
      <c r="I277" s="74"/>
      <c r="J277" s="76">
        <f>IF(SUM(K277:L277)=0,"-",SUM(K277:L277))</f>
        <v>651</v>
      </c>
      <c r="K277" s="9">
        <v>344</v>
      </c>
      <c r="L277" s="10">
        <v>307</v>
      </c>
      <c r="M277" s="13">
        <f>IF(SUM(N277:O277)=0,"-",SUM(N277:O277))</f>
        <v>43</v>
      </c>
      <c r="N277" s="9">
        <v>25</v>
      </c>
      <c r="O277" s="12">
        <v>18</v>
      </c>
      <c r="P277" s="76">
        <f>IF(SUM(Q277:R277)=0,"-",SUM(Q277:R277))</f>
        <v>3</v>
      </c>
      <c r="Q277" s="9">
        <v>1</v>
      </c>
      <c r="R277" s="78">
        <v>2</v>
      </c>
      <c r="S277" s="74">
        <f>IF(SUM(T277:U277)=0,"-",SUM(T277:U277))</f>
        <v>4</v>
      </c>
      <c r="T277" s="9">
        <v>0</v>
      </c>
      <c r="U277" s="14">
        <v>4</v>
      </c>
    </row>
    <row r="278" spans="2:21" s="5" customFormat="1" ht="12.75" customHeight="1">
      <c r="B278" s="11" t="s">
        <v>179</v>
      </c>
      <c r="C278" s="74">
        <f aca="true" t="shared" si="162" ref="C278:H278">SUM(C279:C280)</f>
        <v>2</v>
      </c>
      <c r="D278" s="9">
        <f t="shared" si="162"/>
        <v>2</v>
      </c>
      <c r="E278" s="12">
        <f t="shared" si="162"/>
        <v>0</v>
      </c>
      <c r="F278" s="74">
        <f t="shared" si="162"/>
        <v>38</v>
      </c>
      <c r="G278" s="10">
        <f t="shared" si="162"/>
        <v>35</v>
      </c>
      <c r="H278" s="233">
        <f t="shared" si="162"/>
        <v>3</v>
      </c>
      <c r="I278" s="74"/>
      <c r="J278" s="76">
        <f aca="true" t="shared" si="163" ref="J278:U278">SUM(J279:J280)</f>
        <v>1076</v>
      </c>
      <c r="K278" s="9">
        <f t="shared" si="163"/>
        <v>529</v>
      </c>
      <c r="L278" s="10">
        <f t="shared" si="163"/>
        <v>547</v>
      </c>
      <c r="M278" s="13">
        <f t="shared" si="163"/>
        <v>77</v>
      </c>
      <c r="N278" s="9">
        <f t="shared" si="163"/>
        <v>41</v>
      </c>
      <c r="O278" s="12">
        <f t="shared" si="163"/>
        <v>36</v>
      </c>
      <c r="P278" s="76">
        <f t="shared" si="163"/>
        <v>3</v>
      </c>
      <c r="Q278" s="9">
        <f t="shared" si="163"/>
        <v>0</v>
      </c>
      <c r="R278" s="12">
        <f t="shared" si="163"/>
        <v>3</v>
      </c>
      <c r="S278" s="74">
        <f t="shared" si="163"/>
        <v>4</v>
      </c>
      <c r="T278" s="9">
        <f t="shared" si="163"/>
        <v>0</v>
      </c>
      <c r="U278" s="14">
        <f t="shared" si="163"/>
        <v>4</v>
      </c>
    </row>
    <row r="279" spans="2:21" s="5" customFormat="1" ht="15" customHeight="1" hidden="1">
      <c r="B279" s="11" t="s">
        <v>173</v>
      </c>
      <c r="C279" s="74">
        <f>IF(SUM(D279:E279)=0,"-",SUM(D279:E279))</f>
        <v>1</v>
      </c>
      <c r="D279" s="9">
        <v>1</v>
      </c>
      <c r="E279" s="76">
        <v>0</v>
      </c>
      <c r="F279" s="74">
        <f>SUM(G279:H279)</f>
        <v>23</v>
      </c>
      <c r="G279" s="10">
        <v>21</v>
      </c>
      <c r="H279" s="233">
        <v>2</v>
      </c>
      <c r="I279" s="74"/>
      <c r="J279" s="76">
        <f>IF(SUM(K279:L279)=0,"-",SUM(K279:L279))</f>
        <v>662</v>
      </c>
      <c r="K279" s="9">
        <v>332</v>
      </c>
      <c r="L279" s="10">
        <v>330</v>
      </c>
      <c r="M279" s="13">
        <f>IF(SUM(N279:O279)=0,"-",SUM(N279:O279))</f>
        <v>46</v>
      </c>
      <c r="N279" s="9">
        <v>27</v>
      </c>
      <c r="O279" s="12">
        <v>19</v>
      </c>
      <c r="P279" s="76">
        <f>IF(SUM(Q279:R279)=0,"-",SUM(Q279:R279))</f>
        <v>3</v>
      </c>
      <c r="Q279" s="9">
        <v>0</v>
      </c>
      <c r="R279" s="78">
        <v>3</v>
      </c>
      <c r="S279" s="74">
        <f>IF(SUM(T279:U279)=0,"-",SUM(T279:U279))</f>
        <v>2</v>
      </c>
      <c r="T279" s="9">
        <v>0</v>
      </c>
      <c r="U279" s="14">
        <v>2</v>
      </c>
    </row>
    <row r="280" spans="2:21" s="5" customFormat="1" ht="15" customHeight="1" hidden="1">
      <c r="B280" s="11" t="s">
        <v>174</v>
      </c>
      <c r="C280" s="74">
        <f>IF(SUM(D280:E280)=0,"-",SUM(D280:E280))</f>
        <v>1</v>
      </c>
      <c r="D280" s="9">
        <v>1</v>
      </c>
      <c r="E280" s="76">
        <v>0</v>
      </c>
      <c r="F280" s="74">
        <f>SUM(G280:H280)</f>
        <v>15</v>
      </c>
      <c r="G280" s="10">
        <v>14</v>
      </c>
      <c r="H280" s="233">
        <v>1</v>
      </c>
      <c r="I280" s="74"/>
      <c r="J280" s="76">
        <f>IF(SUM(K280:L280)=0,"-",SUM(K280:L280))</f>
        <v>414</v>
      </c>
      <c r="K280" s="9">
        <v>197</v>
      </c>
      <c r="L280" s="10">
        <v>217</v>
      </c>
      <c r="M280" s="13">
        <f>IF(SUM(N280:O280)=0,"-",SUM(N280:O280))</f>
        <v>31</v>
      </c>
      <c r="N280" s="9">
        <v>14</v>
      </c>
      <c r="O280" s="12">
        <v>17</v>
      </c>
      <c r="P280" s="76" t="str">
        <f>IF(SUM(Q280:R280)=0,"-",SUM(Q280:R280))</f>
        <v>-</v>
      </c>
      <c r="Q280" s="9">
        <v>0</v>
      </c>
      <c r="R280" s="78">
        <v>0</v>
      </c>
      <c r="S280" s="74">
        <f>IF(SUM(T280:U280)=0,"-",SUM(T280:U280))</f>
        <v>2</v>
      </c>
      <c r="T280" s="9">
        <v>0</v>
      </c>
      <c r="U280" s="14">
        <v>2</v>
      </c>
    </row>
    <row r="281" spans="2:21" s="5" customFormat="1" ht="12.75" customHeight="1">
      <c r="B281" s="11" t="s">
        <v>145</v>
      </c>
      <c r="C281" s="74">
        <f aca="true" t="shared" si="164" ref="C281:H281">SUM(C282:C282)</f>
        <v>1</v>
      </c>
      <c r="D281" s="9">
        <f t="shared" si="164"/>
        <v>1</v>
      </c>
      <c r="E281" s="12">
        <f t="shared" si="164"/>
        <v>0</v>
      </c>
      <c r="F281" s="74">
        <f t="shared" si="164"/>
        <v>28</v>
      </c>
      <c r="G281" s="10">
        <f t="shared" si="164"/>
        <v>25</v>
      </c>
      <c r="H281" s="233">
        <f t="shared" si="164"/>
        <v>3</v>
      </c>
      <c r="I281" s="74"/>
      <c r="J281" s="76">
        <f>IF(SUM(K281:L281)=0,"-",SUM(K281:L281))</f>
        <v>814</v>
      </c>
      <c r="K281" s="9">
        <f aca="true" t="shared" si="165" ref="K281:U281">SUM(K282:K282)</f>
        <v>413</v>
      </c>
      <c r="L281" s="10">
        <f t="shared" si="165"/>
        <v>401</v>
      </c>
      <c r="M281" s="13">
        <f t="shared" si="165"/>
        <v>57</v>
      </c>
      <c r="N281" s="9">
        <f t="shared" si="165"/>
        <v>37</v>
      </c>
      <c r="O281" s="12">
        <f t="shared" si="165"/>
        <v>20</v>
      </c>
      <c r="P281" s="76">
        <f t="shared" si="165"/>
        <v>3</v>
      </c>
      <c r="Q281" s="9">
        <f t="shared" si="165"/>
        <v>2</v>
      </c>
      <c r="R281" s="12">
        <f t="shared" si="165"/>
        <v>1</v>
      </c>
      <c r="S281" s="74">
        <f t="shared" si="165"/>
        <v>3</v>
      </c>
      <c r="T281" s="9">
        <f t="shared" si="165"/>
        <v>0</v>
      </c>
      <c r="U281" s="14">
        <f t="shared" si="165"/>
        <v>3</v>
      </c>
    </row>
    <row r="282" spans="2:21" s="5" customFormat="1" ht="15" customHeight="1" hidden="1">
      <c r="B282" s="11" t="s">
        <v>175</v>
      </c>
      <c r="C282" s="74">
        <f>IF(SUM(D282:E282)=0,"-",SUM(D282:E282))</f>
        <v>1</v>
      </c>
      <c r="D282" s="9">
        <v>1</v>
      </c>
      <c r="E282" s="76">
        <v>0</v>
      </c>
      <c r="F282" s="74">
        <f>SUM(G282:H282)</f>
        <v>28</v>
      </c>
      <c r="G282" s="10">
        <v>25</v>
      </c>
      <c r="H282" s="233">
        <v>3</v>
      </c>
      <c r="I282" s="74"/>
      <c r="J282" s="76">
        <f>IF(SUM(K282:L282)=0,"-",SUM(K282:L282))</f>
        <v>814</v>
      </c>
      <c r="K282" s="9">
        <v>413</v>
      </c>
      <c r="L282" s="10">
        <v>401</v>
      </c>
      <c r="M282" s="13">
        <f>IF(SUM(N282:O282)=0,"-",SUM(N282:O282))</f>
        <v>57</v>
      </c>
      <c r="N282" s="9">
        <v>37</v>
      </c>
      <c r="O282" s="12">
        <v>20</v>
      </c>
      <c r="P282" s="76">
        <f>IF(SUM(Q282:R282)=0,"-",SUM(Q282:R282))</f>
        <v>3</v>
      </c>
      <c r="Q282" s="9">
        <v>2</v>
      </c>
      <c r="R282" s="78">
        <v>1</v>
      </c>
      <c r="S282" s="74">
        <f>IF(SUM(T282:U282)=0,"-",SUM(T282:U282))</f>
        <v>3</v>
      </c>
      <c r="T282" s="9">
        <v>0</v>
      </c>
      <c r="U282" s="14">
        <v>3</v>
      </c>
    </row>
    <row r="283" spans="2:21" s="5" customFormat="1" ht="12.75" customHeight="1">
      <c r="B283" s="18" t="s">
        <v>176</v>
      </c>
      <c r="C283" s="75">
        <f aca="true" t="shared" si="166" ref="C283:H283">SUM(C284:C284)</f>
        <v>1</v>
      </c>
      <c r="D283" s="16">
        <f t="shared" si="166"/>
        <v>1</v>
      </c>
      <c r="E283" s="19">
        <f t="shared" si="166"/>
        <v>0</v>
      </c>
      <c r="F283" s="75">
        <f t="shared" si="166"/>
        <v>17</v>
      </c>
      <c r="G283" s="17">
        <f t="shared" si="166"/>
        <v>16</v>
      </c>
      <c r="H283" s="275">
        <f t="shared" si="166"/>
        <v>1</v>
      </c>
      <c r="I283" s="75"/>
      <c r="J283" s="77">
        <f aca="true" t="shared" si="167" ref="J283:U283">SUM(J284:J284)</f>
        <v>458</v>
      </c>
      <c r="K283" s="16">
        <f t="shared" si="167"/>
        <v>226</v>
      </c>
      <c r="L283" s="17">
        <f t="shared" si="167"/>
        <v>232</v>
      </c>
      <c r="M283" s="20">
        <f t="shared" si="167"/>
        <v>31</v>
      </c>
      <c r="N283" s="16">
        <f t="shared" si="167"/>
        <v>15</v>
      </c>
      <c r="O283" s="19">
        <f t="shared" si="167"/>
        <v>16</v>
      </c>
      <c r="P283" s="77">
        <f t="shared" si="167"/>
        <v>3</v>
      </c>
      <c r="Q283" s="16">
        <f t="shared" si="167"/>
        <v>2</v>
      </c>
      <c r="R283" s="19">
        <f t="shared" si="167"/>
        <v>1</v>
      </c>
      <c r="S283" s="75">
        <f t="shared" si="167"/>
        <v>3</v>
      </c>
      <c r="T283" s="16">
        <f t="shared" si="167"/>
        <v>0</v>
      </c>
      <c r="U283" s="21">
        <f t="shared" si="167"/>
        <v>3</v>
      </c>
    </row>
    <row r="284" spans="2:21" s="5" customFormat="1" ht="15" customHeight="1" hidden="1">
      <c r="B284" s="85" t="s">
        <v>177</v>
      </c>
      <c r="C284" s="75">
        <f>IF(SUM(D284:E284)=0,"-",SUM(D284:E284))</f>
        <v>1</v>
      </c>
      <c r="D284" s="16">
        <v>1</v>
      </c>
      <c r="E284" s="77">
        <v>0</v>
      </c>
      <c r="F284" s="75">
        <f>SUM(G284:H284)</f>
        <v>17</v>
      </c>
      <c r="G284" s="17">
        <v>16</v>
      </c>
      <c r="H284" s="275">
        <v>1</v>
      </c>
      <c r="I284" s="75"/>
      <c r="J284" s="77">
        <f>IF(SUM(K284:L284)=0,"-",SUM(K284:L284))</f>
        <v>458</v>
      </c>
      <c r="K284" s="16">
        <v>226</v>
      </c>
      <c r="L284" s="17">
        <v>232</v>
      </c>
      <c r="M284" s="20">
        <f>IF(SUM(N284:O284)=0,"-",SUM(N284:O284))</f>
        <v>31</v>
      </c>
      <c r="N284" s="16">
        <v>15</v>
      </c>
      <c r="O284" s="19">
        <v>16</v>
      </c>
      <c r="P284" s="77">
        <f>IF(SUM(Q284:R284)=0,"-",SUM(Q284:R284))</f>
        <v>3</v>
      </c>
      <c r="Q284" s="16">
        <v>2</v>
      </c>
      <c r="R284" s="79">
        <v>1</v>
      </c>
      <c r="S284" s="75">
        <f>IF(SUM(T284:U284)=0,"-",SUM(T284:U284))</f>
        <v>3</v>
      </c>
      <c r="T284" s="16">
        <v>0</v>
      </c>
      <c r="U284" s="21">
        <v>3</v>
      </c>
    </row>
    <row r="285" spans="2:21" s="4" customFormat="1" ht="12.75" customHeight="1">
      <c r="B285" s="228" t="s">
        <v>154</v>
      </c>
      <c r="C285" s="214">
        <f aca="true" t="shared" si="168" ref="C285:H285">C286+C288+C291+C293</f>
        <v>5</v>
      </c>
      <c r="D285" s="23">
        <f t="shared" si="168"/>
        <v>5</v>
      </c>
      <c r="E285" s="23">
        <f t="shared" si="168"/>
        <v>0</v>
      </c>
      <c r="F285" s="214">
        <f>F286+F288+F291+F293</f>
        <v>103</v>
      </c>
      <c r="G285" s="23">
        <f t="shared" si="168"/>
        <v>94</v>
      </c>
      <c r="H285" s="26">
        <f t="shared" si="168"/>
        <v>9</v>
      </c>
      <c r="I285" s="214"/>
      <c r="J285" s="215">
        <f>J286+J288+J291+J293</f>
        <v>2832</v>
      </c>
      <c r="K285" s="23">
        <f aca="true" t="shared" si="169" ref="K285:U285">K286+K288+K291+K293</f>
        <v>1436</v>
      </c>
      <c r="L285" s="23">
        <f t="shared" si="169"/>
        <v>1396</v>
      </c>
      <c r="M285" s="214">
        <f t="shared" si="169"/>
        <v>192</v>
      </c>
      <c r="N285" s="23">
        <f t="shared" si="169"/>
        <v>108</v>
      </c>
      <c r="O285" s="23">
        <f t="shared" si="169"/>
        <v>84</v>
      </c>
      <c r="P285" s="23">
        <f t="shared" si="169"/>
        <v>12</v>
      </c>
      <c r="Q285" s="23">
        <f t="shared" si="169"/>
        <v>6</v>
      </c>
      <c r="R285" s="26">
        <f t="shared" si="169"/>
        <v>6</v>
      </c>
      <c r="S285" s="214">
        <f t="shared" si="169"/>
        <v>16</v>
      </c>
      <c r="T285" s="23">
        <f t="shared" si="169"/>
        <v>0</v>
      </c>
      <c r="U285" s="26">
        <f t="shared" si="169"/>
        <v>16</v>
      </c>
    </row>
    <row r="286" spans="2:21" s="4" customFormat="1" ht="12.75" customHeight="1">
      <c r="B286" s="11" t="s">
        <v>178</v>
      </c>
      <c r="C286" s="74">
        <f>IF(SUM(D286:E286)=0,"-",SUM(D286:E286))</f>
        <v>1</v>
      </c>
      <c r="D286" s="9">
        <f>SUM(D287:D287)</f>
        <v>1</v>
      </c>
      <c r="E286" s="12">
        <f>SUM(E287:E287)</f>
        <v>0</v>
      </c>
      <c r="F286" s="74">
        <f>SUM(G286:H286)</f>
        <v>21</v>
      </c>
      <c r="G286" s="10">
        <f>SUM(G287:G287)</f>
        <v>20</v>
      </c>
      <c r="H286" s="233">
        <f>SUM(H287:H287)</f>
        <v>1</v>
      </c>
      <c r="I286" s="277"/>
      <c r="J286" s="76">
        <f>IF(SUM(K286:L286)=0,"-",SUM(K286:L286))</f>
        <v>605</v>
      </c>
      <c r="K286" s="9">
        <f>SUM(K287:K287)</f>
        <v>298</v>
      </c>
      <c r="L286" s="10">
        <f>SUM(L287:L287)</f>
        <v>307</v>
      </c>
      <c r="M286" s="13">
        <f>IF(SUM(N286:O286)=0,"-",SUM(N286:O286))</f>
        <v>41</v>
      </c>
      <c r="N286" s="9">
        <f aca="true" t="shared" si="170" ref="N286:U286">SUM(N287:N287)</f>
        <v>22</v>
      </c>
      <c r="O286" s="12">
        <f t="shared" si="170"/>
        <v>19</v>
      </c>
      <c r="P286" s="76">
        <f t="shared" si="170"/>
        <v>3</v>
      </c>
      <c r="Q286" s="9">
        <f t="shared" si="170"/>
        <v>1</v>
      </c>
      <c r="R286" s="12">
        <f t="shared" si="170"/>
        <v>2</v>
      </c>
      <c r="S286" s="74">
        <f t="shared" si="170"/>
        <v>4</v>
      </c>
      <c r="T286" s="9">
        <f t="shared" si="170"/>
        <v>0</v>
      </c>
      <c r="U286" s="14">
        <f t="shared" si="170"/>
        <v>4</v>
      </c>
    </row>
    <row r="287" spans="2:21" ht="12.75" customHeight="1" hidden="1">
      <c r="B287" s="11" t="s">
        <v>172</v>
      </c>
      <c r="C287" s="74">
        <f>IF(SUM(D287:E287)=0,"-",SUM(D287:E287))</f>
        <v>1</v>
      </c>
      <c r="D287" s="9">
        <v>1</v>
      </c>
      <c r="E287" s="76"/>
      <c r="F287" s="74">
        <f>SUM(G287:H287)</f>
        <v>21</v>
      </c>
      <c r="G287" s="10">
        <v>20</v>
      </c>
      <c r="H287" s="233">
        <v>1</v>
      </c>
      <c r="I287" s="74"/>
      <c r="J287" s="76">
        <f>IF(SUM(K287:L287)=0,"-",SUM(K287:L287))</f>
        <v>605</v>
      </c>
      <c r="K287" s="9">
        <v>298</v>
      </c>
      <c r="L287" s="10">
        <v>307</v>
      </c>
      <c r="M287" s="13">
        <f>IF(SUM(N287:O287)=0,"-",SUM(N287:O287))</f>
        <v>41</v>
      </c>
      <c r="N287" s="9">
        <v>22</v>
      </c>
      <c r="O287" s="12">
        <v>19</v>
      </c>
      <c r="P287" s="76">
        <f>IF(SUM(Q287:R287)=0,"-",SUM(Q287:R287))</f>
        <v>3</v>
      </c>
      <c r="Q287" s="9">
        <v>1</v>
      </c>
      <c r="R287" s="78">
        <v>2</v>
      </c>
      <c r="S287" s="74">
        <f>IF(SUM(T287:U287)=0,"-",SUM(T287:U287))</f>
        <v>4</v>
      </c>
      <c r="T287" s="9">
        <v>0</v>
      </c>
      <c r="U287" s="14">
        <v>4</v>
      </c>
    </row>
    <row r="288" spans="2:21" ht="12.75" customHeight="1">
      <c r="B288" s="11" t="s">
        <v>179</v>
      </c>
      <c r="C288" s="74">
        <f aca="true" t="shared" si="171" ref="C288:H288">SUM(C289:C290)</f>
        <v>2</v>
      </c>
      <c r="D288" s="9">
        <f t="shared" si="171"/>
        <v>2</v>
      </c>
      <c r="E288" s="12">
        <f t="shared" si="171"/>
        <v>0</v>
      </c>
      <c r="F288" s="74">
        <f t="shared" si="171"/>
        <v>39</v>
      </c>
      <c r="G288" s="10">
        <f t="shared" si="171"/>
        <v>35</v>
      </c>
      <c r="H288" s="233">
        <f t="shared" si="171"/>
        <v>4</v>
      </c>
      <c r="I288" s="277"/>
      <c r="J288" s="76">
        <f aca="true" t="shared" si="172" ref="J288:U288">SUM(J289:J290)</f>
        <v>1049</v>
      </c>
      <c r="K288" s="9">
        <f t="shared" si="172"/>
        <v>531</v>
      </c>
      <c r="L288" s="10">
        <f t="shared" si="172"/>
        <v>518</v>
      </c>
      <c r="M288" s="13">
        <f t="shared" si="172"/>
        <v>73</v>
      </c>
      <c r="N288" s="9">
        <f t="shared" si="172"/>
        <v>40</v>
      </c>
      <c r="O288" s="12">
        <f t="shared" si="172"/>
        <v>33</v>
      </c>
      <c r="P288" s="76">
        <f t="shared" si="172"/>
        <v>5</v>
      </c>
      <c r="Q288" s="9">
        <f t="shared" si="172"/>
        <v>2</v>
      </c>
      <c r="R288" s="12">
        <f t="shared" si="172"/>
        <v>3</v>
      </c>
      <c r="S288" s="74">
        <f t="shared" si="172"/>
        <v>5</v>
      </c>
      <c r="T288" s="9">
        <f t="shared" si="172"/>
        <v>0</v>
      </c>
      <c r="U288" s="14">
        <f t="shared" si="172"/>
        <v>5</v>
      </c>
    </row>
    <row r="289" spans="2:21" ht="12.75" customHeight="1" hidden="1">
      <c r="B289" s="11" t="s">
        <v>173</v>
      </c>
      <c r="C289" s="74">
        <f>IF(SUM(D289:E289)=0,"-",SUM(D289:E289))</f>
        <v>1</v>
      </c>
      <c r="D289" s="9">
        <v>1</v>
      </c>
      <c r="E289" s="76"/>
      <c r="F289" s="74">
        <f>SUM(G289:H289)</f>
        <v>25</v>
      </c>
      <c r="G289" s="10">
        <v>22</v>
      </c>
      <c r="H289" s="233">
        <v>3</v>
      </c>
      <c r="I289" s="74"/>
      <c r="J289" s="76">
        <f>IF(SUM(K289:L289)=0,"-",SUM(K289:L289))</f>
        <v>657</v>
      </c>
      <c r="K289" s="9">
        <v>331</v>
      </c>
      <c r="L289" s="10">
        <v>326</v>
      </c>
      <c r="M289" s="13">
        <f>IF(SUM(N289:O289)=0,"-",SUM(N289:O289))</f>
        <v>46</v>
      </c>
      <c r="N289" s="9">
        <v>24</v>
      </c>
      <c r="O289" s="12">
        <v>22</v>
      </c>
      <c r="P289" s="76">
        <f>IF(SUM(Q289:R289)=0,"-",SUM(Q289:R289))</f>
        <v>4</v>
      </c>
      <c r="Q289" s="9">
        <v>1</v>
      </c>
      <c r="R289" s="78">
        <v>3</v>
      </c>
      <c r="S289" s="74">
        <f>IF(SUM(T289:U289)=0,"-",SUM(T289:U289))</f>
        <v>3</v>
      </c>
      <c r="T289" s="9">
        <v>0</v>
      </c>
      <c r="U289" s="14">
        <v>3</v>
      </c>
    </row>
    <row r="290" spans="2:21" ht="12.75" customHeight="1" hidden="1">
      <c r="B290" s="11" t="s">
        <v>174</v>
      </c>
      <c r="C290" s="74">
        <f>IF(SUM(D290:E290)=0,"-",SUM(D290:E290))</f>
        <v>1</v>
      </c>
      <c r="D290" s="9">
        <v>1</v>
      </c>
      <c r="E290" s="76"/>
      <c r="F290" s="74">
        <f>SUM(G290:H290)</f>
        <v>14</v>
      </c>
      <c r="G290" s="10">
        <v>13</v>
      </c>
      <c r="H290" s="233">
        <v>1</v>
      </c>
      <c r="I290" s="74"/>
      <c r="J290" s="76">
        <f>IF(SUM(K290:L290)=0,"-",SUM(K290:L290))</f>
        <v>392</v>
      </c>
      <c r="K290" s="9">
        <v>200</v>
      </c>
      <c r="L290" s="10">
        <v>192</v>
      </c>
      <c r="M290" s="13">
        <f>IF(SUM(N290:O290)=0,"-",SUM(N290:O290))</f>
        <v>27</v>
      </c>
      <c r="N290" s="9">
        <v>16</v>
      </c>
      <c r="O290" s="12">
        <v>11</v>
      </c>
      <c r="P290" s="76">
        <f>IF(SUM(Q290:R290)=0,"-",SUM(Q290:R290))</f>
        <v>1</v>
      </c>
      <c r="Q290" s="9">
        <v>1</v>
      </c>
      <c r="R290" s="78">
        <v>0</v>
      </c>
      <c r="S290" s="74">
        <f>IF(SUM(T290:U290)=0,"-",SUM(T290:U290))</f>
        <v>2</v>
      </c>
      <c r="T290" s="9">
        <v>0</v>
      </c>
      <c r="U290" s="14">
        <v>2</v>
      </c>
    </row>
    <row r="291" spans="2:24" ht="12.75" customHeight="1">
      <c r="B291" s="11" t="s">
        <v>145</v>
      </c>
      <c r="C291" s="74">
        <f aca="true" t="shared" si="173" ref="C291:H291">SUM(C292:C292)</f>
        <v>1</v>
      </c>
      <c r="D291" s="9">
        <f t="shared" si="173"/>
        <v>1</v>
      </c>
      <c r="E291" s="12">
        <f t="shared" si="173"/>
        <v>0</v>
      </c>
      <c r="F291" s="74">
        <f t="shared" si="173"/>
        <v>27</v>
      </c>
      <c r="G291" s="10">
        <f t="shared" si="173"/>
        <v>24</v>
      </c>
      <c r="H291" s="233">
        <f t="shared" si="173"/>
        <v>3</v>
      </c>
      <c r="I291" s="277"/>
      <c r="J291" s="76">
        <f>SUM(J292:J292)</f>
        <v>773</v>
      </c>
      <c r="K291" s="9">
        <f>SUM(K292:K292)</f>
        <v>404</v>
      </c>
      <c r="L291" s="10">
        <f>SUM(L292:L292)</f>
        <v>369</v>
      </c>
      <c r="M291" s="74">
        <f>SUM(M292)</f>
        <v>49</v>
      </c>
      <c r="N291" s="9">
        <f aca="true" t="shared" si="174" ref="N291:U291">SUM(N292)</f>
        <v>33</v>
      </c>
      <c r="O291" s="9">
        <f t="shared" si="174"/>
        <v>16</v>
      </c>
      <c r="P291" s="9">
        <f t="shared" si="174"/>
        <v>3</v>
      </c>
      <c r="Q291" s="9">
        <f t="shared" si="174"/>
        <v>2</v>
      </c>
      <c r="R291" s="12">
        <f t="shared" si="174"/>
        <v>1</v>
      </c>
      <c r="S291" s="74">
        <f t="shared" si="174"/>
        <v>4</v>
      </c>
      <c r="T291" s="9">
        <f t="shared" si="174"/>
        <v>0</v>
      </c>
      <c r="U291" s="12">
        <f t="shared" si="174"/>
        <v>4</v>
      </c>
      <c r="X291" s="5"/>
    </row>
    <row r="292" spans="2:21" ht="12.75" customHeight="1" hidden="1">
      <c r="B292" s="11" t="s">
        <v>175</v>
      </c>
      <c r="C292" s="74">
        <f>IF(SUM(D292:E292)=0,"-",SUM(D292:E292))</f>
        <v>1</v>
      </c>
      <c r="D292" s="9">
        <v>1</v>
      </c>
      <c r="E292" s="76"/>
      <c r="F292" s="74">
        <f>SUM(G292:H292)</f>
        <v>27</v>
      </c>
      <c r="G292" s="10">
        <v>24</v>
      </c>
      <c r="H292" s="233">
        <v>3</v>
      </c>
      <c r="I292" s="74"/>
      <c r="J292" s="76">
        <f>IF(SUM(K292:L292)=0,"-",SUM(K292:L292))</f>
        <v>773</v>
      </c>
      <c r="K292" s="9">
        <v>404</v>
      </c>
      <c r="L292" s="10">
        <v>369</v>
      </c>
      <c r="M292" s="13">
        <f>IF(SUM(N292:O292)=0,"-",SUM(N292:O292))</f>
        <v>49</v>
      </c>
      <c r="N292" s="9">
        <v>33</v>
      </c>
      <c r="O292" s="12">
        <v>16</v>
      </c>
      <c r="P292" s="76">
        <f>IF(SUM(Q292:R292)=0,"-",SUM(Q292:R292))</f>
        <v>3</v>
      </c>
      <c r="Q292" s="9">
        <v>2</v>
      </c>
      <c r="R292" s="78">
        <v>1</v>
      </c>
      <c r="S292" s="74">
        <f>IF(SUM(T292:U292)=0,"-",SUM(T292:U292))</f>
        <v>4</v>
      </c>
      <c r="T292" s="9">
        <v>0</v>
      </c>
      <c r="U292" s="14">
        <v>4</v>
      </c>
    </row>
    <row r="293" spans="2:21" ht="12.75" customHeight="1">
      <c r="B293" s="18" t="s">
        <v>134</v>
      </c>
      <c r="C293" s="75">
        <f aca="true" t="shared" si="175" ref="C293:H293">SUM(C294:C294)</f>
        <v>1</v>
      </c>
      <c r="D293" s="16">
        <f t="shared" si="175"/>
        <v>1</v>
      </c>
      <c r="E293" s="19">
        <f t="shared" si="175"/>
        <v>0</v>
      </c>
      <c r="F293" s="75">
        <f>SUM(F294:F294)</f>
        <v>16</v>
      </c>
      <c r="G293" s="17">
        <f t="shared" si="175"/>
        <v>15</v>
      </c>
      <c r="H293" s="275">
        <f t="shared" si="175"/>
        <v>1</v>
      </c>
      <c r="I293" s="278"/>
      <c r="J293" s="77">
        <f>SUM(J294:J294)</f>
        <v>405</v>
      </c>
      <c r="K293" s="16">
        <f aca="true" t="shared" si="176" ref="K293:T293">SUM(K294:K294)</f>
        <v>203</v>
      </c>
      <c r="L293" s="17">
        <f t="shared" si="176"/>
        <v>202</v>
      </c>
      <c r="M293" s="20">
        <f>SUM(M294:M294)</f>
        <v>29</v>
      </c>
      <c r="N293" s="16">
        <f t="shared" si="176"/>
        <v>13</v>
      </c>
      <c r="O293" s="19">
        <f t="shared" si="176"/>
        <v>16</v>
      </c>
      <c r="P293" s="77">
        <f t="shared" si="176"/>
        <v>1</v>
      </c>
      <c r="Q293" s="16">
        <f t="shared" si="176"/>
        <v>1</v>
      </c>
      <c r="R293" s="19">
        <f t="shared" si="176"/>
        <v>0</v>
      </c>
      <c r="S293" s="75">
        <f t="shared" si="176"/>
        <v>3</v>
      </c>
      <c r="T293" s="16">
        <f t="shared" si="176"/>
        <v>0</v>
      </c>
      <c r="U293" s="21">
        <f>SUM(U294)</f>
        <v>3</v>
      </c>
    </row>
    <row r="294" spans="2:21" ht="12.75" customHeight="1" hidden="1">
      <c r="B294" s="18" t="s">
        <v>180</v>
      </c>
      <c r="C294" s="20">
        <f>IF(SUM(D294:E294)=0,"-",SUM(D294:E294))</f>
        <v>1</v>
      </c>
      <c r="D294" s="16">
        <v>1</v>
      </c>
      <c r="E294" s="21"/>
      <c r="F294" s="20">
        <f>SUM(G294:H294)</f>
        <v>16</v>
      </c>
      <c r="G294" s="16">
        <v>15</v>
      </c>
      <c r="H294" s="275">
        <v>1</v>
      </c>
      <c r="I294" s="75"/>
      <c r="J294" s="19">
        <f>IF(SUM(K294:L294)=0,"-",SUM(K294:L294))</f>
        <v>405</v>
      </c>
      <c r="K294" s="16">
        <v>203</v>
      </c>
      <c r="L294" s="21">
        <v>202</v>
      </c>
      <c r="M294" s="20">
        <f>IF(SUM(N294:O294)=0,"-",SUM(N294:O294))</f>
        <v>29</v>
      </c>
      <c r="N294" s="16">
        <v>13</v>
      </c>
      <c r="O294" s="16">
        <v>16</v>
      </c>
      <c r="P294" s="77">
        <f>IF(SUM(Q294:R294)=0,"-",SUM(Q294:R294))</f>
        <v>1</v>
      </c>
      <c r="Q294" s="16">
        <v>1</v>
      </c>
      <c r="R294" s="21">
        <v>0</v>
      </c>
      <c r="S294" s="75">
        <f>IF(SUM(T294:U294)=0,"-",SUM(T294:U294))</f>
        <v>3</v>
      </c>
      <c r="T294" s="16">
        <v>0</v>
      </c>
      <c r="U294" s="21">
        <v>3</v>
      </c>
    </row>
    <row r="295" ht="12.75" customHeight="1">
      <c r="U295" s="73" t="s">
        <v>57</v>
      </c>
    </row>
    <row r="296" ht="12.75" customHeight="1">
      <c r="U296" s="73" t="s">
        <v>33</v>
      </c>
    </row>
  </sheetData>
  <sheetProtection/>
  <mergeCells count="50">
    <mergeCell ref="I217:J217"/>
    <mergeCell ref="I218:J218"/>
    <mergeCell ref="I219:J219"/>
    <mergeCell ref="I211:J211"/>
    <mergeCell ref="I212:J212"/>
    <mergeCell ref="I213:J213"/>
    <mergeCell ref="I214:J214"/>
    <mergeCell ref="I215:J215"/>
    <mergeCell ref="I216:J216"/>
    <mergeCell ref="I205:J205"/>
    <mergeCell ref="I206:J206"/>
    <mergeCell ref="I207:J207"/>
    <mergeCell ref="I208:J208"/>
    <mergeCell ref="I209:J209"/>
    <mergeCell ref="I210:J210"/>
    <mergeCell ref="I201:J201"/>
    <mergeCell ref="M201:O201"/>
    <mergeCell ref="P201:R201"/>
    <mergeCell ref="S201:U201"/>
    <mergeCell ref="I203:J203"/>
    <mergeCell ref="I204:J204"/>
    <mergeCell ref="C201:C202"/>
    <mergeCell ref="D201:D202"/>
    <mergeCell ref="E201:E202"/>
    <mergeCell ref="F201:F202"/>
    <mergeCell ref="G201:G202"/>
    <mergeCell ref="H201:H202"/>
    <mergeCell ref="P5:R5"/>
    <mergeCell ref="S5:U5"/>
    <mergeCell ref="C200:E200"/>
    <mergeCell ref="F200:H200"/>
    <mergeCell ref="I200:L200"/>
    <mergeCell ref="M200:R200"/>
    <mergeCell ref="S200:U200"/>
    <mergeCell ref="H5:H6"/>
    <mergeCell ref="I5:I6"/>
    <mergeCell ref="J5:J6"/>
    <mergeCell ref="K5:K6"/>
    <mergeCell ref="L5:L6"/>
    <mergeCell ref="M5:O5"/>
    <mergeCell ref="C4:E4"/>
    <mergeCell ref="F4:I4"/>
    <mergeCell ref="J4:L4"/>
    <mergeCell ref="M4:R4"/>
    <mergeCell ref="S4:U4"/>
    <mergeCell ref="C5:C6"/>
    <mergeCell ref="D5:D6"/>
    <mergeCell ref="E5:E6"/>
    <mergeCell ref="F5:F6"/>
    <mergeCell ref="G5:G6"/>
  </mergeCells>
  <printOptions/>
  <pageMargins left="0.5905511811023623" right="0.1968503937007874" top="0.7874015748031497" bottom="0.3937007874015748" header="0.3937007874015748" footer="0.3937007874015748"/>
  <pageSetup horizontalDpi="600" verticalDpi="600" orientation="portrait" paperSize="9" scale="94" r:id="rId1"/>
  <headerFooter alignWithMargins="0">
    <oddHeader>&amp;R&amp;"ＭＳ Ｐゴシック,標準"&amp;11 10.教      育</oddHeader>
    <oddFooter>&amp;C&amp;"ＭＳ Ｐゴシック,標準"&amp;11-59-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U287"/>
  <sheetViews>
    <sheetView showGridLines="0" zoomScalePageLayoutView="0" workbookViewId="0" topLeftCell="A198">
      <selection activeCell="A256" sqref="A256:IV264"/>
    </sheetView>
  </sheetViews>
  <sheetFormatPr defaultColWidth="9.00390625" defaultRowHeight="12.75"/>
  <cols>
    <col min="1" max="1" width="3.75390625" style="0" customWidth="1"/>
    <col min="2" max="4" width="2.75390625" style="0" customWidth="1"/>
    <col min="5" max="12" width="2.25390625" style="0" customWidth="1"/>
    <col min="13" max="16" width="1.875" style="0" customWidth="1"/>
    <col min="17" max="18" width="2.25390625" style="0" customWidth="1"/>
    <col min="19" max="22" width="1.875" style="0" customWidth="1"/>
    <col min="23" max="24" width="2.25390625" style="0" customWidth="1"/>
    <col min="25" max="28" width="1.875" style="0" customWidth="1"/>
    <col min="29" max="30" width="2.25390625" style="0" customWidth="1"/>
    <col min="31" max="34" width="1.875" style="0" customWidth="1"/>
    <col min="35" max="36" width="2.25390625" style="0" customWidth="1"/>
    <col min="37" max="40" width="1.875" style="0" customWidth="1"/>
    <col min="41" max="42" width="2.25390625" style="0" customWidth="1"/>
    <col min="43" max="46" width="1.875" style="0" customWidth="1"/>
    <col min="47" max="47" width="1.75390625" style="0" customWidth="1"/>
  </cols>
  <sheetData>
    <row r="1" s="173" customFormat="1" ht="30" customHeight="1">
      <c r="A1" s="58" t="s">
        <v>181</v>
      </c>
    </row>
    <row r="2" s="173" customFormat="1" ht="18" customHeight="1">
      <c r="B2" s="279" t="s">
        <v>110</v>
      </c>
    </row>
    <row r="3" spans="1:2" s="173" customFormat="1" ht="18" customHeight="1">
      <c r="A3" s="279">
        <v>1</v>
      </c>
      <c r="B3" s="279" t="s">
        <v>182</v>
      </c>
    </row>
    <row r="4" spans="2:46" ht="15" customHeight="1">
      <c r="B4" s="126" t="s">
        <v>117</v>
      </c>
      <c r="C4" s="112"/>
      <c r="D4" s="112"/>
      <c r="E4" s="126" t="s">
        <v>183</v>
      </c>
      <c r="F4" s="112"/>
      <c r="G4" s="112"/>
      <c r="H4" s="112"/>
      <c r="I4" s="112"/>
      <c r="J4" s="133"/>
      <c r="K4" s="112" t="s">
        <v>184</v>
      </c>
      <c r="L4" s="112"/>
      <c r="M4" s="112"/>
      <c r="N4" s="112"/>
      <c r="O4" s="112"/>
      <c r="P4" s="112"/>
      <c r="Q4" s="126" t="s">
        <v>185</v>
      </c>
      <c r="R4" s="112"/>
      <c r="S4" s="112"/>
      <c r="T4" s="112"/>
      <c r="U4" s="112"/>
      <c r="V4" s="133"/>
      <c r="W4" s="126" t="s">
        <v>186</v>
      </c>
      <c r="X4" s="112"/>
      <c r="Y4" s="112"/>
      <c r="Z4" s="112"/>
      <c r="AA4" s="112"/>
      <c r="AB4" s="133"/>
      <c r="AC4" s="126" t="s">
        <v>187</v>
      </c>
      <c r="AD4" s="112"/>
      <c r="AE4" s="112"/>
      <c r="AF4" s="112"/>
      <c r="AG4" s="112"/>
      <c r="AH4" s="133"/>
      <c r="AI4" s="126" t="s">
        <v>188</v>
      </c>
      <c r="AJ4" s="112"/>
      <c r="AK4" s="112"/>
      <c r="AL4" s="112"/>
      <c r="AM4" s="112"/>
      <c r="AN4" s="133"/>
      <c r="AO4" s="126" t="s">
        <v>189</v>
      </c>
      <c r="AP4" s="112"/>
      <c r="AQ4" s="112"/>
      <c r="AR4" s="112"/>
      <c r="AS4" s="112"/>
      <c r="AT4" s="133"/>
    </row>
    <row r="5" spans="2:46" ht="15" customHeight="1">
      <c r="B5" s="280"/>
      <c r="C5" s="281"/>
      <c r="D5" s="281"/>
      <c r="E5" s="282" t="s">
        <v>183</v>
      </c>
      <c r="F5" s="283"/>
      <c r="G5" s="284" t="s">
        <v>190</v>
      </c>
      <c r="H5" s="285"/>
      <c r="I5" s="284" t="s">
        <v>191</v>
      </c>
      <c r="J5" s="286"/>
      <c r="K5" s="287" t="s">
        <v>183</v>
      </c>
      <c r="L5" s="283"/>
      <c r="M5" s="284" t="s">
        <v>190</v>
      </c>
      <c r="N5" s="285"/>
      <c r="O5" s="284" t="s">
        <v>191</v>
      </c>
      <c r="P5" s="288"/>
      <c r="Q5" s="282" t="s">
        <v>183</v>
      </c>
      <c r="R5" s="283"/>
      <c r="S5" s="284" t="s">
        <v>190</v>
      </c>
      <c r="T5" s="285"/>
      <c r="U5" s="284" t="s">
        <v>191</v>
      </c>
      <c r="V5" s="286"/>
      <c r="W5" s="282" t="s">
        <v>183</v>
      </c>
      <c r="X5" s="283"/>
      <c r="Y5" s="284" t="s">
        <v>190</v>
      </c>
      <c r="Z5" s="285"/>
      <c r="AA5" s="284" t="s">
        <v>191</v>
      </c>
      <c r="AB5" s="286"/>
      <c r="AC5" s="282" t="s">
        <v>183</v>
      </c>
      <c r="AD5" s="283"/>
      <c r="AE5" s="284" t="s">
        <v>190</v>
      </c>
      <c r="AF5" s="285"/>
      <c r="AG5" s="284" t="s">
        <v>191</v>
      </c>
      <c r="AH5" s="286"/>
      <c r="AI5" s="282" t="s">
        <v>183</v>
      </c>
      <c r="AJ5" s="283"/>
      <c r="AK5" s="284" t="s">
        <v>190</v>
      </c>
      <c r="AL5" s="285"/>
      <c r="AM5" s="284" t="s">
        <v>191</v>
      </c>
      <c r="AN5" s="286"/>
      <c r="AO5" s="282" t="s">
        <v>183</v>
      </c>
      <c r="AP5" s="283"/>
      <c r="AQ5" s="284" t="s">
        <v>190</v>
      </c>
      <c r="AR5" s="285"/>
      <c r="AS5" s="284" t="s">
        <v>191</v>
      </c>
      <c r="AT5" s="286"/>
    </row>
    <row r="6" spans="2:47" ht="18" customHeight="1">
      <c r="B6" s="289" t="s">
        <v>22</v>
      </c>
      <c r="C6" s="290"/>
      <c r="D6" s="290"/>
      <c r="E6" s="291">
        <f aca="true" t="shared" si="0" ref="E6:E15">+K6+Q6+W6+AC6+AI6+AO6</f>
        <v>6287</v>
      </c>
      <c r="F6" s="292"/>
      <c r="G6" s="293">
        <v>3259</v>
      </c>
      <c r="H6" s="292"/>
      <c r="I6" s="293">
        <v>3028</v>
      </c>
      <c r="J6" s="294"/>
      <c r="K6" s="292">
        <v>1048</v>
      </c>
      <c r="L6" s="292"/>
      <c r="M6" s="293">
        <v>516</v>
      </c>
      <c r="N6" s="292"/>
      <c r="O6" s="293">
        <v>532</v>
      </c>
      <c r="P6" s="292"/>
      <c r="Q6" s="291">
        <v>1079</v>
      </c>
      <c r="R6" s="292"/>
      <c r="S6" s="293">
        <v>589</v>
      </c>
      <c r="T6" s="292"/>
      <c r="U6" s="293">
        <v>490</v>
      </c>
      <c r="V6" s="294"/>
      <c r="W6" s="291">
        <v>1035</v>
      </c>
      <c r="X6" s="292"/>
      <c r="Y6" s="293">
        <v>531</v>
      </c>
      <c r="Z6" s="292"/>
      <c r="AA6" s="293">
        <v>504</v>
      </c>
      <c r="AB6" s="294"/>
      <c r="AC6" s="291">
        <v>1084</v>
      </c>
      <c r="AD6" s="292"/>
      <c r="AE6" s="293">
        <v>548</v>
      </c>
      <c r="AF6" s="292"/>
      <c r="AG6" s="293">
        <v>536</v>
      </c>
      <c r="AH6" s="294"/>
      <c r="AI6" s="291">
        <v>1025</v>
      </c>
      <c r="AJ6" s="292"/>
      <c r="AK6" s="293">
        <v>524</v>
      </c>
      <c r="AL6" s="292"/>
      <c r="AM6" s="293">
        <v>501</v>
      </c>
      <c r="AN6" s="294"/>
      <c r="AO6" s="291">
        <v>1016</v>
      </c>
      <c r="AP6" s="292"/>
      <c r="AQ6" s="293">
        <v>551</v>
      </c>
      <c r="AR6" s="292"/>
      <c r="AS6" s="293">
        <v>465</v>
      </c>
      <c r="AT6" s="294"/>
      <c r="AU6" s="295"/>
    </row>
    <row r="7" spans="2:47" ht="18" customHeight="1" hidden="1">
      <c r="B7" s="296" t="s">
        <v>192</v>
      </c>
      <c r="C7" s="297"/>
      <c r="D7" s="297"/>
      <c r="E7" s="298">
        <f t="shared" si="0"/>
        <v>1474</v>
      </c>
      <c r="F7" s="299"/>
      <c r="G7" s="300">
        <v>751</v>
      </c>
      <c r="H7" s="299"/>
      <c r="I7" s="300">
        <v>723</v>
      </c>
      <c r="J7" s="301"/>
      <c r="K7" s="299">
        <v>231</v>
      </c>
      <c r="L7" s="299"/>
      <c r="M7" s="300">
        <v>104</v>
      </c>
      <c r="N7" s="299"/>
      <c r="O7" s="300">
        <v>127</v>
      </c>
      <c r="P7" s="299"/>
      <c r="Q7" s="298">
        <v>254</v>
      </c>
      <c r="R7" s="299"/>
      <c r="S7" s="300">
        <v>138</v>
      </c>
      <c r="T7" s="299"/>
      <c r="U7" s="300">
        <v>116</v>
      </c>
      <c r="V7" s="301"/>
      <c r="W7" s="298">
        <v>257</v>
      </c>
      <c r="X7" s="299"/>
      <c r="Y7" s="300">
        <v>134</v>
      </c>
      <c r="Z7" s="299"/>
      <c r="AA7" s="300">
        <v>123</v>
      </c>
      <c r="AB7" s="301"/>
      <c r="AC7" s="298">
        <v>260</v>
      </c>
      <c r="AD7" s="299"/>
      <c r="AE7" s="300">
        <v>123</v>
      </c>
      <c r="AF7" s="299"/>
      <c r="AG7" s="300">
        <v>137</v>
      </c>
      <c r="AH7" s="301"/>
      <c r="AI7" s="298">
        <v>223</v>
      </c>
      <c r="AJ7" s="299"/>
      <c r="AK7" s="300">
        <v>121</v>
      </c>
      <c r="AL7" s="299"/>
      <c r="AM7" s="300">
        <v>102</v>
      </c>
      <c r="AN7" s="301"/>
      <c r="AO7" s="298">
        <v>249</v>
      </c>
      <c r="AP7" s="299"/>
      <c r="AQ7" s="300">
        <v>131</v>
      </c>
      <c r="AR7" s="299"/>
      <c r="AS7" s="300">
        <v>118</v>
      </c>
      <c r="AT7" s="301"/>
      <c r="AU7" s="295"/>
    </row>
    <row r="8" spans="2:47" ht="18" customHeight="1" hidden="1">
      <c r="B8" s="296" t="s">
        <v>193</v>
      </c>
      <c r="C8" s="297"/>
      <c r="D8" s="297"/>
      <c r="E8" s="298">
        <f t="shared" si="0"/>
        <v>2252</v>
      </c>
      <c r="F8" s="299"/>
      <c r="G8" s="300">
        <v>1162</v>
      </c>
      <c r="H8" s="299"/>
      <c r="I8" s="300">
        <v>1090</v>
      </c>
      <c r="J8" s="301"/>
      <c r="K8" s="299">
        <v>375</v>
      </c>
      <c r="L8" s="299"/>
      <c r="M8" s="300">
        <v>181</v>
      </c>
      <c r="N8" s="299"/>
      <c r="O8" s="300">
        <v>194</v>
      </c>
      <c r="P8" s="299"/>
      <c r="Q8" s="298">
        <v>396</v>
      </c>
      <c r="R8" s="299"/>
      <c r="S8" s="300">
        <v>204</v>
      </c>
      <c r="T8" s="299"/>
      <c r="U8" s="300">
        <v>192</v>
      </c>
      <c r="V8" s="301"/>
      <c r="W8" s="298">
        <v>372</v>
      </c>
      <c r="X8" s="299"/>
      <c r="Y8" s="300">
        <v>190</v>
      </c>
      <c r="Z8" s="299"/>
      <c r="AA8" s="300">
        <v>182</v>
      </c>
      <c r="AB8" s="301"/>
      <c r="AC8" s="298">
        <v>386</v>
      </c>
      <c r="AD8" s="299"/>
      <c r="AE8" s="300">
        <v>200</v>
      </c>
      <c r="AF8" s="299"/>
      <c r="AG8" s="300">
        <v>186</v>
      </c>
      <c r="AH8" s="301"/>
      <c r="AI8" s="298">
        <v>364</v>
      </c>
      <c r="AJ8" s="299"/>
      <c r="AK8" s="300">
        <v>192</v>
      </c>
      <c r="AL8" s="299"/>
      <c r="AM8" s="300">
        <v>172</v>
      </c>
      <c r="AN8" s="301"/>
      <c r="AO8" s="298">
        <v>359</v>
      </c>
      <c r="AP8" s="299"/>
      <c r="AQ8" s="300">
        <v>195</v>
      </c>
      <c r="AR8" s="299"/>
      <c r="AS8" s="300">
        <v>164</v>
      </c>
      <c r="AT8" s="301"/>
      <c r="AU8" s="295"/>
    </row>
    <row r="9" spans="2:47" ht="18" customHeight="1" hidden="1">
      <c r="B9" s="296" t="s">
        <v>194</v>
      </c>
      <c r="C9" s="297"/>
      <c r="D9" s="297"/>
      <c r="E9" s="298">
        <f t="shared" si="0"/>
        <v>1660</v>
      </c>
      <c r="F9" s="299"/>
      <c r="G9" s="300">
        <v>859</v>
      </c>
      <c r="H9" s="299"/>
      <c r="I9" s="300">
        <v>801</v>
      </c>
      <c r="J9" s="301"/>
      <c r="K9" s="299">
        <v>270</v>
      </c>
      <c r="L9" s="299"/>
      <c r="M9" s="300">
        <v>145</v>
      </c>
      <c r="N9" s="299"/>
      <c r="O9" s="300">
        <v>125</v>
      </c>
      <c r="P9" s="299"/>
      <c r="Q9" s="298">
        <v>272</v>
      </c>
      <c r="R9" s="299"/>
      <c r="S9" s="300">
        <v>153</v>
      </c>
      <c r="T9" s="299"/>
      <c r="U9" s="300">
        <v>119</v>
      </c>
      <c r="V9" s="301"/>
      <c r="W9" s="298">
        <v>271</v>
      </c>
      <c r="X9" s="299"/>
      <c r="Y9" s="300">
        <v>136</v>
      </c>
      <c r="Z9" s="299"/>
      <c r="AA9" s="300">
        <v>135</v>
      </c>
      <c r="AB9" s="301"/>
      <c r="AC9" s="298">
        <v>292</v>
      </c>
      <c r="AD9" s="299"/>
      <c r="AE9" s="300">
        <v>150</v>
      </c>
      <c r="AF9" s="299"/>
      <c r="AG9" s="300">
        <v>142</v>
      </c>
      <c r="AH9" s="301"/>
      <c r="AI9" s="298">
        <v>276</v>
      </c>
      <c r="AJ9" s="299"/>
      <c r="AK9" s="300">
        <v>124</v>
      </c>
      <c r="AL9" s="299"/>
      <c r="AM9" s="300">
        <v>152</v>
      </c>
      <c r="AN9" s="301"/>
      <c r="AO9" s="298">
        <v>279</v>
      </c>
      <c r="AP9" s="299"/>
      <c r="AQ9" s="300">
        <v>151</v>
      </c>
      <c r="AR9" s="299"/>
      <c r="AS9" s="300">
        <v>128</v>
      </c>
      <c r="AT9" s="301"/>
      <c r="AU9" s="295"/>
    </row>
    <row r="10" spans="2:47" ht="18" customHeight="1" hidden="1">
      <c r="B10" s="302" t="s">
        <v>195</v>
      </c>
      <c r="C10" s="303"/>
      <c r="D10" s="303"/>
      <c r="E10" s="304">
        <f t="shared" si="0"/>
        <v>901</v>
      </c>
      <c r="F10" s="305"/>
      <c r="G10" s="306">
        <v>487</v>
      </c>
      <c r="H10" s="305"/>
      <c r="I10" s="306">
        <v>414</v>
      </c>
      <c r="J10" s="307"/>
      <c r="K10" s="305">
        <v>172</v>
      </c>
      <c r="L10" s="305"/>
      <c r="M10" s="306">
        <v>86</v>
      </c>
      <c r="N10" s="305"/>
      <c r="O10" s="306">
        <v>86</v>
      </c>
      <c r="P10" s="305"/>
      <c r="Q10" s="304">
        <v>157</v>
      </c>
      <c r="R10" s="305"/>
      <c r="S10" s="306">
        <v>94</v>
      </c>
      <c r="T10" s="305"/>
      <c r="U10" s="306">
        <v>63</v>
      </c>
      <c r="V10" s="307"/>
      <c r="W10" s="304">
        <v>135</v>
      </c>
      <c r="X10" s="305"/>
      <c r="Y10" s="306">
        <v>71</v>
      </c>
      <c r="Z10" s="305"/>
      <c r="AA10" s="306">
        <v>64</v>
      </c>
      <c r="AB10" s="307"/>
      <c r="AC10" s="304">
        <v>146</v>
      </c>
      <c r="AD10" s="305"/>
      <c r="AE10" s="306">
        <v>75</v>
      </c>
      <c r="AF10" s="305"/>
      <c r="AG10" s="306">
        <v>71</v>
      </c>
      <c r="AH10" s="307"/>
      <c r="AI10" s="304">
        <v>162</v>
      </c>
      <c r="AJ10" s="305"/>
      <c r="AK10" s="306">
        <v>87</v>
      </c>
      <c r="AL10" s="305"/>
      <c r="AM10" s="306">
        <v>75</v>
      </c>
      <c r="AN10" s="307"/>
      <c r="AO10" s="304">
        <v>129</v>
      </c>
      <c r="AP10" s="305"/>
      <c r="AQ10" s="306">
        <v>74</v>
      </c>
      <c r="AR10" s="305"/>
      <c r="AS10" s="306">
        <v>55</v>
      </c>
      <c r="AT10" s="307"/>
      <c r="AU10" s="295"/>
    </row>
    <row r="11" spans="2:46" ht="18" customHeight="1">
      <c r="B11" s="289" t="s">
        <v>20</v>
      </c>
      <c r="C11" s="290"/>
      <c r="D11" s="290"/>
      <c r="E11" s="308">
        <f t="shared" si="0"/>
        <v>6309</v>
      </c>
      <c r="F11" s="309"/>
      <c r="G11" s="310">
        <v>3224</v>
      </c>
      <c r="H11" s="309"/>
      <c r="I11" s="310">
        <v>3085</v>
      </c>
      <c r="J11" s="311"/>
      <c r="K11" s="309">
        <v>1044</v>
      </c>
      <c r="L11" s="309"/>
      <c r="M11" s="310">
        <v>517</v>
      </c>
      <c r="N11" s="309"/>
      <c r="O11" s="310">
        <v>527</v>
      </c>
      <c r="P11" s="309"/>
      <c r="Q11" s="308">
        <v>1047</v>
      </c>
      <c r="R11" s="309"/>
      <c r="S11" s="310">
        <v>512</v>
      </c>
      <c r="T11" s="309"/>
      <c r="U11" s="310">
        <v>535</v>
      </c>
      <c r="V11" s="311"/>
      <c r="W11" s="308">
        <v>1071</v>
      </c>
      <c r="X11" s="309"/>
      <c r="Y11" s="310">
        <v>584</v>
      </c>
      <c r="Z11" s="309"/>
      <c r="AA11" s="310">
        <v>487</v>
      </c>
      <c r="AB11" s="311"/>
      <c r="AC11" s="308">
        <v>1031</v>
      </c>
      <c r="AD11" s="309"/>
      <c r="AE11" s="310">
        <v>530</v>
      </c>
      <c r="AF11" s="309"/>
      <c r="AG11" s="310">
        <v>501</v>
      </c>
      <c r="AH11" s="311"/>
      <c r="AI11" s="308">
        <v>1090</v>
      </c>
      <c r="AJ11" s="309"/>
      <c r="AK11" s="310">
        <v>555</v>
      </c>
      <c r="AL11" s="309"/>
      <c r="AM11" s="310">
        <v>535</v>
      </c>
      <c r="AN11" s="311"/>
      <c r="AO11" s="308">
        <v>1026</v>
      </c>
      <c r="AP11" s="309"/>
      <c r="AQ11" s="310">
        <v>526</v>
      </c>
      <c r="AR11" s="309"/>
      <c r="AS11" s="310">
        <v>500</v>
      </c>
      <c r="AT11" s="311"/>
    </row>
    <row r="12" spans="2:46" ht="18" customHeight="1" hidden="1">
      <c r="B12" s="296" t="s">
        <v>192</v>
      </c>
      <c r="C12" s="297"/>
      <c r="D12" s="297"/>
      <c r="E12" s="298">
        <f t="shared" si="0"/>
        <v>1438</v>
      </c>
      <c r="F12" s="299"/>
      <c r="G12" s="300">
        <v>733</v>
      </c>
      <c r="H12" s="299"/>
      <c r="I12" s="300">
        <v>705</v>
      </c>
      <c r="J12" s="301"/>
      <c r="K12" s="299">
        <v>220</v>
      </c>
      <c r="L12" s="299"/>
      <c r="M12" s="300">
        <v>118</v>
      </c>
      <c r="N12" s="299"/>
      <c r="O12" s="300">
        <v>102</v>
      </c>
      <c r="P12" s="299"/>
      <c r="Q12" s="298">
        <v>228</v>
      </c>
      <c r="R12" s="299"/>
      <c r="S12" s="300">
        <v>102</v>
      </c>
      <c r="T12" s="299"/>
      <c r="U12" s="300">
        <v>126</v>
      </c>
      <c r="V12" s="301"/>
      <c r="W12" s="298">
        <v>251</v>
      </c>
      <c r="X12" s="299"/>
      <c r="Y12" s="300">
        <v>137</v>
      </c>
      <c r="Z12" s="299"/>
      <c r="AA12" s="300">
        <v>114</v>
      </c>
      <c r="AB12" s="301"/>
      <c r="AC12" s="298">
        <v>255</v>
      </c>
      <c r="AD12" s="299"/>
      <c r="AE12" s="300">
        <v>132</v>
      </c>
      <c r="AF12" s="299"/>
      <c r="AG12" s="300">
        <v>123</v>
      </c>
      <c r="AH12" s="301"/>
      <c r="AI12" s="298">
        <v>261</v>
      </c>
      <c r="AJ12" s="299"/>
      <c r="AK12" s="300">
        <v>123</v>
      </c>
      <c r="AL12" s="299"/>
      <c r="AM12" s="300">
        <v>138</v>
      </c>
      <c r="AN12" s="301"/>
      <c r="AO12" s="298">
        <v>223</v>
      </c>
      <c r="AP12" s="299"/>
      <c r="AQ12" s="300">
        <v>121</v>
      </c>
      <c r="AR12" s="299"/>
      <c r="AS12" s="300">
        <v>102</v>
      </c>
      <c r="AT12" s="301"/>
    </row>
    <row r="13" spans="2:46" ht="18" customHeight="1" hidden="1">
      <c r="B13" s="296" t="s">
        <v>193</v>
      </c>
      <c r="C13" s="297"/>
      <c r="D13" s="297"/>
      <c r="E13" s="298">
        <f t="shared" si="0"/>
        <v>2288</v>
      </c>
      <c r="F13" s="299"/>
      <c r="G13" s="300">
        <v>1166</v>
      </c>
      <c r="H13" s="299"/>
      <c r="I13" s="300">
        <v>1122</v>
      </c>
      <c r="J13" s="301"/>
      <c r="K13" s="299">
        <v>397</v>
      </c>
      <c r="L13" s="299"/>
      <c r="M13" s="300">
        <v>199</v>
      </c>
      <c r="N13" s="299"/>
      <c r="O13" s="300">
        <v>198</v>
      </c>
      <c r="P13" s="299"/>
      <c r="Q13" s="298">
        <v>376</v>
      </c>
      <c r="R13" s="299"/>
      <c r="S13" s="300">
        <v>180</v>
      </c>
      <c r="T13" s="299"/>
      <c r="U13" s="300">
        <v>196</v>
      </c>
      <c r="V13" s="301"/>
      <c r="W13" s="298">
        <v>392</v>
      </c>
      <c r="X13" s="299"/>
      <c r="Y13" s="300">
        <v>201</v>
      </c>
      <c r="Z13" s="299"/>
      <c r="AA13" s="300">
        <v>191</v>
      </c>
      <c r="AB13" s="301"/>
      <c r="AC13" s="298">
        <v>373</v>
      </c>
      <c r="AD13" s="299"/>
      <c r="AE13" s="300">
        <v>192</v>
      </c>
      <c r="AF13" s="299"/>
      <c r="AG13" s="300">
        <v>181</v>
      </c>
      <c r="AH13" s="301"/>
      <c r="AI13" s="298">
        <v>387</v>
      </c>
      <c r="AJ13" s="299"/>
      <c r="AK13" s="300">
        <v>202</v>
      </c>
      <c r="AL13" s="299"/>
      <c r="AM13" s="300">
        <v>185</v>
      </c>
      <c r="AN13" s="301"/>
      <c r="AO13" s="298">
        <v>363</v>
      </c>
      <c r="AP13" s="299"/>
      <c r="AQ13" s="300">
        <v>192</v>
      </c>
      <c r="AR13" s="299"/>
      <c r="AS13" s="300">
        <v>171</v>
      </c>
      <c r="AT13" s="301"/>
    </row>
    <row r="14" spans="2:46" ht="18" customHeight="1" hidden="1">
      <c r="B14" s="296" t="s">
        <v>194</v>
      </c>
      <c r="C14" s="297"/>
      <c r="D14" s="297"/>
      <c r="E14" s="298">
        <f t="shared" si="0"/>
        <v>1656</v>
      </c>
      <c r="F14" s="299"/>
      <c r="G14" s="300">
        <v>844</v>
      </c>
      <c r="H14" s="299"/>
      <c r="I14" s="300">
        <v>812</v>
      </c>
      <c r="J14" s="301"/>
      <c r="K14" s="299">
        <v>275</v>
      </c>
      <c r="L14" s="299"/>
      <c r="M14" s="300">
        <v>134</v>
      </c>
      <c r="N14" s="299"/>
      <c r="O14" s="300">
        <v>141</v>
      </c>
      <c r="P14" s="299"/>
      <c r="Q14" s="298">
        <v>272</v>
      </c>
      <c r="R14" s="299"/>
      <c r="S14" s="300">
        <v>145</v>
      </c>
      <c r="T14" s="299"/>
      <c r="U14" s="300">
        <v>127</v>
      </c>
      <c r="V14" s="301"/>
      <c r="W14" s="298">
        <v>268</v>
      </c>
      <c r="X14" s="299"/>
      <c r="Y14" s="300">
        <v>151</v>
      </c>
      <c r="Z14" s="299"/>
      <c r="AA14" s="300">
        <v>117</v>
      </c>
      <c r="AB14" s="301"/>
      <c r="AC14" s="298">
        <v>266</v>
      </c>
      <c r="AD14" s="299"/>
      <c r="AE14" s="300">
        <v>134</v>
      </c>
      <c r="AF14" s="299"/>
      <c r="AG14" s="300">
        <v>132</v>
      </c>
      <c r="AH14" s="301"/>
      <c r="AI14" s="298">
        <v>296</v>
      </c>
      <c r="AJ14" s="299"/>
      <c r="AK14" s="300">
        <v>155</v>
      </c>
      <c r="AL14" s="299"/>
      <c r="AM14" s="300">
        <v>141</v>
      </c>
      <c r="AN14" s="301"/>
      <c r="AO14" s="298">
        <v>279</v>
      </c>
      <c r="AP14" s="299"/>
      <c r="AQ14" s="300">
        <v>125</v>
      </c>
      <c r="AR14" s="299"/>
      <c r="AS14" s="300">
        <v>154</v>
      </c>
      <c r="AT14" s="301"/>
    </row>
    <row r="15" spans="2:46" ht="18" customHeight="1" hidden="1">
      <c r="B15" s="302" t="s">
        <v>195</v>
      </c>
      <c r="C15" s="303"/>
      <c r="D15" s="303"/>
      <c r="E15" s="304">
        <f t="shared" si="0"/>
        <v>927</v>
      </c>
      <c r="F15" s="305"/>
      <c r="G15" s="306">
        <v>481</v>
      </c>
      <c r="H15" s="305"/>
      <c r="I15" s="306">
        <v>446</v>
      </c>
      <c r="J15" s="307"/>
      <c r="K15" s="305">
        <v>152</v>
      </c>
      <c r="L15" s="305"/>
      <c r="M15" s="306">
        <v>66</v>
      </c>
      <c r="N15" s="305"/>
      <c r="O15" s="306">
        <v>86</v>
      </c>
      <c r="P15" s="305"/>
      <c r="Q15" s="304">
        <v>171</v>
      </c>
      <c r="R15" s="305"/>
      <c r="S15" s="306">
        <v>85</v>
      </c>
      <c r="T15" s="305"/>
      <c r="U15" s="306">
        <v>86</v>
      </c>
      <c r="V15" s="307"/>
      <c r="W15" s="304">
        <v>160</v>
      </c>
      <c r="X15" s="305"/>
      <c r="Y15" s="306">
        <v>95</v>
      </c>
      <c r="Z15" s="305"/>
      <c r="AA15" s="306">
        <v>65</v>
      </c>
      <c r="AB15" s="307"/>
      <c r="AC15" s="304">
        <v>137</v>
      </c>
      <c r="AD15" s="305"/>
      <c r="AE15" s="306">
        <v>72</v>
      </c>
      <c r="AF15" s="305"/>
      <c r="AG15" s="306">
        <v>65</v>
      </c>
      <c r="AH15" s="307"/>
      <c r="AI15" s="304">
        <v>146</v>
      </c>
      <c r="AJ15" s="305"/>
      <c r="AK15" s="306">
        <v>75</v>
      </c>
      <c r="AL15" s="305"/>
      <c r="AM15" s="306">
        <v>71</v>
      </c>
      <c r="AN15" s="307"/>
      <c r="AO15" s="304">
        <v>161</v>
      </c>
      <c r="AP15" s="305"/>
      <c r="AQ15" s="306">
        <v>88</v>
      </c>
      <c r="AR15" s="305"/>
      <c r="AS15" s="306">
        <v>73</v>
      </c>
      <c r="AT15" s="307"/>
    </row>
    <row r="16" spans="2:46" ht="18" customHeight="1">
      <c r="B16" s="289" t="s">
        <v>5</v>
      </c>
      <c r="C16" s="290"/>
      <c r="D16" s="290"/>
      <c r="E16" s="308">
        <v>6319</v>
      </c>
      <c r="F16" s="309"/>
      <c r="G16" s="310">
        <v>3241</v>
      </c>
      <c r="H16" s="309"/>
      <c r="I16" s="310">
        <v>3078</v>
      </c>
      <c r="J16" s="311"/>
      <c r="K16" s="309">
        <v>1021</v>
      </c>
      <c r="L16" s="309"/>
      <c r="M16" s="310">
        <v>530</v>
      </c>
      <c r="N16" s="309"/>
      <c r="O16" s="310">
        <v>491</v>
      </c>
      <c r="P16" s="309"/>
      <c r="Q16" s="308">
        <v>1040</v>
      </c>
      <c r="R16" s="309"/>
      <c r="S16" s="310">
        <v>517</v>
      </c>
      <c r="T16" s="309"/>
      <c r="U16" s="310">
        <v>523</v>
      </c>
      <c r="V16" s="311"/>
      <c r="W16" s="308">
        <v>1052</v>
      </c>
      <c r="X16" s="309"/>
      <c r="Y16" s="310">
        <v>518</v>
      </c>
      <c r="Z16" s="309"/>
      <c r="AA16" s="310">
        <v>534</v>
      </c>
      <c r="AB16" s="311"/>
      <c r="AC16" s="308">
        <v>1074</v>
      </c>
      <c r="AD16" s="309"/>
      <c r="AE16" s="310">
        <v>587</v>
      </c>
      <c r="AF16" s="309"/>
      <c r="AG16" s="310">
        <v>487</v>
      </c>
      <c r="AH16" s="311"/>
      <c r="AI16" s="308">
        <v>1038</v>
      </c>
      <c r="AJ16" s="309"/>
      <c r="AK16" s="310">
        <v>533</v>
      </c>
      <c r="AL16" s="309"/>
      <c r="AM16" s="310">
        <v>505</v>
      </c>
      <c r="AN16" s="311"/>
      <c r="AO16" s="308">
        <v>1094</v>
      </c>
      <c r="AP16" s="309"/>
      <c r="AQ16" s="310">
        <v>556</v>
      </c>
      <c r="AR16" s="309"/>
      <c r="AS16" s="310">
        <v>538</v>
      </c>
      <c r="AT16" s="311"/>
    </row>
    <row r="17" spans="2:46" ht="18" customHeight="1">
      <c r="B17" s="289" t="s">
        <v>140</v>
      </c>
      <c r="C17" s="290"/>
      <c r="D17" s="290"/>
      <c r="E17" s="308">
        <f>+K17+Q17+W17+AC17+AI17+AO17</f>
        <v>6210</v>
      </c>
      <c r="F17" s="309"/>
      <c r="G17" s="310">
        <f>+M17+S17+Y17+AE17+AK17+AQ17</f>
        <v>3174</v>
      </c>
      <c r="H17" s="309"/>
      <c r="I17" s="310">
        <f>+O17+U17+AA17+AG17+AM17+AS17</f>
        <v>3036</v>
      </c>
      <c r="J17" s="311"/>
      <c r="K17" s="309">
        <v>967</v>
      </c>
      <c r="L17" s="309"/>
      <c r="M17" s="310">
        <v>480</v>
      </c>
      <c r="N17" s="309"/>
      <c r="O17" s="310">
        <v>487</v>
      </c>
      <c r="P17" s="309"/>
      <c r="Q17" s="308">
        <v>1022</v>
      </c>
      <c r="R17" s="309"/>
      <c r="S17" s="310">
        <v>533</v>
      </c>
      <c r="T17" s="309"/>
      <c r="U17" s="310">
        <v>489</v>
      </c>
      <c r="V17" s="311"/>
      <c r="W17" s="308">
        <v>1041</v>
      </c>
      <c r="X17" s="309"/>
      <c r="Y17" s="310">
        <v>519</v>
      </c>
      <c r="Z17" s="309"/>
      <c r="AA17" s="310">
        <v>522</v>
      </c>
      <c r="AB17" s="311"/>
      <c r="AC17" s="308">
        <v>1060</v>
      </c>
      <c r="AD17" s="309"/>
      <c r="AE17" s="310">
        <v>518</v>
      </c>
      <c r="AF17" s="309"/>
      <c r="AG17" s="310">
        <v>542</v>
      </c>
      <c r="AH17" s="311"/>
      <c r="AI17" s="308">
        <v>1086</v>
      </c>
      <c r="AJ17" s="309"/>
      <c r="AK17" s="310">
        <v>594</v>
      </c>
      <c r="AL17" s="309"/>
      <c r="AM17" s="310">
        <v>492</v>
      </c>
      <c r="AN17" s="311"/>
      <c r="AO17" s="308">
        <v>1034</v>
      </c>
      <c r="AP17" s="309"/>
      <c r="AQ17" s="310">
        <v>530</v>
      </c>
      <c r="AR17" s="309"/>
      <c r="AS17" s="310">
        <v>504</v>
      </c>
      <c r="AT17" s="311"/>
    </row>
    <row r="18" spans="2:46" ht="18" customHeight="1">
      <c r="B18" s="289" t="s">
        <v>141</v>
      </c>
      <c r="C18" s="290"/>
      <c r="D18" s="290"/>
      <c r="E18" s="308">
        <v>6220</v>
      </c>
      <c r="F18" s="309"/>
      <c r="G18" s="310">
        <v>3172</v>
      </c>
      <c r="H18" s="309"/>
      <c r="I18" s="310">
        <v>3048</v>
      </c>
      <c r="J18" s="311"/>
      <c r="K18" s="309">
        <v>1052</v>
      </c>
      <c r="L18" s="309"/>
      <c r="M18" s="310">
        <v>536</v>
      </c>
      <c r="N18" s="309"/>
      <c r="O18" s="310">
        <v>516</v>
      </c>
      <c r="P18" s="309"/>
      <c r="Q18" s="308">
        <v>966</v>
      </c>
      <c r="R18" s="309"/>
      <c r="S18" s="310">
        <v>480</v>
      </c>
      <c r="T18" s="309"/>
      <c r="U18" s="310">
        <v>486</v>
      </c>
      <c r="V18" s="311"/>
      <c r="W18" s="308">
        <v>1024</v>
      </c>
      <c r="X18" s="309"/>
      <c r="Y18" s="310">
        <v>533</v>
      </c>
      <c r="Z18" s="309"/>
      <c r="AA18" s="310">
        <v>491</v>
      </c>
      <c r="AB18" s="311"/>
      <c r="AC18" s="308">
        <v>1045</v>
      </c>
      <c r="AD18" s="309"/>
      <c r="AE18" s="310">
        <v>520</v>
      </c>
      <c r="AF18" s="309"/>
      <c r="AG18" s="310">
        <v>525</v>
      </c>
      <c r="AH18" s="311"/>
      <c r="AI18" s="308">
        <v>1047</v>
      </c>
      <c r="AJ18" s="309"/>
      <c r="AK18" s="310">
        <v>513</v>
      </c>
      <c r="AL18" s="309"/>
      <c r="AM18" s="310">
        <v>534</v>
      </c>
      <c r="AN18" s="311"/>
      <c r="AO18" s="308">
        <v>1086</v>
      </c>
      <c r="AP18" s="309"/>
      <c r="AQ18" s="310">
        <v>590</v>
      </c>
      <c r="AR18" s="309"/>
      <c r="AS18" s="310">
        <v>496</v>
      </c>
      <c r="AT18" s="311"/>
    </row>
    <row r="19" spans="2:46" ht="18" customHeight="1">
      <c r="B19" s="289" t="s">
        <v>142</v>
      </c>
      <c r="C19" s="290"/>
      <c r="D19" s="290"/>
      <c r="E19" s="308">
        <f>E20+E26+E34+E39</f>
        <v>6025</v>
      </c>
      <c r="F19" s="309"/>
      <c r="G19" s="310">
        <f>G20+G26+G34+G39</f>
        <v>3053</v>
      </c>
      <c r="H19" s="309"/>
      <c r="I19" s="310">
        <f>I20+I26+I34+I39</f>
        <v>2972</v>
      </c>
      <c r="J19" s="311"/>
      <c r="K19" s="309">
        <f>K20+K26+K34+K39</f>
        <v>881</v>
      </c>
      <c r="L19" s="309"/>
      <c r="M19" s="310">
        <f>M20+M26+M34+M39</f>
        <v>471</v>
      </c>
      <c r="N19" s="309"/>
      <c r="O19" s="310">
        <f>O20+O26+O34+O39</f>
        <v>410</v>
      </c>
      <c r="P19" s="309"/>
      <c r="Q19" s="308">
        <f>Q20+Q26+Q34+Q39</f>
        <v>1060</v>
      </c>
      <c r="R19" s="309"/>
      <c r="S19" s="310">
        <f>S20+S26+S34+S39</f>
        <v>539</v>
      </c>
      <c r="T19" s="309"/>
      <c r="U19" s="310">
        <f>U20+U26+U34+U39</f>
        <v>521</v>
      </c>
      <c r="V19" s="311"/>
      <c r="W19" s="308">
        <f>W20+W26+W34+W39</f>
        <v>961</v>
      </c>
      <c r="X19" s="309"/>
      <c r="Y19" s="310">
        <f>Y20+Y26+Y34+Y39</f>
        <v>478</v>
      </c>
      <c r="Z19" s="309"/>
      <c r="AA19" s="310">
        <f>AA20+AA26+AA34+AA39</f>
        <v>483</v>
      </c>
      <c r="AB19" s="311"/>
      <c r="AC19" s="308">
        <f>AC20+AC26+AC34+AC39</f>
        <v>1029</v>
      </c>
      <c r="AD19" s="309"/>
      <c r="AE19" s="310">
        <f>AE20+AE26+AE34+AE39</f>
        <v>533</v>
      </c>
      <c r="AF19" s="309"/>
      <c r="AG19" s="310">
        <f>AG20+AG26+AG34+AG39</f>
        <v>496</v>
      </c>
      <c r="AH19" s="311"/>
      <c r="AI19" s="308">
        <f>AI20+AI26+AI34+AI39</f>
        <v>1049</v>
      </c>
      <c r="AJ19" s="309"/>
      <c r="AK19" s="310">
        <f>AK20+AK26+AK34+AK39</f>
        <v>523</v>
      </c>
      <c r="AL19" s="309"/>
      <c r="AM19" s="310">
        <f>AM20+AM26+AM34+AM39</f>
        <v>526</v>
      </c>
      <c r="AN19" s="311"/>
      <c r="AO19" s="308">
        <f>AO20+AO26+AO34+AO39</f>
        <v>1045</v>
      </c>
      <c r="AP19" s="309"/>
      <c r="AQ19" s="310">
        <f>AQ20+AQ26+AQ34+AQ39</f>
        <v>509</v>
      </c>
      <c r="AR19" s="309"/>
      <c r="AS19" s="310">
        <f>AS20+AS26+AS34+AS39</f>
        <v>536</v>
      </c>
      <c r="AT19" s="311"/>
    </row>
    <row r="20" spans="2:46" s="5" customFormat="1" ht="15" customHeight="1" hidden="1">
      <c r="B20" s="296" t="s">
        <v>131</v>
      </c>
      <c r="C20" s="297"/>
      <c r="D20" s="312"/>
      <c r="E20" s="298">
        <f aca="true" t="shared" si="1" ref="E20:E43">SUM(G20:J20)</f>
        <v>1303</v>
      </c>
      <c r="F20" s="313"/>
      <c r="G20" s="300">
        <f>SUM(G21:H25)</f>
        <v>661</v>
      </c>
      <c r="H20" s="313"/>
      <c r="I20" s="300">
        <f>SUM(I21:J25)</f>
        <v>642</v>
      </c>
      <c r="J20" s="301"/>
      <c r="K20" s="298">
        <f aca="true" t="shared" si="2" ref="K20:K43">SUM(M20:P20)</f>
        <v>190</v>
      </c>
      <c r="L20" s="313"/>
      <c r="M20" s="300">
        <f>SUM(M21:N25)</f>
        <v>89</v>
      </c>
      <c r="N20" s="313"/>
      <c r="O20" s="300">
        <f>SUM(O21:P25)</f>
        <v>101</v>
      </c>
      <c r="P20" s="301"/>
      <c r="Q20" s="298">
        <f aca="true" t="shared" si="3" ref="Q20:Q43">SUM(S20:V20)</f>
        <v>216</v>
      </c>
      <c r="R20" s="313"/>
      <c r="S20" s="300">
        <f>SUM(S21:T25)</f>
        <v>118</v>
      </c>
      <c r="T20" s="313"/>
      <c r="U20" s="300">
        <f>SUM(U21:V25)</f>
        <v>98</v>
      </c>
      <c r="V20" s="301"/>
      <c r="W20" s="298">
        <f aca="true" t="shared" si="4" ref="W20:W43">SUM(Y20:AB20)</f>
        <v>218</v>
      </c>
      <c r="X20" s="313"/>
      <c r="Y20" s="300">
        <f>SUM(Y21:Z25)</f>
        <v>102</v>
      </c>
      <c r="Z20" s="313"/>
      <c r="AA20" s="300">
        <f>SUM(AA21:AB25)</f>
        <v>116</v>
      </c>
      <c r="AB20" s="301"/>
      <c r="AC20" s="298">
        <f aca="true" t="shared" si="5" ref="AC20:AC43">SUM(AE20:AH20)</f>
        <v>230</v>
      </c>
      <c r="AD20" s="313"/>
      <c r="AE20" s="300">
        <f>SUM(AE21:AF25)</f>
        <v>134</v>
      </c>
      <c r="AF20" s="313"/>
      <c r="AG20" s="300">
        <f>SUM(AG21:AH25)</f>
        <v>96</v>
      </c>
      <c r="AH20" s="301"/>
      <c r="AI20" s="298">
        <f aca="true" t="shared" si="6" ref="AI20:AI43">SUM(AK20:AN20)</f>
        <v>222</v>
      </c>
      <c r="AJ20" s="313"/>
      <c r="AK20" s="300">
        <f>SUM(AK21:AL25)</f>
        <v>119</v>
      </c>
      <c r="AL20" s="313"/>
      <c r="AM20" s="300">
        <f>SUM(AM21:AN25)</f>
        <v>103</v>
      </c>
      <c r="AN20" s="301"/>
      <c r="AO20" s="298">
        <f aca="true" t="shared" si="7" ref="AO20:AO43">SUM(AQ20:AT20)</f>
        <v>227</v>
      </c>
      <c r="AP20" s="313"/>
      <c r="AQ20" s="300">
        <f>SUM(AQ21:AR25)</f>
        <v>99</v>
      </c>
      <c r="AR20" s="313"/>
      <c r="AS20" s="300">
        <f>SUM(AS21:AT25)</f>
        <v>128</v>
      </c>
      <c r="AT20" s="301"/>
    </row>
    <row r="21" spans="2:46" s="5" customFormat="1" ht="15" customHeight="1" hidden="1">
      <c r="B21" s="296" t="s">
        <v>34</v>
      </c>
      <c r="C21" s="297"/>
      <c r="D21" s="297"/>
      <c r="E21" s="298">
        <f t="shared" si="1"/>
        <v>288</v>
      </c>
      <c r="F21" s="299"/>
      <c r="G21" s="300">
        <f>+M21+S21+Y21+AE21+AK21+AQ21</f>
        <v>165</v>
      </c>
      <c r="H21" s="299"/>
      <c r="I21" s="300">
        <f>+O21+U21+AA21+AG21+AM21+AS21</f>
        <v>123</v>
      </c>
      <c r="J21" s="301"/>
      <c r="K21" s="299">
        <f t="shared" si="2"/>
        <v>42</v>
      </c>
      <c r="L21" s="299"/>
      <c r="M21" s="300">
        <v>23</v>
      </c>
      <c r="N21" s="299"/>
      <c r="O21" s="300">
        <v>19</v>
      </c>
      <c r="P21" s="299"/>
      <c r="Q21" s="298">
        <f t="shared" si="3"/>
        <v>37</v>
      </c>
      <c r="R21" s="299"/>
      <c r="S21" s="300">
        <v>24</v>
      </c>
      <c r="T21" s="299"/>
      <c r="U21" s="300">
        <v>13</v>
      </c>
      <c r="V21" s="301"/>
      <c r="W21" s="298">
        <f t="shared" si="4"/>
        <v>55</v>
      </c>
      <c r="X21" s="299"/>
      <c r="Y21" s="300">
        <v>31</v>
      </c>
      <c r="Z21" s="299"/>
      <c r="AA21" s="300">
        <v>24</v>
      </c>
      <c r="AB21" s="301"/>
      <c r="AC21" s="298">
        <f t="shared" si="5"/>
        <v>50</v>
      </c>
      <c r="AD21" s="299"/>
      <c r="AE21" s="300">
        <v>30</v>
      </c>
      <c r="AF21" s="299"/>
      <c r="AG21" s="300">
        <v>20</v>
      </c>
      <c r="AH21" s="301"/>
      <c r="AI21" s="298">
        <f t="shared" si="6"/>
        <v>46</v>
      </c>
      <c r="AJ21" s="299"/>
      <c r="AK21" s="300">
        <v>28</v>
      </c>
      <c r="AL21" s="299"/>
      <c r="AM21" s="300">
        <v>18</v>
      </c>
      <c r="AN21" s="301"/>
      <c r="AO21" s="298">
        <f t="shared" si="7"/>
        <v>58</v>
      </c>
      <c r="AP21" s="299"/>
      <c r="AQ21" s="300">
        <v>29</v>
      </c>
      <c r="AR21" s="299"/>
      <c r="AS21" s="300">
        <v>29</v>
      </c>
      <c r="AT21" s="301"/>
    </row>
    <row r="22" spans="2:46" s="5" customFormat="1" ht="15" customHeight="1" hidden="1">
      <c r="B22" s="296" t="s">
        <v>48</v>
      </c>
      <c r="C22" s="297"/>
      <c r="D22" s="297"/>
      <c r="E22" s="298">
        <f t="shared" si="1"/>
        <v>215</v>
      </c>
      <c r="F22" s="299"/>
      <c r="G22" s="300">
        <f>+M22+S22+Y22+AE22+AK22+AQ22</f>
        <v>111</v>
      </c>
      <c r="H22" s="299"/>
      <c r="I22" s="300">
        <f>+O22+U22+AA22+AG22+AM22+AS22</f>
        <v>104</v>
      </c>
      <c r="J22" s="301"/>
      <c r="K22" s="299">
        <f t="shared" si="2"/>
        <v>28</v>
      </c>
      <c r="L22" s="299"/>
      <c r="M22" s="300">
        <v>15</v>
      </c>
      <c r="N22" s="299"/>
      <c r="O22" s="300">
        <v>13</v>
      </c>
      <c r="P22" s="299"/>
      <c r="Q22" s="298">
        <f t="shared" si="3"/>
        <v>46</v>
      </c>
      <c r="R22" s="299"/>
      <c r="S22" s="300">
        <v>27</v>
      </c>
      <c r="T22" s="299"/>
      <c r="U22" s="300">
        <v>19</v>
      </c>
      <c r="V22" s="301"/>
      <c r="W22" s="298">
        <f t="shared" si="4"/>
        <v>42</v>
      </c>
      <c r="X22" s="299"/>
      <c r="Y22" s="300">
        <v>19</v>
      </c>
      <c r="Z22" s="299"/>
      <c r="AA22" s="300">
        <v>23</v>
      </c>
      <c r="AB22" s="301"/>
      <c r="AC22" s="298">
        <f t="shared" si="5"/>
        <v>42</v>
      </c>
      <c r="AD22" s="299"/>
      <c r="AE22" s="300">
        <v>23</v>
      </c>
      <c r="AF22" s="299"/>
      <c r="AG22" s="300">
        <v>19</v>
      </c>
      <c r="AH22" s="301"/>
      <c r="AI22" s="298">
        <f t="shared" si="6"/>
        <v>22</v>
      </c>
      <c r="AJ22" s="299"/>
      <c r="AK22" s="300">
        <v>14</v>
      </c>
      <c r="AL22" s="299"/>
      <c r="AM22" s="300">
        <v>8</v>
      </c>
      <c r="AN22" s="301"/>
      <c r="AO22" s="298">
        <f t="shared" si="7"/>
        <v>35</v>
      </c>
      <c r="AP22" s="299"/>
      <c r="AQ22" s="300">
        <v>13</v>
      </c>
      <c r="AR22" s="299"/>
      <c r="AS22" s="300">
        <v>22</v>
      </c>
      <c r="AT22" s="301"/>
    </row>
    <row r="23" spans="2:46" s="5" customFormat="1" ht="15" customHeight="1" hidden="1">
      <c r="B23" s="296" t="s">
        <v>49</v>
      </c>
      <c r="C23" s="297"/>
      <c r="D23" s="297"/>
      <c r="E23" s="298">
        <f t="shared" si="1"/>
        <v>269</v>
      </c>
      <c r="F23" s="299"/>
      <c r="G23" s="300">
        <f>+M23+S23+Y23+AE23+AK23+AQ23</f>
        <v>128</v>
      </c>
      <c r="H23" s="299"/>
      <c r="I23" s="300">
        <f>+O23+U23+AA23+AG23+AM23+AS23</f>
        <v>141</v>
      </c>
      <c r="J23" s="301"/>
      <c r="K23" s="299">
        <f t="shared" si="2"/>
        <v>38</v>
      </c>
      <c r="L23" s="299"/>
      <c r="M23" s="300">
        <v>16</v>
      </c>
      <c r="N23" s="299"/>
      <c r="O23" s="300">
        <v>22</v>
      </c>
      <c r="P23" s="299"/>
      <c r="Q23" s="298">
        <f t="shared" si="3"/>
        <v>50</v>
      </c>
      <c r="R23" s="299"/>
      <c r="S23" s="300">
        <v>28</v>
      </c>
      <c r="T23" s="299"/>
      <c r="U23" s="300">
        <v>22</v>
      </c>
      <c r="V23" s="301"/>
      <c r="W23" s="298">
        <f t="shared" si="4"/>
        <v>34</v>
      </c>
      <c r="X23" s="299"/>
      <c r="Y23" s="300">
        <v>15</v>
      </c>
      <c r="Z23" s="299"/>
      <c r="AA23" s="300">
        <v>19</v>
      </c>
      <c r="AB23" s="301"/>
      <c r="AC23" s="298">
        <f t="shared" si="5"/>
        <v>46</v>
      </c>
      <c r="AD23" s="299"/>
      <c r="AE23" s="300">
        <v>26</v>
      </c>
      <c r="AF23" s="299"/>
      <c r="AG23" s="300">
        <v>20</v>
      </c>
      <c r="AH23" s="301"/>
      <c r="AI23" s="298">
        <f t="shared" si="6"/>
        <v>56</v>
      </c>
      <c r="AJ23" s="299"/>
      <c r="AK23" s="300">
        <v>23</v>
      </c>
      <c r="AL23" s="299"/>
      <c r="AM23" s="300">
        <v>33</v>
      </c>
      <c r="AN23" s="301"/>
      <c r="AO23" s="298">
        <f t="shared" si="7"/>
        <v>45</v>
      </c>
      <c r="AP23" s="299"/>
      <c r="AQ23" s="300">
        <v>20</v>
      </c>
      <c r="AR23" s="299"/>
      <c r="AS23" s="300">
        <v>25</v>
      </c>
      <c r="AT23" s="301"/>
    </row>
    <row r="24" spans="2:46" s="5" customFormat="1" ht="15" customHeight="1" hidden="1">
      <c r="B24" s="296" t="s">
        <v>50</v>
      </c>
      <c r="C24" s="297"/>
      <c r="D24" s="297"/>
      <c r="E24" s="298">
        <f t="shared" si="1"/>
        <v>303</v>
      </c>
      <c r="F24" s="299"/>
      <c r="G24" s="300">
        <f>+M24+S24+Y24+AE24+AK24+AQ24</f>
        <v>145</v>
      </c>
      <c r="H24" s="299"/>
      <c r="I24" s="300">
        <f>+O24+U24+AA24+AG24+AM24+AS24</f>
        <v>158</v>
      </c>
      <c r="J24" s="301"/>
      <c r="K24" s="299">
        <f t="shared" si="2"/>
        <v>45</v>
      </c>
      <c r="L24" s="299"/>
      <c r="M24" s="300">
        <v>19</v>
      </c>
      <c r="N24" s="299"/>
      <c r="O24" s="300">
        <v>26</v>
      </c>
      <c r="P24" s="299"/>
      <c r="Q24" s="298">
        <f t="shared" si="3"/>
        <v>52</v>
      </c>
      <c r="R24" s="299"/>
      <c r="S24" s="300">
        <v>24</v>
      </c>
      <c r="T24" s="299"/>
      <c r="U24" s="300">
        <v>28</v>
      </c>
      <c r="V24" s="301"/>
      <c r="W24" s="298">
        <f t="shared" si="4"/>
        <v>45</v>
      </c>
      <c r="X24" s="299"/>
      <c r="Y24" s="300">
        <v>18</v>
      </c>
      <c r="Z24" s="299"/>
      <c r="AA24" s="300">
        <v>27</v>
      </c>
      <c r="AB24" s="301"/>
      <c r="AC24" s="298">
        <f t="shared" si="5"/>
        <v>53</v>
      </c>
      <c r="AD24" s="299"/>
      <c r="AE24" s="300">
        <v>31</v>
      </c>
      <c r="AF24" s="299"/>
      <c r="AG24" s="300">
        <v>22</v>
      </c>
      <c r="AH24" s="301"/>
      <c r="AI24" s="298">
        <f t="shared" si="6"/>
        <v>60</v>
      </c>
      <c r="AJ24" s="299"/>
      <c r="AK24" s="300">
        <v>32</v>
      </c>
      <c r="AL24" s="299"/>
      <c r="AM24" s="300">
        <v>28</v>
      </c>
      <c r="AN24" s="301"/>
      <c r="AO24" s="298">
        <f t="shared" si="7"/>
        <v>48</v>
      </c>
      <c r="AP24" s="299"/>
      <c r="AQ24" s="300">
        <v>21</v>
      </c>
      <c r="AR24" s="299"/>
      <c r="AS24" s="300">
        <v>27</v>
      </c>
      <c r="AT24" s="301"/>
    </row>
    <row r="25" spans="2:46" s="5" customFormat="1" ht="15" customHeight="1" hidden="1">
      <c r="B25" s="296" t="s">
        <v>51</v>
      </c>
      <c r="C25" s="297"/>
      <c r="D25" s="297"/>
      <c r="E25" s="298">
        <f t="shared" si="1"/>
        <v>228</v>
      </c>
      <c r="F25" s="299"/>
      <c r="G25" s="300">
        <f>+M25+S25+Y25+AE25+AK25+AQ25</f>
        <v>112</v>
      </c>
      <c r="H25" s="299"/>
      <c r="I25" s="300">
        <f>+O25+U25+AA25+AG25+AM25+AS25</f>
        <v>116</v>
      </c>
      <c r="J25" s="301"/>
      <c r="K25" s="299">
        <f t="shared" si="2"/>
        <v>37</v>
      </c>
      <c r="L25" s="299"/>
      <c r="M25" s="300">
        <v>16</v>
      </c>
      <c r="N25" s="299"/>
      <c r="O25" s="300">
        <v>21</v>
      </c>
      <c r="P25" s="299"/>
      <c r="Q25" s="298">
        <f t="shared" si="3"/>
        <v>31</v>
      </c>
      <c r="R25" s="299"/>
      <c r="S25" s="300">
        <v>15</v>
      </c>
      <c r="T25" s="299"/>
      <c r="U25" s="300">
        <v>16</v>
      </c>
      <c r="V25" s="301"/>
      <c r="W25" s="298">
        <f t="shared" si="4"/>
        <v>42</v>
      </c>
      <c r="X25" s="299"/>
      <c r="Y25" s="300">
        <v>19</v>
      </c>
      <c r="Z25" s="299"/>
      <c r="AA25" s="300">
        <v>23</v>
      </c>
      <c r="AB25" s="301"/>
      <c r="AC25" s="298">
        <f t="shared" si="5"/>
        <v>39</v>
      </c>
      <c r="AD25" s="299"/>
      <c r="AE25" s="300">
        <v>24</v>
      </c>
      <c r="AF25" s="299"/>
      <c r="AG25" s="300">
        <v>15</v>
      </c>
      <c r="AH25" s="301"/>
      <c r="AI25" s="298">
        <f t="shared" si="6"/>
        <v>38</v>
      </c>
      <c r="AJ25" s="299"/>
      <c r="AK25" s="300">
        <v>22</v>
      </c>
      <c r="AL25" s="299"/>
      <c r="AM25" s="300">
        <v>16</v>
      </c>
      <c r="AN25" s="301"/>
      <c r="AO25" s="298">
        <f t="shared" si="7"/>
        <v>41</v>
      </c>
      <c r="AP25" s="299"/>
      <c r="AQ25" s="300">
        <v>16</v>
      </c>
      <c r="AR25" s="299"/>
      <c r="AS25" s="300">
        <v>25</v>
      </c>
      <c r="AT25" s="301"/>
    </row>
    <row r="26" spans="2:46" s="5" customFormat="1" ht="15" customHeight="1" hidden="1">
      <c r="B26" s="296" t="s">
        <v>143</v>
      </c>
      <c r="C26" s="297"/>
      <c r="D26" s="297"/>
      <c r="E26" s="298">
        <f t="shared" si="1"/>
        <v>2181</v>
      </c>
      <c r="F26" s="299"/>
      <c r="G26" s="300">
        <f>SUM(G27:H33)</f>
        <v>1093</v>
      </c>
      <c r="H26" s="299"/>
      <c r="I26" s="300">
        <f>SUM(I27:J33)</f>
        <v>1088</v>
      </c>
      <c r="J26" s="301"/>
      <c r="K26" s="299">
        <f t="shared" si="2"/>
        <v>321</v>
      </c>
      <c r="L26" s="299"/>
      <c r="M26" s="300">
        <f>SUM(M27:N33)</f>
        <v>179</v>
      </c>
      <c r="N26" s="299"/>
      <c r="O26" s="300">
        <f>SUM(O27:P33)</f>
        <v>142</v>
      </c>
      <c r="P26" s="299"/>
      <c r="Q26" s="298">
        <f t="shared" si="3"/>
        <v>393</v>
      </c>
      <c r="R26" s="299"/>
      <c r="S26" s="300">
        <f>SUM(S27:T33)</f>
        <v>186</v>
      </c>
      <c r="T26" s="299"/>
      <c r="U26" s="300">
        <f>SUM(U27:V33)</f>
        <v>207</v>
      </c>
      <c r="V26" s="301"/>
      <c r="W26" s="298">
        <f t="shared" si="4"/>
        <v>337</v>
      </c>
      <c r="X26" s="299"/>
      <c r="Y26" s="300">
        <f>SUM(Y27:Z33)</f>
        <v>166</v>
      </c>
      <c r="Z26" s="299"/>
      <c r="AA26" s="300">
        <f>SUM(AA27:AB33)</f>
        <v>171</v>
      </c>
      <c r="AB26" s="301"/>
      <c r="AC26" s="298">
        <f t="shared" si="5"/>
        <v>355</v>
      </c>
      <c r="AD26" s="299"/>
      <c r="AE26" s="300">
        <f>SUM(AE27:AF33)</f>
        <v>179</v>
      </c>
      <c r="AF26" s="299"/>
      <c r="AG26" s="300">
        <f>SUM(AG27:AH33)</f>
        <v>176</v>
      </c>
      <c r="AH26" s="301"/>
      <c r="AI26" s="298">
        <f t="shared" si="6"/>
        <v>398</v>
      </c>
      <c r="AJ26" s="299"/>
      <c r="AK26" s="300">
        <f>SUM(AK27:AL33)</f>
        <v>201</v>
      </c>
      <c r="AL26" s="299"/>
      <c r="AM26" s="300">
        <f>SUM(AM27:AN33)</f>
        <v>197</v>
      </c>
      <c r="AN26" s="301"/>
      <c r="AO26" s="298">
        <f t="shared" si="7"/>
        <v>377</v>
      </c>
      <c r="AP26" s="299"/>
      <c r="AQ26" s="300">
        <f>SUM(AQ27:AR33)</f>
        <v>182</v>
      </c>
      <c r="AR26" s="299"/>
      <c r="AS26" s="300">
        <f>SUM(AS27:AT33)</f>
        <v>195</v>
      </c>
      <c r="AT26" s="301"/>
    </row>
    <row r="27" spans="2:46" s="5" customFormat="1" ht="15" customHeight="1" hidden="1">
      <c r="B27" s="296" t="s">
        <v>35</v>
      </c>
      <c r="C27" s="297"/>
      <c r="D27" s="297"/>
      <c r="E27" s="298">
        <f t="shared" si="1"/>
        <v>411</v>
      </c>
      <c r="F27" s="299"/>
      <c r="G27" s="300">
        <f>+M27+S27+Y27+AE27+AK27+AQ27</f>
        <v>217</v>
      </c>
      <c r="H27" s="299"/>
      <c r="I27" s="300">
        <f>+O27+U27+AA27+AG27+AM27+AS27</f>
        <v>194</v>
      </c>
      <c r="J27" s="301"/>
      <c r="K27" s="299">
        <f t="shared" si="2"/>
        <v>60</v>
      </c>
      <c r="L27" s="299"/>
      <c r="M27" s="300">
        <v>27</v>
      </c>
      <c r="N27" s="299"/>
      <c r="O27" s="300">
        <v>33</v>
      </c>
      <c r="P27" s="299"/>
      <c r="Q27" s="298">
        <f t="shared" si="3"/>
        <v>73</v>
      </c>
      <c r="R27" s="299"/>
      <c r="S27" s="300">
        <v>44</v>
      </c>
      <c r="T27" s="299"/>
      <c r="U27" s="300">
        <v>29</v>
      </c>
      <c r="V27" s="301"/>
      <c r="W27" s="298">
        <f t="shared" si="4"/>
        <v>63</v>
      </c>
      <c r="X27" s="299"/>
      <c r="Y27" s="300">
        <v>33</v>
      </c>
      <c r="Z27" s="299"/>
      <c r="AA27" s="300">
        <v>30</v>
      </c>
      <c r="AB27" s="301"/>
      <c r="AC27" s="298">
        <f t="shared" si="5"/>
        <v>72</v>
      </c>
      <c r="AD27" s="299"/>
      <c r="AE27" s="300">
        <v>38</v>
      </c>
      <c r="AF27" s="299"/>
      <c r="AG27" s="300">
        <v>34</v>
      </c>
      <c r="AH27" s="301"/>
      <c r="AI27" s="298">
        <f t="shared" si="6"/>
        <v>80</v>
      </c>
      <c r="AJ27" s="299"/>
      <c r="AK27" s="300">
        <v>44</v>
      </c>
      <c r="AL27" s="299"/>
      <c r="AM27" s="300">
        <v>36</v>
      </c>
      <c r="AN27" s="301"/>
      <c r="AO27" s="298">
        <f t="shared" si="7"/>
        <v>63</v>
      </c>
      <c r="AP27" s="299"/>
      <c r="AQ27" s="300">
        <v>31</v>
      </c>
      <c r="AR27" s="299"/>
      <c r="AS27" s="300">
        <v>32</v>
      </c>
      <c r="AT27" s="301"/>
    </row>
    <row r="28" spans="2:46" s="5" customFormat="1" ht="15" customHeight="1" hidden="1">
      <c r="B28" s="296" t="s">
        <v>36</v>
      </c>
      <c r="C28" s="297"/>
      <c r="D28" s="297"/>
      <c r="E28" s="298">
        <f t="shared" si="1"/>
        <v>392</v>
      </c>
      <c r="F28" s="299"/>
      <c r="G28" s="300">
        <f aca="true" t="shared" si="8" ref="G28:G33">+M28+S28+Y28+AE28+AK28+AQ28</f>
        <v>202</v>
      </c>
      <c r="H28" s="299"/>
      <c r="I28" s="300">
        <f aca="true" t="shared" si="9" ref="I28:I33">+O28+U28+AA28+AG28+AM28+AS28</f>
        <v>190</v>
      </c>
      <c r="J28" s="301"/>
      <c r="K28" s="299">
        <f t="shared" si="2"/>
        <v>54</v>
      </c>
      <c r="L28" s="299"/>
      <c r="M28" s="300">
        <v>32</v>
      </c>
      <c r="N28" s="299"/>
      <c r="O28" s="300">
        <v>22</v>
      </c>
      <c r="P28" s="299"/>
      <c r="Q28" s="298">
        <f t="shared" si="3"/>
        <v>62</v>
      </c>
      <c r="R28" s="299"/>
      <c r="S28" s="300">
        <v>28</v>
      </c>
      <c r="T28" s="299"/>
      <c r="U28" s="300">
        <v>34</v>
      </c>
      <c r="V28" s="301"/>
      <c r="W28" s="298">
        <f t="shared" si="4"/>
        <v>62</v>
      </c>
      <c r="X28" s="299"/>
      <c r="Y28" s="300">
        <v>31</v>
      </c>
      <c r="Z28" s="299"/>
      <c r="AA28" s="300">
        <v>31</v>
      </c>
      <c r="AB28" s="301"/>
      <c r="AC28" s="298">
        <f t="shared" si="5"/>
        <v>72</v>
      </c>
      <c r="AD28" s="299"/>
      <c r="AE28" s="300">
        <v>41</v>
      </c>
      <c r="AF28" s="299"/>
      <c r="AG28" s="300">
        <v>31</v>
      </c>
      <c r="AH28" s="301"/>
      <c r="AI28" s="298">
        <f t="shared" si="6"/>
        <v>71</v>
      </c>
      <c r="AJ28" s="299"/>
      <c r="AK28" s="300">
        <v>36</v>
      </c>
      <c r="AL28" s="299"/>
      <c r="AM28" s="300">
        <v>35</v>
      </c>
      <c r="AN28" s="301"/>
      <c r="AO28" s="298">
        <f t="shared" si="7"/>
        <v>71</v>
      </c>
      <c r="AP28" s="299"/>
      <c r="AQ28" s="300">
        <v>34</v>
      </c>
      <c r="AR28" s="299"/>
      <c r="AS28" s="300">
        <v>37</v>
      </c>
      <c r="AT28" s="301"/>
    </row>
    <row r="29" spans="2:46" s="5" customFormat="1" ht="15" customHeight="1" hidden="1">
      <c r="B29" s="296" t="s">
        <v>37</v>
      </c>
      <c r="C29" s="297"/>
      <c r="D29" s="297"/>
      <c r="E29" s="298">
        <f t="shared" si="1"/>
        <v>546</v>
      </c>
      <c r="F29" s="299"/>
      <c r="G29" s="300">
        <f t="shared" si="8"/>
        <v>260</v>
      </c>
      <c r="H29" s="299"/>
      <c r="I29" s="300">
        <f t="shared" si="9"/>
        <v>286</v>
      </c>
      <c r="J29" s="301"/>
      <c r="K29" s="299">
        <f t="shared" si="2"/>
        <v>96</v>
      </c>
      <c r="L29" s="299"/>
      <c r="M29" s="300">
        <v>54</v>
      </c>
      <c r="N29" s="299"/>
      <c r="O29" s="300">
        <v>42</v>
      </c>
      <c r="P29" s="299"/>
      <c r="Q29" s="298">
        <f t="shared" si="3"/>
        <v>107</v>
      </c>
      <c r="R29" s="299"/>
      <c r="S29" s="300">
        <v>45</v>
      </c>
      <c r="T29" s="299"/>
      <c r="U29" s="300">
        <v>62</v>
      </c>
      <c r="V29" s="301"/>
      <c r="W29" s="298">
        <f t="shared" si="4"/>
        <v>79</v>
      </c>
      <c r="X29" s="299"/>
      <c r="Y29" s="300">
        <v>36</v>
      </c>
      <c r="Z29" s="299"/>
      <c r="AA29" s="300">
        <v>43</v>
      </c>
      <c r="AB29" s="301"/>
      <c r="AC29" s="298">
        <f t="shared" si="5"/>
        <v>75</v>
      </c>
      <c r="AD29" s="299"/>
      <c r="AE29" s="300">
        <v>38</v>
      </c>
      <c r="AF29" s="299"/>
      <c r="AG29" s="300">
        <v>37</v>
      </c>
      <c r="AH29" s="301"/>
      <c r="AI29" s="298">
        <f t="shared" si="6"/>
        <v>92</v>
      </c>
      <c r="AJ29" s="299"/>
      <c r="AK29" s="300">
        <v>38</v>
      </c>
      <c r="AL29" s="299"/>
      <c r="AM29" s="300">
        <v>54</v>
      </c>
      <c r="AN29" s="301"/>
      <c r="AO29" s="298">
        <f t="shared" si="7"/>
        <v>97</v>
      </c>
      <c r="AP29" s="299"/>
      <c r="AQ29" s="300">
        <v>49</v>
      </c>
      <c r="AR29" s="299"/>
      <c r="AS29" s="300">
        <v>48</v>
      </c>
      <c r="AT29" s="301"/>
    </row>
    <row r="30" spans="2:46" s="5" customFormat="1" ht="15" customHeight="1" hidden="1">
      <c r="B30" s="296" t="s">
        <v>38</v>
      </c>
      <c r="C30" s="297"/>
      <c r="D30" s="297"/>
      <c r="E30" s="298">
        <f t="shared" si="1"/>
        <v>145</v>
      </c>
      <c r="F30" s="299"/>
      <c r="G30" s="300">
        <f t="shared" si="8"/>
        <v>64</v>
      </c>
      <c r="H30" s="299"/>
      <c r="I30" s="300">
        <f t="shared" si="9"/>
        <v>81</v>
      </c>
      <c r="J30" s="301"/>
      <c r="K30" s="299">
        <f t="shared" si="2"/>
        <v>25</v>
      </c>
      <c r="L30" s="299"/>
      <c r="M30" s="300">
        <v>17</v>
      </c>
      <c r="N30" s="299"/>
      <c r="O30" s="300">
        <v>8</v>
      </c>
      <c r="P30" s="299"/>
      <c r="Q30" s="298">
        <f t="shared" si="3"/>
        <v>30</v>
      </c>
      <c r="R30" s="299"/>
      <c r="S30" s="300">
        <v>15</v>
      </c>
      <c r="T30" s="299"/>
      <c r="U30" s="300">
        <v>15</v>
      </c>
      <c r="V30" s="301"/>
      <c r="W30" s="298">
        <f t="shared" si="4"/>
        <v>22</v>
      </c>
      <c r="X30" s="299"/>
      <c r="Y30" s="300">
        <v>7</v>
      </c>
      <c r="Z30" s="299"/>
      <c r="AA30" s="300">
        <v>15</v>
      </c>
      <c r="AB30" s="301"/>
      <c r="AC30" s="298">
        <f t="shared" si="5"/>
        <v>24</v>
      </c>
      <c r="AD30" s="299"/>
      <c r="AE30" s="300">
        <v>8</v>
      </c>
      <c r="AF30" s="299"/>
      <c r="AG30" s="300">
        <v>16</v>
      </c>
      <c r="AH30" s="301"/>
      <c r="AI30" s="298">
        <f t="shared" si="6"/>
        <v>20</v>
      </c>
      <c r="AJ30" s="299"/>
      <c r="AK30" s="300">
        <v>8</v>
      </c>
      <c r="AL30" s="299"/>
      <c r="AM30" s="300">
        <v>12</v>
      </c>
      <c r="AN30" s="301"/>
      <c r="AO30" s="298">
        <f t="shared" si="7"/>
        <v>24</v>
      </c>
      <c r="AP30" s="299"/>
      <c r="AQ30" s="300">
        <v>9</v>
      </c>
      <c r="AR30" s="299"/>
      <c r="AS30" s="300">
        <v>15</v>
      </c>
      <c r="AT30" s="301"/>
    </row>
    <row r="31" spans="2:46" s="5" customFormat="1" ht="15" customHeight="1" hidden="1">
      <c r="B31" s="296" t="s">
        <v>39</v>
      </c>
      <c r="C31" s="297"/>
      <c r="D31" s="297"/>
      <c r="E31" s="298">
        <f t="shared" si="1"/>
        <v>488</v>
      </c>
      <c r="F31" s="299"/>
      <c r="G31" s="300">
        <f t="shared" si="8"/>
        <v>241</v>
      </c>
      <c r="H31" s="299"/>
      <c r="I31" s="300">
        <f t="shared" si="9"/>
        <v>247</v>
      </c>
      <c r="J31" s="301"/>
      <c r="K31" s="299">
        <f t="shared" si="2"/>
        <v>69</v>
      </c>
      <c r="L31" s="299"/>
      <c r="M31" s="300">
        <v>41</v>
      </c>
      <c r="N31" s="299"/>
      <c r="O31" s="300">
        <v>28</v>
      </c>
      <c r="P31" s="299"/>
      <c r="Q31" s="298">
        <f t="shared" si="3"/>
        <v>94</v>
      </c>
      <c r="R31" s="299"/>
      <c r="S31" s="300">
        <v>38</v>
      </c>
      <c r="T31" s="299"/>
      <c r="U31" s="300">
        <v>56</v>
      </c>
      <c r="V31" s="301"/>
      <c r="W31" s="298">
        <f t="shared" si="4"/>
        <v>77</v>
      </c>
      <c r="X31" s="299"/>
      <c r="Y31" s="300">
        <v>35</v>
      </c>
      <c r="Z31" s="299"/>
      <c r="AA31" s="300">
        <v>42</v>
      </c>
      <c r="AB31" s="301"/>
      <c r="AC31" s="298">
        <f t="shared" si="5"/>
        <v>79</v>
      </c>
      <c r="AD31" s="299"/>
      <c r="AE31" s="300">
        <v>39</v>
      </c>
      <c r="AF31" s="299"/>
      <c r="AG31" s="300">
        <v>40</v>
      </c>
      <c r="AH31" s="301"/>
      <c r="AI31" s="298">
        <f t="shared" si="6"/>
        <v>90</v>
      </c>
      <c r="AJ31" s="299"/>
      <c r="AK31" s="300">
        <v>50</v>
      </c>
      <c r="AL31" s="299"/>
      <c r="AM31" s="300">
        <v>40</v>
      </c>
      <c r="AN31" s="301"/>
      <c r="AO31" s="298">
        <f t="shared" si="7"/>
        <v>79</v>
      </c>
      <c r="AP31" s="299"/>
      <c r="AQ31" s="300">
        <v>38</v>
      </c>
      <c r="AR31" s="299"/>
      <c r="AS31" s="300">
        <v>41</v>
      </c>
      <c r="AT31" s="301"/>
    </row>
    <row r="32" spans="2:46" s="5" customFormat="1" ht="15" customHeight="1" hidden="1">
      <c r="B32" s="296" t="s">
        <v>53</v>
      </c>
      <c r="C32" s="297"/>
      <c r="D32" s="297"/>
      <c r="E32" s="298">
        <f t="shared" si="1"/>
        <v>180</v>
      </c>
      <c r="F32" s="299"/>
      <c r="G32" s="300">
        <f t="shared" si="8"/>
        <v>98</v>
      </c>
      <c r="H32" s="299"/>
      <c r="I32" s="300">
        <f t="shared" si="9"/>
        <v>82</v>
      </c>
      <c r="J32" s="301"/>
      <c r="K32" s="299">
        <f t="shared" si="2"/>
        <v>16</v>
      </c>
      <c r="L32" s="299"/>
      <c r="M32" s="300">
        <v>8</v>
      </c>
      <c r="N32" s="299"/>
      <c r="O32" s="300">
        <v>8</v>
      </c>
      <c r="P32" s="299"/>
      <c r="Q32" s="298">
        <f t="shared" si="3"/>
        <v>26</v>
      </c>
      <c r="R32" s="299"/>
      <c r="S32" s="300">
        <v>16</v>
      </c>
      <c r="T32" s="299"/>
      <c r="U32" s="300">
        <v>10</v>
      </c>
      <c r="V32" s="301"/>
      <c r="W32" s="298">
        <f t="shared" si="4"/>
        <v>32</v>
      </c>
      <c r="X32" s="299"/>
      <c r="Y32" s="300">
        <v>23</v>
      </c>
      <c r="Z32" s="299"/>
      <c r="AA32" s="300">
        <v>9</v>
      </c>
      <c r="AB32" s="301"/>
      <c r="AC32" s="298">
        <f t="shared" si="5"/>
        <v>30</v>
      </c>
      <c r="AD32" s="299"/>
      <c r="AE32" s="300">
        <v>13</v>
      </c>
      <c r="AF32" s="299"/>
      <c r="AG32" s="300">
        <v>17</v>
      </c>
      <c r="AH32" s="301"/>
      <c r="AI32" s="298">
        <f t="shared" si="6"/>
        <v>41</v>
      </c>
      <c r="AJ32" s="299"/>
      <c r="AK32" s="300">
        <v>22</v>
      </c>
      <c r="AL32" s="299"/>
      <c r="AM32" s="300">
        <v>19</v>
      </c>
      <c r="AN32" s="301"/>
      <c r="AO32" s="298">
        <f t="shared" si="7"/>
        <v>35</v>
      </c>
      <c r="AP32" s="299"/>
      <c r="AQ32" s="300">
        <v>16</v>
      </c>
      <c r="AR32" s="299"/>
      <c r="AS32" s="300">
        <v>19</v>
      </c>
      <c r="AT32" s="301"/>
    </row>
    <row r="33" spans="2:46" s="5" customFormat="1" ht="15" customHeight="1" hidden="1">
      <c r="B33" s="296" t="s">
        <v>144</v>
      </c>
      <c r="C33" s="297"/>
      <c r="D33" s="297"/>
      <c r="E33" s="298">
        <f t="shared" si="1"/>
        <v>19</v>
      </c>
      <c r="F33" s="299"/>
      <c r="G33" s="300">
        <f t="shared" si="8"/>
        <v>11</v>
      </c>
      <c r="H33" s="299"/>
      <c r="I33" s="300">
        <f t="shared" si="9"/>
        <v>8</v>
      </c>
      <c r="J33" s="301"/>
      <c r="K33" s="299">
        <f t="shared" si="2"/>
        <v>1</v>
      </c>
      <c r="L33" s="299"/>
      <c r="M33" s="300">
        <v>0</v>
      </c>
      <c r="N33" s="299"/>
      <c r="O33" s="300">
        <v>1</v>
      </c>
      <c r="P33" s="299"/>
      <c r="Q33" s="298">
        <f t="shared" si="3"/>
        <v>1</v>
      </c>
      <c r="R33" s="299"/>
      <c r="S33" s="300">
        <v>0</v>
      </c>
      <c r="T33" s="299"/>
      <c r="U33" s="300">
        <v>1</v>
      </c>
      <c r="V33" s="301"/>
      <c r="W33" s="298">
        <f t="shared" si="4"/>
        <v>2</v>
      </c>
      <c r="X33" s="299"/>
      <c r="Y33" s="300">
        <v>1</v>
      </c>
      <c r="Z33" s="299"/>
      <c r="AA33" s="300">
        <v>1</v>
      </c>
      <c r="AB33" s="301"/>
      <c r="AC33" s="298">
        <f t="shared" si="5"/>
        <v>3</v>
      </c>
      <c r="AD33" s="299"/>
      <c r="AE33" s="300">
        <v>2</v>
      </c>
      <c r="AF33" s="299"/>
      <c r="AG33" s="300">
        <v>1</v>
      </c>
      <c r="AH33" s="301"/>
      <c r="AI33" s="298">
        <f t="shared" si="6"/>
        <v>4</v>
      </c>
      <c r="AJ33" s="299"/>
      <c r="AK33" s="300">
        <v>3</v>
      </c>
      <c r="AL33" s="299"/>
      <c r="AM33" s="300">
        <v>1</v>
      </c>
      <c r="AN33" s="301"/>
      <c r="AO33" s="298">
        <f t="shared" si="7"/>
        <v>8</v>
      </c>
      <c r="AP33" s="299"/>
      <c r="AQ33" s="300">
        <v>5</v>
      </c>
      <c r="AR33" s="299"/>
      <c r="AS33" s="300">
        <v>3</v>
      </c>
      <c r="AT33" s="301"/>
    </row>
    <row r="34" spans="2:46" s="5" customFormat="1" ht="15" customHeight="1" hidden="1">
      <c r="B34" s="296" t="s">
        <v>145</v>
      </c>
      <c r="C34" s="297"/>
      <c r="D34" s="297"/>
      <c r="E34" s="298">
        <f t="shared" si="1"/>
        <v>1618</v>
      </c>
      <c r="F34" s="299"/>
      <c r="G34" s="300">
        <f>SUM(G35:H38)</f>
        <v>846</v>
      </c>
      <c r="H34" s="299"/>
      <c r="I34" s="300">
        <f>SUM(I35:J38)</f>
        <v>772</v>
      </c>
      <c r="J34" s="301"/>
      <c r="K34" s="299">
        <f t="shared" si="2"/>
        <v>237</v>
      </c>
      <c r="L34" s="299"/>
      <c r="M34" s="300">
        <f>SUM(M35:N38)</f>
        <v>136</v>
      </c>
      <c r="N34" s="299"/>
      <c r="O34" s="300">
        <f>SUM(O35:P38)</f>
        <v>101</v>
      </c>
      <c r="P34" s="299"/>
      <c r="Q34" s="298">
        <f t="shared" si="3"/>
        <v>306</v>
      </c>
      <c r="R34" s="299"/>
      <c r="S34" s="300">
        <f>SUM(S35:T38)</f>
        <v>157</v>
      </c>
      <c r="T34" s="299"/>
      <c r="U34" s="300">
        <f>SUM(U35:V38)</f>
        <v>149</v>
      </c>
      <c r="V34" s="301"/>
      <c r="W34" s="298">
        <f t="shared" si="4"/>
        <v>268</v>
      </c>
      <c r="X34" s="299"/>
      <c r="Y34" s="300">
        <f>SUM(Y35:Z38)</f>
        <v>144</v>
      </c>
      <c r="Z34" s="299"/>
      <c r="AA34" s="300">
        <f>SUM(AA35:AB38)</f>
        <v>124</v>
      </c>
      <c r="AB34" s="301"/>
      <c r="AC34" s="298">
        <f t="shared" si="5"/>
        <v>266</v>
      </c>
      <c r="AD34" s="299"/>
      <c r="AE34" s="300">
        <f>SUM(AE35:AF38)</f>
        <v>133</v>
      </c>
      <c r="AF34" s="299"/>
      <c r="AG34" s="300">
        <f>SUM(AG35:AH38)</f>
        <v>133</v>
      </c>
      <c r="AH34" s="301"/>
      <c r="AI34" s="298">
        <f t="shared" si="6"/>
        <v>271</v>
      </c>
      <c r="AJ34" s="299"/>
      <c r="AK34" s="300">
        <f>SUM(AK35:AL38)</f>
        <v>132</v>
      </c>
      <c r="AL34" s="299"/>
      <c r="AM34" s="300">
        <f>SUM(AM35:AN38)</f>
        <v>139</v>
      </c>
      <c r="AN34" s="301"/>
      <c r="AO34" s="298">
        <f t="shared" si="7"/>
        <v>270</v>
      </c>
      <c r="AP34" s="299"/>
      <c r="AQ34" s="300">
        <f>SUM(AQ35:AR38)</f>
        <v>144</v>
      </c>
      <c r="AR34" s="299"/>
      <c r="AS34" s="300">
        <f>SUM(AS35:AT38)</f>
        <v>126</v>
      </c>
      <c r="AT34" s="301"/>
    </row>
    <row r="35" spans="2:46" s="5" customFormat="1" ht="15" customHeight="1" hidden="1">
      <c r="B35" s="296" t="s">
        <v>40</v>
      </c>
      <c r="C35" s="297"/>
      <c r="D35" s="297"/>
      <c r="E35" s="298">
        <f t="shared" si="1"/>
        <v>559</v>
      </c>
      <c r="F35" s="299"/>
      <c r="G35" s="300">
        <f>+M35+S35+Y35+AE35+AK35+AQ35</f>
        <v>291</v>
      </c>
      <c r="H35" s="299"/>
      <c r="I35" s="300">
        <f>+O35+U35+AA35+AG35+AM35+AS35</f>
        <v>268</v>
      </c>
      <c r="J35" s="301"/>
      <c r="K35" s="299">
        <f t="shared" si="2"/>
        <v>73</v>
      </c>
      <c r="L35" s="299"/>
      <c r="M35" s="300">
        <v>38</v>
      </c>
      <c r="N35" s="299"/>
      <c r="O35" s="300">
        <v>35</v>
      </c>
      <c r="P35" s="299"/>
      <c r="Q35" s="298">
        <f t="shared" si="3"/>
        <v>118</v>
      </c>
      <c r="R35" s="299"/>
      <c r="S35" s="300">
        <v>58</v>
      </c>
      <c r="T35" s="299"/>
      <c r="U35" s="300">
        <v>60</v>
      </c>
      <c r="V35" s="301"/>
      <c r="W35" s="298">
        <f t="shared" si="4"/>
        <v>81</v>
      </c>
      <c r="X35" s="299"/>
      <c r="Y35" s="300">
        <v>46</v>
      </c>
      <c r="Z35" s="299"/>
      <c r="AA35" s="300">
        <v>35</v>
      </c>
      <c r="AB35" s="301"/>
      <c r="AC35" s="298">
        <f t="shared" si="5"/>
        <v>86</v>
      </c>
      <c r="AD35" s="299"/>
      <c r="AE35" s="300">
        <v>46</v>
      </c>
      <c r="AF35" s="299"/>
      <c r="AG35" s="300">
        <v>40</v>
      </c>
      <c r="AH35" s="301"/>
      <c r="AI35" s="298">
        <f t="shared" si="6"/>
        <v>110</v>
      </c>
      <c r="AJ35" s="299"/>
      <c r="AK35" s="300">
        <v>52</v>
      </c>
      <c r="AL35" s="299"/>
      <c r="AM35" s="300">
        <v>58</v>
      </c>
      <c r="AN35" s="301"/>
      <c r="AO35" s="298">
        <f t="shared" si="7"/>
        <v>91</v>
      </c>
      <c r="AP35" s="299"/>
      <c r="AQ35" s="300">
        <v>51</v>
      </c>
      <c r="AR35" s="299"/>
      <c r="AS35" s="300">
        <v>40</v>
      </c>
      <c r="AT35" s="301"/>
    </row>
    <row r="36" spans="2:46" s="5" customFormat="1" ht="15" customHeight="1" hidden="1">
      <c r="B36" s="296" t="s">
        <v>41</v>
      </c>
      <c r="C36" s="297"/>
      <c r="D36" s="297"/>
      <c r="E36" s="298">
        <f t="shared" si="1"/>
        <v>430</v>
      </c>
      <c r="F36" s="299"/>
      <c r="G36" s="300">
        <f>+M36+S36+Y36+AE36+AK36+AQ36</f>
        <v>224</v>
      </c>
      <c r="H36" s="299"/>
      <c r="I36" s="300">
        <f>+O36+U36+AA36+AG36+AM36+AS36</f>
        <v>206</v>
      </c>
      <c r="J36" s="301"/>
      <c r="K36" s="299">
        <f t="shared" si="2"/>
        <v>60</v>
      </c>
      <c r="L36" s="299"/>
      <c r="M36" s="300">
        <v>36</v>
      </c>
      <c r="N36" s="299"/>
      <c r="O36" s="300">
        <v>24</v>
      </c>
      <c r="P36" s="299"/>
      <c r="Q36" s="298">
        <f t="shared" si="3"/>
        <v>73</v>
      </c>
      <c r="R36" s="299"/>
      <c r="S36" s="300">
        <v>41</v>
      </c>
      <c r="T36" s="299"/>
      <c r="U36" s="300">
        <v>32</v>
      </c>
      <c r="V36" s="301"/>
      <c r="W36" s="298">
        <f t="shared" si="4"/>
        <v>80</v>
      </c>
      <c r="X36" s="299"/>
      <c r="Y36" s="300">
        <v>41</v>
      </c>
      <c r="Z36" s="299"/>
      <c r="AA36" s="300">
        <v>39</v>
      </c>
      <c r="AB36" s="301"/>
      <c r="AC36" s="298">
        <f t="shared" si="5"/>
        <v>74</v>
      </c>
      <c r="AD36" s="299"/>
      <c r="AE36" s="300">
        <v>39</v>
      </c>
      <c r="AF36" s="299"/>
      <c r="AG36" s="300">
        <v>35</v>
      </c>
      <c r="AH36" s="301"/>
      <c r="AI36" s="298">
        <f t="shared" si="6"/>
        <v>67</v>
      </c>
      <c r="AJ36" s="299"/>
      <c r="AK36" s="300">
        <v>31</v>
      </c>
      <c r="AL36" s="299"/>
      <c r="AM36" s="300">
        <v>36</v>
      </c>
      <c r="AN36" s="301"/>
      <c r="AO36" s="298">
        <f t="shared" si="7"/>
        <v>76</v>
      </c>
      <c r="AP36" s="299"/>
      <c r="AQ36" s="300">
        <v>36</v>
      </c>
      <c r="AR36" s="299"/>
      <c r="AS36" s="300">
        <v>40</v>
      </c>
      <c r="AT36" s="301"/>
    </row>
    <row r="37" spans="2:46" s="5" customFormat="1" ht="15" customHeight="1" hidden="1">
      <c r="B37" s="296" t="s">
        <v>42</v>
      </c>
      <c r="C37" s="297"/>
      <c r="D37" s="297"/>
      <c r="E37" s="298">
        <f t="shared" si="1"/>
        <v>278</v>
      </c>
      <c r="F37" s="299"/>
      <c r="G37" s="300">
        <f>+M37+S37+Y37+AE37+AK37+AQ37</f>
        <v>144</v>
      </c>
      <c r="H37" s="299"/>
      <c r="I37" s="300">
        <f>+O37+U37+AA37+AG37+AM37+AS37</f>
        <v>134</v>
      </c>
      <c r="J37" s="301"/>
      <c r="K37" s="299">
        <f t="shared" si="2"/>
        <v>49</v>
      </c>
      <c r="L37" s="299"/>
      <c r="M37" s="300">
        <v>32</v>
      </c>
      <c r="N37" s="299"/>
      <c r="O37" s="300">
        <v>17</v>
      </c>
      <c r="P37" s="299"/>
      <c r="Q37" s="298">
        <f t="shared" si="3"/>
        <v>52</v>
      </c>
      <c r="R37" s="299"/>
      <c r="S37" s="300">
        <v>23</v>
      </c>
      <c r="T37" s="299"/>
      <c r="U37" s="300">
        <v>29</v>
      </c>
      <c r="V37" s="301"/>
      <c r="W37" s="298">
        <f t="shared" si="4"/>
        <v>54</v>
      </c>
      <c r="X37" s="299"/>
      <c r="Y37" s="300">
        <v>26</v>
      </c>
      <c r="Z37" s="299"/>
      <c r="AA37" s="300">
        <v>28</v>
      </c>
      <c r="AB37" s="301"/>
      <c r="AC37" s="298">
        <f t="shared" si="5"/>
        <v>41</v>
      </c>
      <c r="AD37" s="299"/>
      <c r="AE37" s="300">
        <v>18</v>
      </c>
      <c r="AF37" s="299"/>
      <c r="AG37" s="300">
        <v>23</v>
      </c>
      <c r="AH37" s="301"/>
      <c r="AI37" s="298">
        <f t="shared" si="6"/>
        <v>41</v>
      </c>
      <c r="AJ37" s="299"/>
      <c r="AK37" s="300">
        <v>22</v>
      </c>
      <c r="AL37" s="299"/>
      <c r="AM37" s="300">
        <v>19</v>
      </c>
      <c r="AN37" s="301"/>
      <c r="AO37" s="298">
        <f t="shared" si="7"/>
        <v>41</v>
      </c>
      <c r="AP37" s="299"/>
      <c r="AQ37" s="300">
        <v>23</v>
      </c>
      <c r="AR37" s="299"/>
      <c r="AS37" s="300">
        <v>18</v>
      </c>
      <c r="AT37" s="301"/>
    </row>
    <row r="38" spans="2:46" s="5" customFormat="1" ht="15" customHeight="1" hidden="1">
      <c r="B38" s="296" t="s">
        <v>43</v>
      </c>
      <c r="C38" s="297"/>
      <c r="D38" s="297"/>
      <c r="E38" s="298">
        <f t="shared" si="1"/>
        <v>351</v>
      </c>
      <c r="F38" s="299"/>
      <c r="G38" s="300">
        <f>+M38+S38+Y38+AE38+AK38+AQ38</f>
        <v>187</v>
      </c>
      <c r="H38" s="299"/>
      <c r="I38" s="300">
        <f>+O38+U38+AA38+AG38+AM38+AS38</f>
        <v>164</v>
      </c>
      <c r="J38" s="301"/>
      <c r="K38" s="299">
        <f t="shared" si="2"/>
        <v>55</v>
      </c>
      <c r="L38" s="299"/>
      <c r="M38" s="300">
        <v>30</v>
      </c>
      <c r="N38" s="299"/>
      <c r="O38" s="300">
        <v>25</v>
      </c>
      <c r="P38" s="299"/>
      <c r="Q38" s="298">
        <f t="shared" si="3"/>
        <v>63</v>
      </c>
      <c r="R38" s="299"/>
      <c r="S38" s="300">
        <v>35</v>
      </c>
      <c r="T38" s="299"/>
      <c r="U38" s="300">
        <v>28</v>
      </c>
      <c r="V38" s="301"/>
      <c r="W38" s="298">
        <f t="shared" si="4"/>
        <v>53</v>
      </c>
      <c r="X38" s="299"/>
      <c r="Y38" s="300">
        <v>31</v>
      </c>
      <c r="Z38" s="299"/>
      <c r="AA38" s="300">
        <v>22</v>
      </c>
      <c r="AB38" s="301"/>
      <c r="AC38" s="298">
        <f t="shared" si="5"/>
        <v>65</v>
      </c>
      <c r="AD38" s="299"/>
      <c r="AE38" s="300">
        <v>30</v>
      </c>
      <c r="AF38" s="299"/>
      <c r="AG38" s="300">
        <v>35</v>
      </c>
      <c r="AH38" s="301"/>
      <c r="AI38" s="298">
        <f t="shared" si="6"/>
        <v>53</v>
      </c>
      <c r="AJ38" s="299"/>
      <c r="AK38" s="300">
        <v>27</v>
      </c>
      <c r="AL38" s="299"/>
      <c r="AM38" s="300">
        <v>26</v>
      </c>
      <c r="AN38" s="301"/>
      <c r="AO38" s="298">
        <f t="shared" si="7"/>
        <v>62</v>
      </c>
      <c r="AP38" s="299"/>
      <c r="AQ38" s="300">
        <v>34</v>
      </c>
      <c r="AR38" s="299"/>
      <c r="AS38" s="300">
        <v>28</v>
      </c>
      <c r="AT38" s="301"/>
    </row>
    <row r="39" spans="2:46" s="5" customFormat="1" ht="15" customHeight="1" hidden="1">
      <c r="B39" s="302" t="s">
        <v>146</v>
      </c>
      <c r="C39" s="303"/>
      <c r="D39" s="303"/>
      <c r="E39" s="304">
        <f t="shared" si="1"/>
        <v>923</v>
      </c>
      <c r="F39" s="305"/>
      <c r="G39" s="306">
        <f>SUM(G40:H43)</f>
        <v>453</v>
      </c>
      <c r="H39" s="305"/>
      <c r="I39" s="306">
        <f>SUM(I40:J43)</f>
        <v>470</v>
      </c>
      <c r="J39" s="307"/>
      <c r="K39" s="305">
        <f t="shared" si="2"/>
        <v>133</v>
      </c>
      <c r="L39" s="305"/>
      <c r="M39" s="306">
        <f>SUM(M40:N43)</f>
        <v>67</v>
      </c>
      <c r="N39" s="305"/>
      <c r="O39" s="306">
        <f>SUM(O40:P43)</f>
        <v>66</v>
      </c>
      <c r="P39" s="305"/>
      <c r="Q39" s="304">
        <f t="shared" si="3"/>
        <v>145</v>
      </c>
      <c r="R39" s="305"/>
      <c r="S39" s="306">
        <f>SUM(S40:T43)</f>
        <v>78</v>
      </c>
      <c r="T39" s="305"/>
      <c r="U39" s="306">
        <f>SUM(U40:V43)</f>
        <v>67</v>
      </c>
      <c r="V39" s="307"/>
      <c r="W39" s="304">
        <f t="shared" si="4"/>
        <v>138</v>
      </c>
      <c r="X39" s="305"/>
      <c r="Y39" s="306">
        <f>SUM(Y40:Z43)</f>
        <v>66</v>
      </c>
      <c r="Z39" s="305"/>
      <c r="AA39" s="306">
        <f>SUM(AA40:AB43)</f>
        <v>72</v>
      </c>
      <c r="AB39" s="307"/>
      <c r="AC39" s="304">
        <f t="shared" si="5"/>
        <v>178</v>
      </c>
      <c r="AD39" s="305"/>
      <c r="AE39" s="306">
        <f>SUM(AE40:AF43)</f>
        <v>87</v>
      </c>
      <c r="AF39" s="305"/>
      <c r="AG39" s="306">
        <f>SUM(AG40:AH43)</f>
        <v>91</v>
      </c>
      <c r="AH39" s="307"/>
      <c r="AI39" s="304">
        <f t="shared" si="6"/>
        <v>158</v>
      </c>
      <c r="AJ39" s="305"/>
      <c r="AK39" s="306">
        <f>SUM(AK40:AL43)</f>
        <v>71</v>
      </c>
      <c r="AL39" s="305"/>
      <c r="AM39" s="306">
        <f>SUM(AM40:AN43)</f>
        <v>87</v>
      </c>
      <c r="AN39" s="307"/>
      <c r="AO39" s="304">
        <f t="shared" si="7"/>
        <v>171</v>
      </c>
      <c r="AP39" s="305"/>
      <c r="AQ39" s="306">
        <f>SUM(AQ40:AR43)</f>
        <v>84</v>
      </c>
      <c r="AR39" s="305"/>
      <c r="AS39" s="306">
        <f>SUM(AS40:AT43)</f>
        <v>87</v>
      </c>
      <c r="AT39" s="307"/>
    </row>
    <row r="40" spans="2:46" s="5" customFormat="1" ht="15" customHeight="1" hidden="1">
      <c r="B40" s="296" t="s">
        <v>44</v>
      </c>
      <c r="C40" s="297"/>
      <c r="D40" s="297"/>
      <c r="E40" s="298">
        <f t="shared" si="1"/>
        <v>430</v>
      </c>
      <c r="F40" s="299"/>
      <c r="G40" s="300">
        <f>+M40+S40+Y40+AE40+AK40+AQ40</f>
        <v>215</v>
      </c>
      <c r="H40" s="299"/>
      <c r="I40" s="300">
        <f>+O40+U40+AA40+AG40+AM40+AS40</f>
        <v>215</v>
      </c>
      <c r="J40" s="301"/>
      <c r="K40" s="299">
        <f t="shared" si="2"/>
        <v>70</v>
      </c>
      <c r="L40" s="299"/>
      <c r="M40" s="300">
        <v>35</v>
      </c>
      <c r="N40" s="299"/>
      <c r="O40" s="300">
        <v>35</v>
      </c>
      <c r="P40" s="299"/>
      <c r="Q40" s="298">
        <f t="shared" si="3"/>
        <v>57</v>
      </c>
      <c r="R40" s="299"/>
      <c r="S40" s="300">
        <v>34</v>
      </c>
      <c r="T40" s="299"/>
      <c r="U40" s="300">
        <v>23</v>
      </c>
      <c r="V40" s="301"/>
      <c r="W40" s="298">
        <f t="shared" si="4"/>
        <v>65</v>
      </c>
      <c r="X40" s="299"/>
      <c r="Y40" s="300">
        <v>29</v>
      </c>
      <c r="Z40" s="299"/>
      <c r="AA40" s="300">
        <v>36</v>
      </c>
      <c r="AB40" s="301"/>
      <c r="AC40" s="298">
        <f t="shared" si="5"/>
        <v>93</v>
      </c>
      <c r="AD40" s="299"/>
      <c r="AE40" s="300">
        <v>48</v>
      </c>
      <c r="AF40" s="299"/>
      <c r="AG40" s="300">
        <v>45</v>
      </c>
      <c r="AH40" s="301"/>
      <c r="AI40" s="298">
        <f t="shared" si="6"/>
        <v>74</v>
      </c>
      <c r="AJ40" s="299"/>
      <c r="AK40" s="300">
        <v>33</v>
      </c>
      <c r="AL40" s="299"/>
      <c r="AM40" s="300">
        <v>41</v>
      </c>
      <c r="AN40" s="301"/>
      <c r="AO40" s="298">
        <f t="shared" si="7"/>
        <v>71</v>
      </c>
      <c r="AP40" s="299"/>
      <c r="AQ40" s="300">
        <v>36</v>
      </c>
      <c r="AR40" s="299"/>
      <c r="AS40" s="300">
        <v>35</v>
      </c>
      <c r="AT40" s="301"/>
    </row>
    <row r="41" spans="2:46" s="5" customFormat="1" ht="15" customHeight="1" hidden="1">
      <c r="B41" s="296" t="s">
        <v>45</v>
      </c>
      <c r="C41" s="297"/>
      <c r="D41" s="297"/>
      <c r="E41" s="298">
        <f t="shared" si="1"/>
        <v>261</v>
      </c>
      <c r="F41" s="299"/>
      <c r="G41" s="300">
        <f>+M41+S41+Y41+AE41+AK41+AQ41</f>
        <v>122</v>
      </c>
      <c r="H41" s="299"/>
      <c r="I41" s="300">
        <f>+O41+U41+AA41+AG41+AM41+AS41</f>
        <v>139</v>
      </c>
      <c r="J41" s="301"/>
      <c r="K41" s="299">
        <f t="shared" si="2"/>
        <v>35</v>
      </c>
      <c r="L41" s="299"/>
      <c r="M41" s="300">
        <v>20</v>
      </c>
      <c r="N41" s="299"/>
      <c r="O41" s="300">
        <v>15</v>
      </c>
      <c r="P41" s="299"/>
      <c r="Q41" s="298">
        <f t="shared" si="3"/>
        <v>46</v>
      </c>
      <c r="R41" s="299"/>
      <c r="S41" s="300">
        <v>23</v>
      </c>
      <c r="T41" s="299"/>
      <c r="U41" s="300">
        <v>23</v>
      </c>
      <c r="V41" s="301"/>
      <c r="W41" s="298">
        <f t="shared" si="4"/>
        <v>41</v>
      </c>
      <c r="X41" s="299"/>
      <c r="Y41" s="300">
        <v>20</v>
      </c>
      <c r="Z41" s="299"/>
      <c r="AA41" s="300">
        <v>21</v>
      </c>
      <c r="AB41" s="301"/>
      <c r="AC41" s="298">
        <f t="shared" si="5"/>
        <v>43</v>
      </c>
      <c r="AD41" s="299"/>
      <c r="AE41" s="300">
        <v>18</v>
      </c>
      <c r="AF41" s="299"/>
      <c r="AG41" s="300">
        <v>25</v>
      </c>
      <c r="AH41" s="301"/>
      <c r="AI41" s="298">
        <f t="shared" si="6"/>
        <v>47</v>
      </c>
      <c r="AJ41" s="299"/>
      <c r="AK41" s="300">
        <v>20</v>
      </c>
      <c r="AL41" s="299"/>
      <c r="AM41" s="300">
        <v>27</v>
      </c>
      <c r="AN41" s="301"/>
      <c r="AO41" s="298">
        <f t="shared" si="7"/>
        <v>49</v>
      </c>
      <c r="AP41" s="299"/>
      <c r="AQ41" s="300">
        <v>21</v>
      </c>
      <c r="AR41" s="299"/>
      <c r="AS41" s="300">
        <v>28</v>
      </c>
      <c r="AT41" s="301"/>
    </row>
    <row r="42" spans="2:46" s="5" customFormat="1" ht="15" customHeight="1" hidden="1">
      <c r="B42" s="296" t="s">
        <v>46</v>
      </c>
      <c r="C42" s="297"/>
      <c r="D42" s="297"/>
      <c r="E42" s="298">
        <f t="shared" si="1"/>
        <v>137</v>
      </c>
      <c r="F42" s="299"/>
      <c r="G42" s="300">
        <f>+M42+S42+Y42+AE42+AK42+AQ42</f>
        <v>71</v>
      </c>
      <c r="H42" s="299"/>
      <c r="I42" s="300">
        <f>+O42+U42+AA42+AG42+AM42+AS42</f>
        <v>66</v>
      </c>
      <c r="J42" s="301"/>
      <c r="K42" s="299">
        <f t="shared" si="2"/>
        <v>22</v>
      </c>
      <c r="L42" s="299"/>
      <c r="M42" s="300">
        <v>8</v>
      </c>
      <c r="N42" s="299"/>
      <c r="O42" s="300">
        <v>14</v>
      </c>
      <c r="P42" s="299"/>
      <c r="Q42" s="298">
        <f t="shared" si="3"/>
        <v>24</v>
      </c>
      <c r="R42" s="299"/>
      <c r="S42" s="300">
        <v>13</v>
      </c>
      <c r="T42" s="299"/>
      <c r="U42" s="300">
        <v>11</v>
      </c>
      <c r="V42" s="301"/>
      <c r="W42" s="298">
        <f t="shared" si="4"/>
        <v>21</v>
      </c>
      <c r="X42" s="299"/>
      <c r="Y42" s="300">
        <v>8</v>
      </c>
      <c r="Z42" s="299"/>
      <c r="AA42" s="300">
        <v>13</v>
      </c>
      <c r="AB42" s="301"/>
      <c r="AC42" s="298">
        <f t="shared" si="5"/>
        <v>25</v>
      </c>
      <c r="AD42" s="299"/>
      <c r="AE42" s="300">
        <v>12</v>
      </c>
      <c r="AF42" s="299"/>
      <c r="AG42" s="300">
        <v>13</v>
      </c>
      <c r="AH42" s="301"/>
      <c r="AI42" s="298">
        <f t="shared" si="6"/>
        <v>16</v>
      </c>
      <c r="AJ42" s="299"/>
      <c r="AK42" s="300">
        <v>11</v>
      </c>
      <c r="AL42" s="299"/>
      <c r="AM42" s="300">
        <v>5</v>
      </c>
      <c r="AN42" s="301"/>
      <c r="AO42" s="298">
        <f t="shared" si="7"/>
        <v>29</v>
      </c>
      <c r="AP42" s="299"/>
      <c r="AQ42" s="300">
        <v>19</v>
      </c>
      <c r="AR42" s="299"/>
      <c r="AS42" s="300">
        <v>10</v>
      </c>
      <c r="AT42" s="301"/>
    </row>
    <row r="43" spans="2:46" s="5" customFormat="1" ht="15" customHeight="1" hidden="1">
      <c r="B43" s="296" t="s">
        <v>47</v>
      </c>
      <c r="C43" s="297"/>
      <c r="D43" s="297"/>
      <c r="E43" s="298">
        <f t="shared" si="1"/>
        <v>95</v>
      </c>
      <c r="F43" s="299"/>
      <c r="G43" s="300">
        <f>+M43+S43+Y43+AE43+AK43+AQ43</f>
        <v>45</v>
      </c>
      <c r="H43" s="299"/>
      <c r="I43" s="300">
        <f>+O43+U43+AA43+AG43+AM43+AS43</f>
        <v>50</v>
      </c>
      <c r="J43" s="301"/>
      <c r="K43" s="299">
        <f t="shared" si="2"/>
        <v>6</v>
      </c>
      <c r="L43" s="299"/>
      <c r="M43" s="300">
        <v>4</v>
      </c>
      <c r="N43" s="299"/>
      <c r="O43" s="300">
        <v>2</v>
      </c>
      <c r="P43" s="299"/>
      <c r="Q43" s="298">
        <f t="shared" si="3"/>
        <v>18</v>
      </c>
      <c r="R43" s="299"/>
      <c r="S43" s="300">
        <v>8</v>
      </c>
      <c r="T43" s="299"/>
      <c r="U43" s="300">
        <v>10</v>
      </c>
      <c r="V43" s="301"/>
      <c r="W43" s="298">
        <f t="shared" si="4"/>
        <v>11</v>
      </c>
      <c r="X43" s="299"/>
      <c r="Y43" s="300">
        <v>9</v>
      </c>
      <c r="Z43" s="299"/>
      <c r="AA43" s="300">
        <v>2</v>
      </c>
      <c r="AB43" s="301"/>
      <c r="AC43" s="298">
        <f t="shared" si="5"/>
        <v>17</v>
      </c>
      <c r="AD43" s="299"/>
      <c r="AE43" s="300">
        <v>9</v>
      </c>
      <c r="AF43" s="299"/>
      <c r="AG43" s="300">
        <v>8</v>
      </c>
      <c r="AH43" s="301"/>
      <c r="AI43" s="298">
        <f t="shared" si="6"/>
        <v>21</v>
      </c>
      <c r="AJ43" s="299"/>
      <c r="AK43" s="300">
        <v>7</v>
      </c>
      <c r="AL43" s="299"/>
      <c r="AM43" s="300">
        <v>14</v>
      </c>
      <c r="AN43" s="301"/>
      <c r="AO43" s="298">
        <f t="shared" si="7"/>
        <v>22</v>
      </c>
      <c r="AP43" s="299"/>
      <c r="AQ43" s="300">
        <v>8</v>
      </c>
      <c r="AR43" s="299"/>
      <c r="AS43" s="300">
        <v>14</v>
      </c>
      <c r="AT43" s="301"/>
    </row>
    <row r="44" spans="2:46" ht="18" customHeight="1">
      <c r="B44" s="289" t="s">
        <v>147</v>
      </c>
      <c r="C44" s="290"/>
      <c r="D44" s="290"/>
      <c r="E44" s="308">
        <f>E45+E51+E59+E64</f>
        <v>5924</v>
      </c>
      <c r="F44" s="309"/>
      <c r="G44" s="310">
        <f>G45+G51+G59+G64</f>
        <v>3026</v>
      </c>
      <c r="H44" s="309"/>
      <c r="I44" s="310">
        <f>I45+I51+I59+I64</f>
        <v>2898</v>
      </c>
      <c r="J44" s="311"/>
      <c r="K44" s="309">
        <f>K45+K51+K59+K64</f>
        <v>937</v>
      </c>
      <c r="L44" s="309"/>
      <c r="M44" s="310">
        <f>M45+M51+M59+M64</f>
        <v>486</v>
      </c>
      <c r="N44" s="309"/>
      <c r="O44" s="310">
        <f>O45+O51+O59+O64</f>
        <v>451</v>
      </c>
      <c r="P44" s="309"/>
      <c r="Q44" s="308">
        <f>Q45+Q51+Q59+Q64</f>
        <v>880</v>
      </c>
      <c r="R44" s="309"/>
      <c r="S44" s="310">
        <f>S45+S51+S59+S64</f>
        <v>469</v>
      </c>
      <c r="T44" s="309"/>
      <c r="U44" s="310">
        <f>U45+U51+U59+U64</f>
        <v>411</v>
      </c>
      <c r="V44" s="311"/>
      <c r="W44" s="308">
        <f>W45+W51+W59+W64</f>
        <v>1060</v>
      </c>
      <c r="X44" s="309"/>
      <c r="Y44" s="310">
        <f>Y45+Y51+Y59+Y64</f>
        <v>538</v>
      </c>
      <c r="Z44" s="309"/>
      <c r="AA44" s="310">
        <f>AA45+AA51+AA59+AA64</f>
        <v>522</v>
      </c>
      <c r="AB44" s="311"/>
      <c r="AC44" s="308">
        <f>AC45+AC51+AC59+AC64</f>
        <v>964</v>
      </c>
      <c r="AD44" s="309"/>
      <c r="AE44" s="310">
        <f>AE45+AE51+AE59+AE64</f>
        <v>479</v>
      </c>
      <c r="AF44" s="309"/>
      <c r="AG44" s="310">
        <f>AG45+AG51+AG59+AG64</f>
        <v>485</v>
      </c>
      <c r="AH44" s="311"/>
      <c r="AI44" s="308">
        <f>AI45+AI51+AI59+AI64</f>
        <v>1028</v>
      </c>
      <c r="AJ44" s="309"/>
      <c r="AK44" s="310">
        <f>AK45+AK51+AK59+AK64</f>
        <v>528</v>
      </c>
      <c r="AL44" s="309"/>
      <c r="AM44" s="310">
        <f>AM45+AM51+AM59+AM64</f>
        <v>500</v>
      </c>
      <c r="AN44" s="311"/>
      <c r="AO44" s="308">
        <f>AO45+AO51+AO59+AO64</f>
        <v>1055</v>
      </c>
      <c r="AP44" s="309"/>
      <c r="AQ44" s="310">
        <f>AQ45+AQ51+AQ59+AQ64</f>
        <v>526</v>
      </c>
      <c r="AR44" s="309"/>
      <c r="AS44" s="310">
        <f>AS45+AS51+AS59+AS64</f>
        <v>529</v>
      </c>
      <c r="AT44" s="311"/>
    </row>
    <row r="45" spans="2:46" s="5" customFormat="1" ht="15" customHeight="1" hidden="1">
      <c r="B45" s="296" t="s">
        <v>148</v>
      </c>
      <c r="C45" s="297"/>
      <c r="D45" s="312"/>
      <c r="E45" s="298">
        <f aca="true" t="shared" si="10" ref="E45:E68">SUM(G45:J45)</f>
        <v>1253</v>
      </c>
      <c r="F45" s="313"/>
      <c r="G45" s="300">
        <f>SUM(G46:H50)</f>
        <v>660</v>
      </c>
      <c r="H45" s="313"/>
      <c r="I45" s="300">
        <f>SUM(I46:J50)</f>
        <v>593</v>
      </c>
      <c r="J45" s="301"/>
      <c r="K45" s="298">
        <f aca="true" t="shared" si="11" ref="K45:K68">SUM(M45:P45)</f>
        <v>176</v>
      </c>
      <c r="L45" s="313"/>
      <c r="M45" s="300">
        <f>SUM(M46:N50)</f>
        <v>100</v>
      </c>
      <c r="N45" s="313"/>
      <c r="O45" s="300">
        <f>SUM(O46:P50)</f>
        <v>76</v>
      </c>
      <c r="P45" s="301"/>
      <c r="Q45" s="298">
        <f aca="true" t="shared" si="12" ref="Q45:Q68">SUM(S45:V45)</f>
        <v>189</v>
      </c>
      <c r="R45" s="313"/>
      <c r="S45" s="300">
        <f>SUM(S46:T50)</f>
        <v>88</v>
      </c>
      <c r="T45" s="313"/>
      <c r="U45" s="300">
        <f>SUM(U46:V50)</f>
        <v>101</v>
      </c>
      <c r="V45" s="301"/>
      <c r="W45" s="298">
        <f aca="true" t="shared" si="13" ref="W45:W68">SUM(Y45:AB45)</f>
        <v>216</v>
      </c>
      <c r="X45" s="313"/>
      <c r="Y45" s="300">
        <f>SUM(Y46:Z50)</f>
        <v>119</v>
      </c>
      <c r="Z45" s="313"/>
      <c r="AA45" s="300">
        <f>SUM(AA46:AB50)</f>
        <v>97</v>
      </c>
      <c r="AB45" s="301"/>
      <c r="AC45" s="298">
        <f aca="true" t="shared" si="14" ref="AC45:AC68">SUM(AE45:AH45)</f>
        <v>218</v>
      </c>
      <c r="AD45" s="313"/>
      <c r="AE45" s="300">
        <f>SUM(AE46:AF50)</f>
        <v>102</v>
      </c>
      <c r="AF45" s="313"/>
      <c r="AG45" s="300">
        <f>SUM(AG46:AH50)</f>
        <v>116</v>
      </c>
      <c r="AH45" s="301"/>
      <c r="AI45" s="298">
        <f aca="true" t="shared" si="15" ref="AI45:AI68">SUM(AK45:AN45)</f>
        <v>230</v>
      </c>
      <c r="AJ45" s="313"/>
      <c r="AK45" s="300">
        <f>SUM(AK46:AL50)</f>
        <v>132</v>
      </c>
      <c r="AL45" s="313"/>
      <c r="AM45" s="300">
        <f>SUM(AM46:AN50)</f>
        <v>98</v>
      </c>
      <c r="AN45" s="301"/>
      <c r="AO45" s="298">
        <f aca="true" t="shared" si="16" ref="AO45:AO68">SUM(AQ45:AT45)</f>
        <v>224</v>
      </c>
      <c r="AP45" s="313"/>
      <c r="AQ45" s="300">
        <f>SUM(AQ46:AR50)</f>
        <v>119</v>
      </c>
      <c r="AR45" s="313"/>
      <c r="AS45" s="300">
        <f>SUM(AS46:AT50)</f>
        <v>105</v>
      </c>
      <c r="AT45" s="301"/>
    </row>
    <row r="46" spans="2:46" s="5" customFormat="1" ht="15" customHeight="1" hidden="1">
      <c r="B46" s="296" t="s">
        <v>34</v>
      </c>
      <c r="C46" s="297"/>
      <c r="D46" s="297"/>
      <c r="E46" s="298">
        <f t="shared" si="10"/>
        <v>262</v>
      </c>
      <c r="F46" s="299"/>
      <c r="G46" s="300">
        <f>+M46+S46+Y46+AE46+AK46+AQ46</f>
        <v>157</v>
      </c>
      <c r="H46" s="299"/>
      <c r="I46" s="300">
        <f>+O46+U46+AA46+AG46+AM46+AS46</f>
        <v>105</v>
      </c>
      <c r="J46" s="301"/>
      <c r="K46" s="299">
        <f t="shared" si="11"/>
        <v>30</v>
      </c>
      <c r="L46" s="299"/>
      <c r="M46" s="300">
        <v>17</v>
      </c>
      <c r="N46" s="299"/>
      <c r="O46" s="300">
        <v>13</v>
      </c>
      <c r="P46" s="299"/>
      <c r="Q46" s="298">
        <f t="shared" si="12"/>
        <v>43</v>
      </c>
      <c r="R46" s="299"/>
      <c r="S46" s="300">
        <v>24</v>
      </c>
      <c r="T46" s="299"/>
      <c r="U46" s="300">
        <v>19</v>
      </c>
      <c r="V46" s="301"/>
      <c r="W46" s="298">
        <f t="shared" si="13"/>
        <v>38</v>
      </c>
      <c r="X46" s="299"/>
      <c r="Y46" s="300">
        <v>26</v>
      </c>
      <c r="Z46" s="299"/>
      <c r="AA46" s="300">
        <v>12</v>
      </c>
      <c r="AB46" s="301"/>
      <c r="AC46" s="298">
        <f t="shared" si="14"/>
        <v>55</v>
      </c>
      <c r="AD46" s="299"/>
      <c r="AE46" s="300">
        <v>32</v>
      </c>
      <c r="AF46" s="299"/>
      <c r="AG46" s="300">
        <v>23</v>
      </c>
      <c r="AH46" s="301"/>
      <c r="AI46" s="298">
        <f t="shared" si="15"/>
        <v>50</v>
      </c>
      <c r="AJ46" s="299"/>
      <c r="AK46" s="300">
        <v>30</v>
      </c>
      <c r="AL46" s="299"/>
      <c r="AM46" s="300">
        <v>20</v>
      </c>
      <c r="AN46" s="301"/>
      <c r="AO46" s="298">
        <f t="shared" si="16"/>
        <v>46</v>
      </c>
      <c r="AP46" s="299"/>
      <c r="AQ46" s="300">
        <v>28</v>
      </c>
      <c r="AR46" s="299"/>
      <c r="AS46" s="300">
        <v>18</v>
      </c>
      <c r="AT46" s="301"/>
    </row>
    <row r="47" spans="2:46" s="5" customFormat="1" ht="15" customHeight="1" hidden="1">
      <c r="B47" s="296" t="s">
        <v>48</v>
      </c>
      <c r="C47" s="297"/>
      <c r="D47" s="297"/>
      <c r="E47" s="298">
        <f t="shared" si="10"/>
        <v>225</v>
      </c>
      <c r="F47" s="299"/>
      <c r="G47" s="300">
        <f>+M47+S47+Y47+AE47+AK47+AQ47</f>
        <v>122</v>
      </c>
      <c r="H47" s="299"/>
      <c r="I47" s="300">
        <f>+O47+U47+AA47+AG47+AM47+AS47</f>
        <v>103</v>
      </c>
      <c r="J47" s="301"/>
      <c r="K47" s="299">
        <f t="shared" si="11"/>
        <v>44</v>
      </c>
      <c r="L47" s="299"/>
      <c r="M47" s="300">
        <v>25</v>
      </c>
      <c r="N47" s="299"/>
      <c r="O47" s="300">
        <v>19</v>
      </c>
      <c r="P47" s="299"/>
      <c r="Q47" s="298">
        <f t="shared" si="12"/>
        <v>28</v>
      </c>
      <c r="R47" s="299"/>
      <c r="S47" s="300">
        <v>14</v>
      </c>
      <c r="T47" s="299"/>
      <c r="U47" s="300">
        <v>14</v>
      </c>
      <c r="V47" s="301"/>
      <c r="W47" s="298">
        <f t="shared" si="13"/>
        <v>45</v>
      </c>
      <c r="X47" s="299"/>
      <c r="Y47" s="300">
        <v>28</v>
      </c>
      <c r="Z47" s="299"/>
      <c r="AA47" s="300">
        <v>17</v>
      </c>
      <c r="AB47" s="301"/>
      <c r="AC47" s="298">
        <f t="shared" si="14"/>
        <v>41</v>
      </c>
      <c r="AD47" s="299"/>
      <c r="AE47" s="300">
        <v>18</v>
      </c>
      <c r="AF47" s="299"/>
      <c r="AG47" s="300">
        <v>23</v>
      </c>
      <c r="AH47" s="301"/>
      <c r="AI47" s="298">
        <f t="shared" si="15"/>
        <v>45</v>
      </c>
      <c r="AJ47" s="299"/>
      <c r="AK47" s="300">
        <v>23</v>
      </c>
      <c r="AL47" s="299"/>
      <c r="AM47" s="300">
        <v>22</v>
      </c>
      <c r="AN47" s="301"/>
      <c r="AO47" s="298">
        <f t="shared" si="16"/>
        <v>22</v>
      </c>
      <c r="AP47" s="299"/>
      <c r="AQ47" s="300">
        <v>14</v>
      </c>
      <c r="AR47" s="299"/>
      <c r="AS47" s="300">
        <v>8</v>
      </c>
      <c r="AT47" s="301"/>
    </row>
    <row r="48" spans="2:46" s="5" customFormat="1" ht="15" customHeight="1" hidden="1">
      <c r="B48" s="296" t="s">
        <v>49</v>
      </c>
      <c r="C48" s="297"/>
      <c r="D48" s="297"/>
      <c r="E48" s="298">
        <f t="shared" si="10"/>
        <v>248</v>
      </c>
      <c r="F48" s="299"/>
      <c r="G48" s="300">
        <f>+M48+S48+Y48+AE48+AK48+AQ48</f>
        <v>121</v>
      </c>
      <c r="H48" s="299"/>
      <c r="I48" s="300">
        <f>+O48+U48+AA48+AG48+AM48+AS48</f>
        <v>127</v>
      </c>
      <c r="J48" s="301"/>
      <c r="K48" s="299">
        <f t="shared" si="11"/>
        <v>30</v>
      </c>
      <c r="L48" s="299"/>
      <c r="M48" s="300">
        <v>18</v>
      </c>
      <c r="N48" s="299"/>
      <c r="O48" s="300">
        <v>12</v>
      </c>
      <c r="P48" s="299"/>
      <c r="Q48" s="298">
        <f t="shared" si="12"/>
        <v>36</v>
      </c>
      <c r="R48" s="299"/>
      <c r="S48" s="300">
        <v>15</v>
      </c>
      <c r="T48" s="299"/>
      <c r="U48" s="300">
        <v>21</v>
      </c>
      <c r="V48" s="301"/>
      <c r="W48" s="298">
        <f t="shared" si="13"/>
        <v>49</v>
      </c>
      <c r="X48" s="299"/>
      <c r="Y48" s="300">
        <v>26</v>
      </c>
      <c r="Z48" s="299"/>
      <c r="AA48" s="300">
        <v>23</v>
      </c>
      <c r="AB48" s="301"/>
      <c r="AC48" s="298">
        <f t="shared" si="14"/>
        <v>34</v>
      </c>
      <c r="AD48" s="299"/>
      <c r="AE48" s="300">
        <v>15</v>
      </c>
      <c r="AF48" s="299"/>
      <c r="AG48" s="300">
        <v>19</v>
      </c>
      <c r="AH48" s="301"/>
      <c r="AI48" s="298">
        <f t="shared" si="15"/>
        <v>43</v>
      </c>
      <c r="AJ48" s="299"/>
      <c r="AK48" s="300">
        <v>24</v>
      </c>
      <c r="AL48" s="299"/>
      <c r="AM48" s="300">
        <v>19</v>
      </c>
      <c r="AN48" s="301"/>
      <c r="AO48" s="298">
        <f t="shared" si="16"/>
        <v>56</v>
      </c>
      <c r="AP48" s="299"/>
      <c r="AQ48" s="300">
        <v>23</v>
      </c>
      <c r="AR48" s="299"/>
      <c r="AS48" s="300">
        <v>33</v>
      </c>
      <c r="AT48" s="301"/>
    </row>
    <row r="49" spans="2:46" s="5" customFormat="1" ht="15" customHeight="1" hidden="1">
      <c r="B49" s="296" t="s">
        <v>50</v>
      </c>
      <c r="C49" s="297"/>
      <c r="D49" s="297"/>
      <c r="E49" s="298">
        <f t="shared" si="10"/>
        <v>303</v>
      </c>
      <c r="F49" s="299"/>
      <c r="G49" s="300">
        <f>+M49+S49+Y49+AE49+AK49+AQ49</f>
        <v>150</v>
      </c>
      <c r="H49" s="299"/>
      <c r="I49" s="300">
        <f>+O49+U49+AA49+AG49+AM49+AS49</f>
        <v>153</v>
      </c>
      <c r="J49" s="301"/>
      <c r="K49" s="299">
        <f t="shared" si="11"/>
        <v>44</v>
      </c>
      <c r="L49" s="299"/>
      <c r="M49" s="300">
        <v>26</v>
      </c>
      <c r="N49" s="299"/>
      <c r="O49" s="300">
        <v>18</v>
      </c>
      <c r="P49" s="299"/>
      <c r="Q49" s="298">
        <f t="shared" si="12"/>
        <v>45</v>
      </c>
      <c r="R49" s="299"/>
      <c r="S49" s="300">
        <v>19</v>
      </c>
      <c r="T49" s="299"/>
      <c r="U49" s="300">
        <v>26</v>
      </c>
      <c r="V49" s="301"/>
      <c r="W49" s="298">
        <f t="shared" si="13"/>
        <v>53</v>
      </c>
      <c r="X49" s="299"/>
      <c r="Y49" s="300">
        <v>24</v>
      </c>
      <c r="Z49" s="299"/>
      <c r="AA49" s="300">
        <v>29</v>
      </c>
      <c r="AB49" s="301"/>
      <c r="AC49" s="298">
        <f t="shared" si="14"/>
        <v>46</v>
      </c>
      <c r="AD49" s="299"/>
      <c r="AE49" s="300">
        <v>18</v>
      </c>
      <c r="AF49" s="299"/>
      <c r="AG49" s="300">
        <v>28</v>
      </c>
      <c r="AH49" s="301"/>
      <c r="AI49" s="298">
        <f t="shared" si="15"/>
        <v>53</v>
      </c>
      <c r="AJ49" s="299"/>
      <c r="AK49" s="300">
        <v>31</v>
      </c>
      <c r="AL49" s="299"/>
      <c r="AM49" s="300">
        <v>22</v>
      </c>
      <c r="AN49" s="301"/>
      <c r="AO49" s="298">
        <f t="shared" si="16"/>
        <v>62</v>
      </c>
      <c r="AP49" s="299"/>
      <c r="AQ49" s="300">
        <v>32</v>
      </c>
      <c r="AR49" s="299"/>
      <c r="AS49" s="300">
        <v>30</v>
      </c>
      <c r="AT49" s="301"/>
    </row>
    <row r="50" spans="2:46" s="5" customFormat="1" ht="15" customHeight="1" hidden="1">
      <c r="B50" s="296" t="s">
        <v>51</v>
      </c>
      <c r="C50" s="297"/>
      <c r="D50" s="297"/>
      <c r="E50" s="298">
        <f t="shared" si="10"/>
        <v>215</v>
      </c>
      <c r="F50" s="299"/>
      <c r="G50" s="300">
        <f>+M50+S50+Y50+AE50+AK50+AQ50</f>
        <v>110</v>
      </c>
      <c r="H50" s="299"/>
      <c r="I50" s="300">
        <f>+O50+U50+AA50+AG50+AM50+AS50</f>
        <v>105</v>
      </c>
      <c r="J50" s="301"/>
      <c r="K50" s="299">
        <f t="shared" si="11"/>
        <v>28</v>
      </c>
      <c r="L50" s="299"/>
      <c r="M50" s="300">
        <v>14</v>
      </c>
      <c r="N50" s="299"/>
      <c r="O50" s="300">
        <v>14</v>
      </c>
      <c r="P50" s="299"/>
      <c r="Q50" s="298">
        <f t="shared" si="12"/>
        <v>37</v>
      </c>
      <c r="R50" s="299"/>
      <c r="S50" s="300">
        <v>16</v>
      </c>
      <c r="T50" s="299"/>
      <c r="U50" s="300">
        <v>21</v>
      </c>
      <c r="V50" s="301"/>
      <c r="W50" s="298">
        <f t="shared" si="13"/>
        <v>31</v>
      </c>
      <c r="X50" s="299"/>
      <c r="Y50" s="300">
        <v>15</v>
      </c>
      <c r="Z50" s="299"/>
      <c r="AA50" s="300">
        <v>16</v>
      </c>
      <c r="AB50" s="301"/>
      <c r="AC50" s="298">
        <f t="shared" si="14"/>
        <v>42</v>
      </c>
      <c r="AD50" s="299"/>
      <c r="AE50" s="300">
        <v>19</v>
      </c>
      <c r="AF50" s="299"/>
      <c r="AG50" s="300">
        <v>23</v>
      </c>
      <c r="AH50" s="301"/>
      <c r="AI50" s="298">
        <f t="shared" si="15"/>
        <v>39</v>
      </c>
      <c r="AJ50" s="299"/>
      <c r="AK50" s="300">
        <v>24</v>
      </c>
      <c r="AL50" s="299"/>
      <c r="AM50" s="300">
        <v>15</v>
      </c>
      <c r="AN50" s="301"/>
      <c r="AO50" s="298">
        <f>SUM(AQ50:AT50)</f>
        <v>38</v>
      </c>
      <c r="AP50" s="299"/>
      <c r="AQ50" s="300">
        <v>22</v>
      </c>
      <c r="AR50" s="299"/>
      <c r="AS50" s="300">
        <v>16</v>
      </c>
      <c r="AT50" s="301"/>
    </row>
    <row r="51" spans="2:46" s="5" customFormat="1" ht="15" customHeight="1" hidden="1">
      <c r="B51" s="296" t="s">
        <v>143</v>
      </c>
      <c r="C51" s="297"/>
      <c r="D51" s="297"/>
      <c r="E51" s="298">
        <f t="shared" si="10"/>
        <v>2164</v>
      </c>
      <c r="F51" s="299"/>
      <c r="G51" s="300">
        <f>SUM(G52:H58)</f>
        <v>1099</v>
      </c>
      <c r="H51" s="299"/>
      <c r="I51" s="300">
        <f>SUM(I52:J58)</f>
        <v>1065</v>
      </c>
      <c r="J51" s="301"/>
      <c r="K51" s="299">
        <f t="shared" si="11"/>
        <v>360</v>
      </c>
      <c r="L51" s="299"/>
      <c r="M51" s="300">
        <f>SUM(M52:N58)</f>
        <v>188</v>
      </c>
      <c r="N51" s="299"/>
      <c r="O51" s="300">
        <f>SUM(O52:P58)</f>
        <v>172</v>
      </c>
      <c r="P51" s="299"/>
      <c r="Q51" s="298">
        <f t="shared" si="12"/>
        <v>321</v>
      </c>
      <c r="R51" s="299"/>
      <c r="S51" s="300">
        <f>SUM(S52:T58)</f>
        <v>179</v>
      </c>
      <c r="T51" s="299"/>
      <c r="U51" s="300">
        <f>SUM(U52:V58)</f>
        <v>142</v>
      </c>
      <c r="V51" s="301"/>
      <c r="W51" s="298">
        <f t="shared" si="13"/>
        <v>392</v>
      </c>
      <c r="X51" s="299"/>
      <c r="Y51" s="300">
        <f>SUM(Y52:Z58)</f>
        <v>185</v>
      </c>
      <c r="Z51" s="299"/>
      <c r="AA51" s="300">
        <f>SUM(AA52:AB58)</f>
        <v>207</v>
      </c>
      <c r="AB51" s="301"/>
      <c r="AC51" s="298">
        <f t="shared" si="14"/>
        <v>336</v>
      </c>
      <c r="AD51" s="299"/>
      <c r="AE51" s="300">
        <f>SUM(AE52:AF58)</f>
        <v>165</v>
      </c>
      <c r="AF51" s="299"/>
      <c r="AG51" s="300">
        <f>SUM(AG52:AH58)</f>
        <v>171</v>
      </c>
      <c r="AH51" s="301"/>
      <c r="AI51" s="298">
        <f t="shared" si="15"/>
        <v>354</v>
      </c>
      <c r="AJ51" s="299"/>
      <c r="AK51" s="300">
        <f>SUM(AK52:AL58)</f>
        <v>179</v>
      </c>
      <c r="AL51" s="299"/>
      <c r="AM51" s="300">
        <f>SUM(AM52:AN58)</f>
        <v>175</v>
      </c>
      <c r="AN51" s="301"/>
      <c r="AO51" s="298">
        <f t="shared" si="16"/>
        <v>401</v>
      </c>
      <c r="AP51" s="299"/>
      <c r="AQ51" s="300">
        <f>SUM(AQ52:AR58)</f>
        <v>203</v>
      </c>
      <c r="AR51" s="299"/>
      <c r="AS51" s="300">
        <f>SUM(AS52:AT58)</f>
        <v>198</v>
      </c>
      <c r="AT51" s="301"/>
    </row>
    <row r="52" spans="2:46" s="5" customFormat="1" ht="15" customHeight="1" hidden="1">
      <c r="B52" s="296" t="s">
        <v>35</v>
      </c>
      <c r="C52" s="297"/>
      <c r="D52" s="297"/>
      <c r="E52" s="298">
        <f t="shared" si="10"/>
        <v>412</v>
      </c>
      <c r="F52" s="299"/>
      <c r="G52" s="300">
        <f>+M52+S52+Y52+AE52+AK52+AQ52</f>
        <v>222</v>
      </c>
      <c r="H52" s="299"/>
      <c r="I52" s="300">
        <f>+O52+U52+AA52+AG52+AM52+AS52</f>
        <v>190</v>
      </c>
      <c r="J52" s="301"/>
      <c r="K52" s="299">
        <f t="shared" si="11"/>
        <v>62</v>
      </c>
      <c r="L52" s="299"/>
      <c r="M52" s="300">
        <v>35</v>
      </c>
      <c r="N52" s="299"/>
      <c r="O52" s="300">
        <v>27</v>
      </c>
      <c r="P52" s="299"/>
      <c r="Q52" s="298">
        <f t="shared" si="12"/>
        <v>61</v>
      </c>
      <c r="R52" s="299"/>
      <c r="S52" s="300">
        <v>27</v>
      </c>
      <c r="T52" s="299"/>
      <c r="U52" s="300">
        <v>34</v>
      </c>
      <c r="V52" s="301"/>
      <c r="W52" s="298">
        <f t="shared" si="13"/>
        <v>74</v>
      </c>
      <c r="X52" s="299"/>
      <c r="Y52" s="300">
        <v>45</v>
      </c>
      <c r="Z52" s="299"/>
      <c r="AA52" s="300">
        <v>29</v>
      </c>
      <c r="AB52" s="301"/>
      <c r="AC52" s="298">
        <f t="shared" si="14"/>
        <v>62</v>
      </c>
      <c r="AD52" s="299"/>
      <c r="AE52" s="300">
        <v>33</v>
      </c>
      <c r="AF52" s="299"/>
      <c r="AG52" s="300">
        <v>29</v>
      </c>
      <c r="AH52" s="301"/>
      <c r="AI52" s="298">
        <f t="shared" si="15"/>
        <v>73</v>
      </c>
      <c r="AJ52" s="299"/>
      <c r="AK52" s="300">
        <v>38</v>
      </c>
      <c r="AL52" s="299"/>
      <c r="AM52" s="300">
        <v>35</v>
      </c>
      <c r="AN52" s="301"/>
      <c r="AO52" s="298">
        <f t="shared" si="16"/>
        <v>80</v>
      </c>
      <c r="AP52" s="299"/>
      <c r="AQ52" s="300">
        <v>44</v>
      </c>
      <c r="AR52" s="299"/>
      <c r="AS52" s="300">
        <v>36</v>
      </c>
      <c r="AT52" s="301"/>
    </row>
    <row r="53" spans="2:46" s="5" customFormat="1" ht="15" customHeight="1" hidden="1">
      <c r="B53" s="296" t="s">
        <v>36</v>
      </c>
      <c r="C53" s="297"/>
      <c r="D53" s="297"/>
      <c r="E53" s="298">
        <f t="shared" si="10"/>
        <v>395</v>
      </c>
      <c r="F53" s="299"/>
      <c r="G53" s="300">
        <f aca="true" t="shared" si="17" ref="G53:G58">+M53+S53+Y53+AE53+AK53+AQ53</f>
        <v>204</v>
      </c>
      <c r="H53" s="299"/>
      <c r="I53" s="300">
        <f aca="true" t="shared" si="18" ref="I53:I58">+O53+U53+AA53+AG53+AM53+AS53</f>
        <v>191</v>
      </c>
      <c r="J53" s="301"/>
      <c r="K53" s="299">
        <f t="shared" si="11"/>
        <v>68</v>
      </c>
      <c r="L53" s="299"/>
      <c r="M53" s="300">
        <v>33</v>
      </c>
      <c r="N53" s="299"/>
      <c r="O53" s="300">
        <v>35</v>
      </c>
      <c r="P53" s="299"/>
      <c r="Q53" s="298">
        <f t="shared" si="12"/>
        <v>55</v>
      </c>
      <c r="R53" s="299"/>
      <c r="S53" s="300">
        <v>33</v>
      </c>
      <c r="T53" s="299"/>
      <c r="U53" s="300">
        <v>22</v>
      </c>
      <c r="V53" s="301"/>
      <c r="W53" s="298">
        <f t="shared" si="13"/>
        <v>60</v>
      </c>
      <c r="X53" s="299"/>
      <c r="Y53" s="300">
        <v>26</v>
      </c>
      <c r="Z53" s="299"/>
      <c r="AA53" s="300">
        <v>34</v>
      </c>
      <c r="AB53" s="301"/>
      <c r="AC53" s="298">
        <f t="shared" si="14"/>
        <v>64</v>
      </c>
      <c r="AD53" s="299"/>
      <c r="AE53" s="300">
        <v>32</v>
      </c>
      <c r="AF53" s="299"/>
      <c r="AG53" s="300">
        <v>32</v>
      </c>
      <c r="AH53" s="301"/>
      <c r="AI53" s="298">
        <f t="shared" si="15"/>
        <v>73</v>
      </c>
      <c r="AJ53" s="299"/>
      <c r="AK53" s="300">
        <v>41</v>
      </c>
      <c r="AL53" s="299"/>
      <c r="AM53" s="300">
        <v>32</v>
      </c>
      <c r="AN53" s="301"/>
      <c r="AO53" s="298">
        <f t="shared" si="16"/>
        <v>75</v>
      </c>
      <c r="AP53" s="299"/>
      <c r="AQ53" s="300">
        <v>39</v>
      </c>
      <c r="AR53" s="299"/>
      <c r="AS53" s="300">
        <v>36</v>
      </c>
      <c r="AT53" s="301"/>
    </row>
    <row r="54" spans="2:46" s="5" customFormat="1" ht="15" customHeight="1" hidden="1">
      <c r="B54" s="296" t="s">
        <v>37</v>
      </c>
      <c r="C54" s="297"/>
      <c r="D54" s="297"/>
      <c r="E54" s="298">
        <f t="shared" si="10"/>
        <v>532</v>
      </c>
      <c r="F54" s="299"/>
      <c r="G54" s="300">
        <f t="shared" si="17"/>
        <v>251</v>
      </c>
      <c r="H54" s="299"/>
      <c r="I54" s="300">
        <f t="shared" si="18"/>
        <v>281</v>
      </c>
      <c r="J54" s="301"/>
      <c r="K54" s="299">
        <f t="shared" si="11"/>
        <v>81</v>
      </c>
      <c r="L54" s="299"/>
      <c r="M54" s="300">
        <v>40</v>
      </c>
      <c r="N54" s="299"/>
      <c r="O54" s="300">
        <v>41</v>
      </c>
      <c r="P54" s="299"/>
      <c r="Q54" s="298">
        <f t="shared" si="12"/>
        <v>96</v>
      </c>
      <c r="R54" s="299"/>
      <c r="S54" s="300">
        <v>54</v>
      </c>
      <c r="T54" s="299"/>
      <c r="U54" s="300">
        <v>42</v>
      </c>
      <c r="V54" s="301"/>
      <c r="W54" s="298">
        <f t="shared" si="13"/>
        <v>108</v>
      </c>
      <c r="X54" s="299"/>
      <c r="Y54" s="300">
        <v>45</v>
      </c>
      <c r="Z54" s="299"/>
      <c r="AA54" s="300">
        <v>63</v>
      </c>
      <c r="AB54" s="301"/>
      <c r="AC54" s="298">
        <f t="shared" si="14"/>
        <v>79</v>
      </c>
      <c r="AD54" s="299"/>
      <c r="AE54" s="300">
        <v>35</v>
      </c>
      <c r="AF54" s="299"/>
      <c r="AG54" s="300">
        <v>44</v>
      </c>
      <c r="AH54" s="301"/>
      <c r="AI54" s="298">
        <f t="shared" si="15"/>
        <v>76</v>
      </c>
      <c r="AJ54" s="299"/>
      <c r="AK54" s="300">
        <v>39</v>
      </c>
      <c r="AL54" s="299"/>
      <c r="AM54" s="300">
        <v>37</v>
      </c>
      <c r="AN54" s="301"/>
      <c r="AO54" s="298">
        <f t="shared" si="16"/>
        <v>92</v>
      </c>
      <c r="AP54" s="299"/>
      <c r="AQ54" s="300">
        <v>38</v>
      </c>
      <c r="AR54" s="299"/>
      <c r="AS54" s="300">
        <v>54</v>
      </c>
      <c r="AT54" s="301"/>
    </row>
    <row r="55" spans="2:46" s="5" customFormat="1" ht="15" customHeight="1" hidden="1">
      <c r="B55" s="296" t="s">
        <v>38</v>
      </c>
      <c r="C55" s="297"/>
      <c r="D55" s="297"/>
      <c r="E55" s="298">
        <f t="shared" si="10"/>
        <v>144</v>
      </c>
      <c r="F55" s="299"/>
      <c r="G55" s="300">
        <f t="shared" si="17"/>
        <v>67</v>
      </c>
      <c r="H55" s="299"/>
      <c r="I55" s="300">
        <f t="shared" si="18"/>
        <v>77</v>
      </c>
      <c r="J55" s="301"/>
      <c r="K55" s="299">
        <f t="shared" si="11"/>
        <v>23</v>
      </c>
      <c r="L55" s="299"/>
      <c r="M55" s="300">
        <v>11</v>
      </c>
      <c r="N55" s="299"/>
      <c r="O55" s="300">
        <v>12</v>
      </c>
      <c r="P55" s="299"/>
      <c r="Q55" s="298">
        <f t="shared" si="12"/>
        <v>24</v>
      </c>
      <c r="R55" s="299"/>
      <c r="S55" s="300">
        <v>16</v>
      </c>
      <c r="T55" s="299"/>
      <c r="U55" s="300">
        <v>8</v>
      </c>
      <c r="V55" s="301"/>
      <c r="W55" s="298">
        <f t="shared" si="13"/>
        <v>29</v>
      </c>
      <c r="X55" s="299"/>
      <c r="Y55" s="300">
        <v>15</v>
      </c>
      <c r="Z55" s="299"/>
      <c r="AA55" s="300">
        <v>14</v>
      </c>
      <c r="AB55" s="301"/>
      <c r="AC55" s="298">
        <f t="shared" si="14"/>
        <v>22</v>
      </c>
      <c r="AD55" s="299"/>
      <c r="AE55" s="300">
        <v>7</v>
      </c>
      <c r="AF55" s="299"/>
      <c r="AG55" s="300">
        <v>15</v>
      </c>
      <c r="AH55" s="301"/>
      <c r="AI55" s="298">
        <f t="shared" si="15"/>
        <v>24</v>
      </c>
      <c r="AJ55" s="299"/>
      <c r="AK55" s="300">
        <v>8</v>
      </c>
      <c r="AL55" s="299"/>
      <c r="AM55" s="300">
        <v>16</v>
      </c>
      <c r="AN55" s="301"/>
      <c r="AO55" s="298">
        <f t="shared" si="16"/>
        <v>22</v>
      </c>
      <c r="AP55" s="299"/>
      <c r="AQ55" s="300">
        <v>10</v>
      </c>
      <c r="AR55" s="299"/>
      <c r="AS55" s="300">
        <v>12</v>
      </c>
      <c r="AT55" s="301"/>
    </row>
    <row r="56" spans="2:46" s="5" customFormat="1" ht="15" customHeight="1" hidden="1">
      <c r="B56" s="296" t="s">
        <v>39</v>
      </c>
      <c r="C56" s="297"/>
      <c r="D56" s="297"/>
      <c r="E56" s="298">
        <f t="shared" si="10"/>
        <v>509</v>
      </c>
      <c r="F56" s="299"/>
      <c r="G56" s="300">
        <f t="shared" si="17"/>
        <v>261</v>
      </c>
      <c r="H56" s="299"/>
      <c r="I56" s="300">
        <f t="shared" si="18"/>
        <v>248</v>
      </c>
      <c r="J56" s="301"/>
      <c r="K56" s="299">
        <f t="shared" si="11"/>
        <v>98</v>
      </c>
      <c r="L56" s="299"/>
      <c r="M56" s="300">
        <v>56</v>
      </c>
      <c r="N56" s="299"/>
      <c r="O56" s="300">
        <v>42</v>
      </c>
      <c r="P56" s="299"/>
      <c r="Q56" s="298">
        <f t="shared" si="12"/>
        <v>69</v>
      </c>
      <c r="R56" s="299"/>
      <c r="S56" s="300">
        <v>41</v>
      </c>
      <c r="T56" s="299"/>
      <c r="U56" s="300">
        <v>28</v>
      </c>
      <c r="V56" s="301"/>
      <c r="W56" s="298">
        <f t="shared" si="13"/>
        <v>95</v>
      </c>
      <c r="X56" s="299"/>
      <c r="Y56" s="300">
        <v>38</v>
      </c>
      <c r="Z56" s="299"/>
      <c r="AA56" s="300">
        <v>57</v>
      </c>
      <c r="AB56" s="301"/>
      <c r="AC56" s="298">
        <f t="shared" si="14"/>
        <v>77</v>
      </c>
      <c r="AD56" s="299"/>
      <c r="AE56" s="300">
        <v>36</v>
      </c>
      <c r="AF56" s="299"/>
      <c r="AG56" s="300">
        <v>41</v>
      </c>
      <c r="AH56" s="301"/>
      <c r="AI56" s="298">
        <f t="shared" si="15"/>
        <v>80</v>
      </c>
      <c r="AJ56" s="299"/>
      <c r="AK56" s="300">
        <v>40</v>
      </c>
      <c r="AL56" s="299"/>
      <c r="AM56" s="300">
        <v>40</v>
      </c>
      <c r="AN56" s="301"/>
      <c r="AO56" s="298">
        <f t="shared" si="16"/>
        <v>90</v>
      </c>
      <c r="AP56" s="299"/>
      <c r="AQ56" s="300">
        <v>50</v>
      </c>
      <c r="AR56" s="299"/>
      <c r="AS56" s="300">
        <v>40</v>
      </c>
      <c r="AT56" s="301"/>
    </row>
    <row r="57" spans="2:46" s="5" customFormat="1" ht="15" customHeight="1" hidden="1">
      <c r="B57" s="296" t="s">
        <v>53</v>
      </c>
      <c r="C57" s="297"/>
      <c r="D57" s="297"/>
      <c r="E57" s="298">
        <f t="shared" si="10"/>
        <v>172</v>
      </c>
      <c r="F57" s="299"/>
      <c r="G57" s="300">
        <f t="shared" si="17"/>
        <v>94</v>
      </c>
      <c r="H57" s="299"/>
      <c r="I57" s="300">
        <f t="shared" si="18"/>
        <v>78</v>
      </c>
      <c r="J57" s="301"/>
      <c r="K57" s="299">
        <f t="shared" si="11"/>
        <v>28</v>
      </c>
      <c r="L57" s="299"/>
      <c r="M57" s="300">
        <v>13</v>
      </c>
      <c r="N57" s="299"/>
      <c r="O57" s="300">
        <v>15</v>
      </c>
      <c r="P57" s="299"/>
      <c r="Q57" s="298">
        <f t="shared" si="12"/>
        <v>16</v>
      </c>
      <c r="R57" s="299"/>
      <c r="S57" s="300">
        <v>8</v>
      </c>
      <c r="T57" s="299"/>
      <c r="U57" s="300">
        <v>8</v>
      </c>
      <c r="V57" s="301"/>
      <c r="W57" s="298">
        <f t="shared" si="13"/>
        <v>26</v>
      </c>
      <c r="X57" s="299"/>
      <c r="Y57" s="300">
        <v>16</v>
      </c>
      <c r="Z57" s="299"/>
      <c r="AA57" s="300">
        <v>10</v>
      </c>
      <c r="AB57" s="301"/>
      <c r="AC57" s="298">
        <f t="shared" si="14"/>
        <v>32</v>
      </c>
      <c r="AD57" s="299"/>
      <c r="AE57" s="300">
        <v>22</v>
      </c>
      <c r="AF57" s="299"/>
      <c r="AG57" s="300">
        <v>10</v>
      </c>
      <c r="AH57" s="301"/>
      <c r="AI57" s="298">
        <f t="shared" si="15"/>
        <v>28</v>
      </c>
      <c r="AJ57" s="299"/>
      <c r="AK57" s="300">
        <v>13</v>
      </c>
      <c r="AL57" s="299"/>
      <c r="AM57" s="300">
        <v>15</v>
      </c>
      <c r="AN57" s="301"/>
      <c r="AO57" s="298">
        <f t="shared" si="16"/>
        <v>42</v>
      </c>
      <c r="AP57" s="299"/>
      <c r="AQ57" s="300">
        <v>22</v>
      </c>
      <c r="AR57" s="299"/>
      <c r="AS57" s="300">
        <v>20</v>
      </c>
      <c r="AT57" s="301"/>
    </row>
    <row r="58" spans="2:46" s="5" customFormat="1" ht="15" customHeight="1" hidden="1">
      <c r="B58" s="296" t="s">
        <v>144</v>
      </c>
      <c r="C58" s="297"/>
      <c r="D58" s="297"/>
      <c r="E58" s="298">
        <f t="shared" si="10"/>
        <v>0</v>
      </c>
      <c r="F58" s="299"/>
      <c r="G58" s="300">
        <f t="shared" si="17"/>
        <v>0</v>
      </c>
      <c r="H58" s="299"/>
      <c r="I58" s="300">
        <f t="shared" si="18"/>
        <v>0</v>
      </c>
      <c r="J58" s="301"/>
      <c r="K58" s="299">
        <f t="shared" si="11"/>
        <v>0</v>
      </c>
      <c r="L58" s="299"/>
      <c r="M58" s="300">
        <v>0</v>
      </c>
      <c r="N58" s="299"/>
      <c r="O58" s="300">
        <v>0</v>
      </c>
      <c r="P58" s="299"/>
      <c r="Q58" s="298">
        <f t="shared" si="12"/>
        <v>0</v>
      </c>
      <c r="R58" s="299"/>
      <c r="S58" s="300">
        <v>0</v>
      </c>
      <c r="T58" s="299"/>
      <c r="U58" s="300">
        <v>0</v>
      </c>
      <c r="V58" s="301"/>
      <c r="W58" s="298">
        <f t="shared" si="13"/>
        <v>0</v>
      </c>
      <c r="X58" s="299"/>
      <c r="Y58" s="300">
        <v>0</v>
      </c>
      <c r="Z58" s="299"/>
      <c r="AA58" s="300">
        <v>0</v>
      </c>
      <c r="AB58" s="301"/>
      <c r="AC58" s="298">
        <f t="shared" si="14"/>
        <v>0</v>
      </c>
      <c r="AD58" s="299"/>
      <c r="AE58" s="300">
        <v>0</v>
      </c>
      <c r="AF58" s="299"/>
      <c r="AG58" s="300">
        <v>0</v>
      </c>
      <c r="AH58" s="301"/>
      <c r="AI58" s="298">
        <f t="shared" si="15"/>
        <v>0</v>
      </c>
      <c r="AJ58" s="299"/>
      <c r="AK58" s="300">
        <v>0</v>
      </c>
      <c r="AL58" s="299"/>
      <c r="AM58" s="300">
        <v>0</v>
      </c>
      <c r="AN58" s="301"/>
      <c r="AO58" s="298">
        <f t="shared" si="16"/>
        <v>0</v>
      </c>
      <c r="AP58" s="299"/>
      <c r="AQ58" s="300">
        <v>0</v>
      </c>
      <c r="AR58" s="299"/>
      <c r="AS58" s="300">
        <v>0</v>
      </c>
      <c r="AT58" s="301"/>
    </row>
    <row r="59" spans="2:46" s="5" customFormat="1" ht="15" customHeight="1" hidden="1">
      <c r="B59" s="296" t="s">
        <v>145</v>
      </c>
      <c r="C59" s="297"/>
      <c r="D59" s="297"/>
      <c r="E59" s="298">
        <f t="shared" si="10"/>
        <v>1620</v>
      </c>
      <c r="F59" s="299"/>
      <c r="G59" s="300">
        <f>SUM(G60:H63)</f>
        <v>835</v>
      </c>
      <c r="H59" s="299"/>
      <c r="I59" s="300">
        <f>SUM(I60:J63)</f>
        <v>785</v>
      </c>
      <c r="J59" s="301"/>
      <c r="K59" s="299">
        <f t="shared" si="11"/>
        <v>262</v>
      </c>
      <c r="L59" s="299"/>
      <c r="M59" s="300">
        <f>SUM(M60:N63)</f>
        <v>131</v>
      </c>
      <c r="N59" s="299"/>
      <c r="O59" s="300">
        <f>SUM(O60:P63)</f>
        <v>131</v>
      </c>
      <c r="P59" s="299"/>
      <c r="Q59" s="298">
        <f t="shared" si="12"/>
        <v>237</v>
      </c>
      <c r="R59" s="299"/>
      <c r="S59" s="300">
        <f>SUM(S60:T63)</f>
        <v>136</v>
      </c>
      <c r="T59" s="299"/>
      <c r="U59" s="300">
        <f>SUM(U60:V63)</f>
        <v>101</v>
      </c>
      <c r="V59" s="301"/>
      <c r="W59" s="298">
        <f t="shared" si="13"/>
        <v>310</v>
      </c>
      <c r="X59" s="299"/>
      <c r="Y59" s="300">
        <f>SUM(Y60:Z63)</f>
        <v>158</v>
      </c>
      <c r="Z59" s="299"/>
      <c r="AA59" s="300">
        <f>SUM(AA60:AB63)</f>
        <v>152</v>
      </c>
      <c r="AB59" s="301"/>
      <c r="AC59" s="298">
        <f t="shared" si="14"/>
        <v>272</v>
      </c>
      <c r="AD59" s="299"/>
      <c r="AE59" s="300">
        <f>SUM(AE60:AF63)</f>
        <v>146</v>
      </c>
      <c r="AF59" s="299"/>
      <c r="AG59" s="300">
        <f>SUM(AG60:AH63)</f>
        <v>126</v>
      </c>
      <c r="AH59" s="301"/>
      <c r="AI59" s="298">
        <f t="shared" si="15"/>
        <v>267</v>
      </c>
      <c r="AJ59" s="299"/>
      <c r="AK59" s="300">
        <f>SUM(AK60:AL63)</f>
        <v>131</v>
      </c>
      <c r="AL59" s="299"/>
      <c r="AM59" s="300">
        <f>SUM(AM60:AN63)</f>
        <v>136</v>
      </c>
      <c r="AN59" s="301"/>
      <c r="AO59" s="298">
        <f t="shared" si="16"/>
        <v>272</v>
      </c>
      <c r="AP59" s="299"/>
      <c r="AQ59" s="300">
        <f>SUM(AQ60:AR63)</f>
        <v>133</v>
      </c>
      <c r="AR59" s="299"/>
      <c r="AS59" s="300">
        <f>SUM(AS60:AT63)</f>
        <v>139</v>
      </c>
      <c r="AT59" s="301"/>
    </row>
    <row r="60" spans="2:46" s="5" customFormat="1" ht="15" customHeight="1" hidden="1">
      <c r="B60" s="296" t="s">
        <v>40</v>
      </c>
      <c r="C60" s="297"/>
      <c r="D60" s="297"/>
      <c r="E60" s="298">
        <f t="shared" si="10"/>
        <v>564</v>
      </c>
      <c r="F60" s="299"/>
      <c r="G60" s="300">
        <f>+M60+S60+Y60+AE60+AK60+AQ60</f>
        <v>281</v>
      </c>
      <c r="H60" s="299"/>
      <c r="I60" s="300">
        <f>+O60+U60+AA60+AG60+AM60+AS60</f>
        <v>283</v>
      </c>
      <c r="J60" s="301"/>
      <c r="K60" s="299">
        <f t="shared" si="11"/>
        <v>98</v>
      </c>
      <c r="L60" s="299"/>
      <c r="M60" s="300">
        <v>45</v>
      </c>
      <c r="N60" s="299"/>
      <c r="O60" s="300">
        <v>53</v>
      </c>
      <c r="P60" s="299"/>
      <c r="Q60" s="298">
        <f t="shared" si="12"/>
        <v>73</v>
      </c>
      <c r="R60" s="299"/>
      <c r="S60" s="300">
        <v>38</v>
      </c>
      <c r="T60" s="299"/>
      <c r="U60" s="300">
        <v>35</v>
      </c>
      <c r="V60" s="301"/>
      <c r="W60" s="298">
        <f t="shared" si="13"/>
        <v>118</v>
      </c>
      <c r="X60" s="299"/>
      <c r="Y60" s="300">
        <v>59</v>
      </c>
      <c r="Z60" s="299"/>
      <c r="AA60" s="300">
        <v>59</v>
      </c>
      <c r="AB60" s="301"/>
      <c r="AC60" s="298">
        <f t="shared" si="14"/>
        <v>80</v>
      </c>
      <c r="AD60" s="299"/>
      <c r="AE60" s="300">
        <v>44</v>
      </c>
      <c r="AF60" s="299"/>
      <c r="AG60" s="300">
        <v>36</v>
      </c>
      <c r="AH60" s="301"/>
      <c r="AI60" s="298">
        <f t="shared" si="15"/>
        <v>85</v>
      </c>
      <c r="AJ60" s="299"/>
      <c r="AK60" s="300">
        <v>43</v>
      </c>
      <c r="AL60" s="299"/>
      <c r="AM60" s="300">
        <v>42</v>
      </c>
      <c r="AN60" s="301"/>
      <c r="AO60" s="298">
        <f t="shared" si="16"/>
        <v>110</v>
      </c>
      <c r="AP60" s="299"/>
      <c r="AQ60" s="300">
        <v>52</v>
      </c>
      <c r="AR60" s="299"/>
      <c r="AS60" s="300">
        <v>58</v>
      </c>
      <c r="AT60" s="301"/>
    </row>
    <row r="61" spans="2:46" s="5" customFormat="1" ht="15" customHeight="1" hidden="1">
      <c r="B61" s="296" t="s">
        <v>41</v>
      </c>
      <c r="C61" s="297"/>
      <c r="D61" s="297"/>
      <c r="E61" s="298">
        <f t="shared" si="10"/>
        <v>412</v>
      </c>
      <c r="F61" s="299"/>
      <c r="G61" s="300">
        <f>+M61+S61+Y61+AE61+AK61+AQ61</f>
        <v>219</v>
      </c>
      <c r="H61" s="299"/>
      <c r="I61" s="300">
        <f>+O61+U61+AA61+AG61+AM61+AS61</f>
        <v>193</v>
      </c>
      <c r="J61" s="301"/>
      <c r="K61" s="299">
        <f t="shared" si="11"/>
        <v>55</v>
      </c>
      <c r="L61" s="299"/>
      <c r="M61" s="300">
        <v>32</v>
      </c>
      <c r="N61" s="299"/>
      <c r="O61" s="300">
        <v>23</v>
      </c>
      <c r="P61" s="299"/>
      <c r="Q61" s="298">
        <f t="shared" si="12"/>
        <v>61</v>
      </c>
      <c r="R61" s="299"/>
      <c r="S61" s="300">
        <v>36</v>
      </c>
      <c r="T61" s="299"/>
      <c r="U61" s="300">
        <v>25</v>
      </c>
      <c r="V61" s="301"/>
      <c r="W61" s="298">
        <f t="shared" si="13"/>
        <v>72</v>
      </c>
      <c r="X61" s="299"/>
      <c r="Y61" s="300">
        <v>39</v>
      </c>
      <c r="Z61" s="299"/>
      <c r="AA61" s="300">
        <v>33</v>
      </c>
      <c r="AB61" s="301"/>
      <c r="AC61" s="298">
        <f t="shared" si="14"/>
        <v>82</v>
      </c>
      <c r="AD61" s="299"/>
      <c r="AE61" s="300">
        <v>42</v>
      </c>
      <c r="AF61" s="299"/>
      <c r="AG61" s="300">
        <v>40</v>
      </c>
      <c r="AH61" s="301"/>
      <c r="AI61" s="298">
        <f t="shared" si="15"/>
        <v>75</v>
      </c>
      <c r="AJ61" s="299"/>
      <c r="AK61" s="300">
        <v>39</v>
      </c>
      <c r="AL61" s="299"/>
      <c r="AM61" s="300">
        <v>36</v>
      </c>
      <c r="AN61" s="301"/>
      <c r="AO61" s="298">
        <f t="shared" si="16"/>
        <v>67</v>
      </c>
      <c r="AP61" s="299"/>
      <c r="AQ61" s="300">
        <v>31</v>
      </c>
      <c r="AR61" s="299"/>
      <c r="AS61" s="300">
        <v>36</v>
      </c>
      <c r="AT61" s="301"/>
    </row>
    <row r="62" spans="2:46" s="5" customFormat="1" ht="15" customHeight="1" hidden="1">
      <c r="B62" s="296" t="s">
        <v>42</v>
      </c>
      <c r="C62" s="297"/>
      <c r="D62" s="297"/>
      <c r="E62" s="298">
        <f t="shared" si="10"/>
        <v>301</v>
      </c>
      <c r="F62" s="299"/>
      <c r="G62" s="300">
        <f>+M62+S62+Y62+AE62+AK62+AQ62</f>
        <v>153</v>
      </c>
      <c r="H62" s="299"/>
      <c r="I62" s="300">
        <f>+O62+U62+AA62+AG62+AM62+AS62</f>
        <v>148</v>
      </c>
      <c r="J62" s="301"/>
      <c r="K62" s="299">
        <f t="shared" si="11"/>
        <v>58</v>
      </c>
      <c r="L62" s="299"/>
      <c r="M62" s="300">
        <v>28</v>
      </c>
      <c r="N62" s="299"/>
      <c r="O62" s="300">
        <v>30</v>
      </c>
      <c r="P62" s="299"/>
      <c r="Q62" s="298">
        <f t="shared" si="12"/>
        <v>49</v>
      </c>
      <c r="R62" s="299"/>
      <c r="S62" s="300">
        <v>32</v>
      </c>
      <c r="T62" s="299"/>
      <c r="U62" s="300">
        <v>17</v>
      </c>
      <c r="V62" s="301"/>
      <c r="W62" s="298">
        <f t="shared" si="13"/>
        <v>55</v>
      </c>
      <c r="X62" s="299"/>
      <c r="Y62" s="300">
        <v>24</v>
      </c>
      <c r="Z62" s="299"/>
      <c r="AA62" s="300">
        <v>31</v>
      </c>
      <c r="AB62" s="301"/>
      <c r="AC62" s="298">
        <f t="shared" si="14"/>
        <v>55</v>
      </c>
      <c r="AD62" s="299"/>
      <c r="AE62" s="300">
        <v>27</v>
      </c>
      <c r="AF62" s="299"/>
      <c r="AG62" s="300">
        <v>28</v>
      </c>
      <c r="AH62" s="301"/>
      <c r="AI62" s="298">
        <f t="shared" si="15"/>
        <v>42</v>
      </c>
      <c r="AJ62" s="299"/>
      <c r="AK62" s="300">
        <v>19</v>
      </c>
      <c r="AL62" s="299"/>
      <c r="AM62" s="300">
        <v>23</v>
      </c>
      <c r="AN62" s="301"/>
      <c r="AO62" s="298">
        <f t="shared" si="16"/>
        <v>42</v>
      </c>
      <c r="AP62" s="299"/>
      <c r="AQ62" s="300">
        <v>23</v>
      </c>
      <c r="AR62" s="299"/>
      <c r="AS62" s="300">
        <v>19</v>
      </c>
      <c r="AT62" s="301"/>
    </row>
    <row r="63" spans="2:46" s="5" customFormat="1" ht="15" customHeight="1" hidden="1">
      <c r="B63" s="296" t="s">
        <v>43</v>
      </c>
      <c r="C63" s="297"/>
      <c r="D63" s="297"/>
      <c r="E63" s="298">
        <f t="shared" si="10"/>
        <v>343</v>
      </c>
      <c r="F63" s="299"/>
      <c r="G63" s="300">
        <f>+M63+S63+Y63+AE63+AK63+AQ63</f>
        <v>182</v>
      </c>
      <c r="H63" s="299"/>
      <c r="I63" s="300">
        <f>+O63+U63+AA63+AG63+AM63+AS63</f>
        <v>161</v>
      </c>
      <c r="J63" s="301"/>
      <c r="K63" s="299">
        <f t="shared" si="11"/>
        <v>51</v>
      </c>
      <c r="L63" s="299"/>
      <c r="M63" s="300">
        <v>26</v>
      </c>
      <c r="N63" s="299"/>
      <c r="O63" s="300">
        <v>25</v>
      </c>
      <c r="P63" s="299"/>
      <c r="Q63" s="298">
        <f t="shared" si="12"/>
        <v>54</v>
      </c>
      <c r="R63" s="299"/>
      <c r="S63" s="300">
        <v>30</v>
      </c>
      <c r="T63" s="299"/>
      <c r="U63" s="300">
        <v>24</v>
      </c>
      <c r="V63" s="301"/>
      <c r="W63" s="298">
        <f t="shared" si="13"/>
        <v>65</v>
      </c>
      <c r="X63" s="299"/>
      <c r="Y63" s="300">
        <v>36</v>
      </c>
      <c r="Z63" s="299"/>
      <c r="AA63" s="300">
        <v>29</v>
      </c>
      <c r="AB63" s="301"/>
      <c r="AC63" s="298">
        <f t="shared" si="14"/>
        <v>55</v>
      </c>
      <c r="AD63" s="299"/>
      <c r="AE63" s="300">
        <v>33</v>
      </c>
      <c r="AF63" s="299"/>
      <c r="AG63" s="300">
        <v>22</v>
      </c>
      <c r="AH63" s="301"/>
      <c r="AI63" s="298">
        <f t="shared" si="15"/>
        <v>65</v>
      </c>
      <c r="AJ63" s="299"/>
      <c r="AK63" s="300">
        <v>30</v>
      </c>
      <c r="AL63" s="299"/>
      <c r="AM63" s="300">
        <v>35</v>
      </c>
      <c r="AN63" s="301"/>
      <c r="AO63" s="298">
        <f t="shared" si="16"/>
        <v>53</v>
      </c>
      <c r="AP63" s="299"/>
      <c r="AQ63" s="300">
        <v>27</v>
      </c>
      <c r="AR63" s="299"/>
      <c r="AS63" s="300">
        <v>26</v>
      </c>
      <c r="AT63" s="301"/>
    </row>
    <row r="64" spans="2:46" s="5" customFormat="1" ht="15" customHeight="1" hidden="1">
      <c r="B64" s="302" t="s">
        <v>146</v>
      </c>
      <c r="C64" s="303"/>
      <c r="D64" s="303"/>
      <c r="E64" s="304">
        <f t="shared" si="10"/>
        <v>887</v>
      </c>
      <c r="F64" s="305"/>
      <c r="G64" s="306">
        <f>SUM(G65:H68)</f>
        <v>432</v>
      </c>
      <c r="H64" s="305"/>
      <c r="I64" s="306">
        <f>SUM(I65:J68)</f>
        <v>455</v>
      </c>
      <c r="J64" s="307"/>
      <c r="K64" s="305">
        <f t="shared" si="11"/>
        <v>139</v>
      </c>
      <c r="L64" s="305"/>
      <c r="M64" s="306">
        <f>SUM(M65:N68)</f>
        <v>67</v>
      </c>
      <c r="N64" s="305"/>
      <c r="O64" s="306">
        <f>SUM(O65:P68)</f>
        <v>72</v>
      </c>
      <c r="P64" s="305"/>
      <c r="Q64" s="304">
        <f t="shared" si="12"/>
        <v>133</v>
      </c>
      <c r="R64" s="305"/>
      <c r="S64" s="306">
        <f>SUM(S65:T68)</f>
        <v>66</v>
      </c>
      <c r="T64" s="305"/>
      <c r="U64" s="306">
        <f>SUM(U65:V68)</f>
        <v>67</v>
      </c>
      <c r="V64" s="307"/>
      <c r="W64" s="304">
        <f t="shared" si="13"/>
        <v>142</v>
      </c>
      <c r="X64" s="305"/>
      <c r="Y64" s="306">
        <f>SUM(Y65:Z68)</f>
        <v>76</v>
      </c>
      <c r="Z64" s="305"/>
      <c r="AA64" s="306">
        <f>SUM(AA65:AB68)</f>
        <v>66</v>
      </c>
      <c r="AB64" s="307"/>
      <c r="AC64" s="304">
        <f t="shared" si="14"/>
        <v>138</v>
      </c>
      <c r="AD64" s="305"/>
      <c r="AE64" s="306">
        <f>SUM(AE65:AF68)</f>
        <v>66</v>
      </c>
      <c r="AF64" s="305"/>
      <c r="AG64" s="306">
        <f>SUM(AG65:AH68)</f>
        <v>72</v>
      </c>
      <c r="AH64" s="307"/>
      <c r="AI64" s="304">
        <f t="shared" si="15"/>
        <v>177</v>
      </c>
      <c r="AJ64" s="305"/>
      <c r="AK64" s="306">
        <f>SUM(AK65:AL68)</f>
        <v>86</v>
      </c>
      <c r="AL64" s="305"/>
      <c r="AM64" s="306">
        <f>SUM(AM65:AN68)</f>
        <v>91</v>
      </c>
      <c r="AN64" s="307"/>
      <c r="AO64" s="304">
        <f t="shared" si="16"/>
        <v>158</v>
      </c>
      <c r="AP64" s="305"/>
      <c r="AQ64" s="306">
        <f>SUM(AQ65:AR68)</f>
        <v>71</v>
      </c>
      <c r="AR64" s="305"/>
      <c r="AS64" s="306">
        <f>SUM(AS65:AT68)</f>
        <v>87</v>
      </c>
      <c r="AT64" s="307"/>
    </row>
    <row r="65" spans="2:46" s="5" customFormat="1" ht="15" customHeight="1" hidden="1">
      <c r="B65" s="296" t="s">
        <v>44</v>
      </c>
      <c r="C65" s="297"/>
      <c r="D65" s="297"/>
      <c r="E65" s="298">
        <f t="shared" si="10"/>
        <v>432</v>
      </c>
      <c r="F65" s="299"/>
      <c r="G65" s="300">
        <f>+M65+S65+Y65+AE65+AK65+AQ65</f>
        <v>217</v>
      </c>
      <c r="H65" s="299"/>
      <c r="I65" s="300">
        <f>+O65+U65+AA65+AG65+AM65+AS65</f>
        <v>215</v>
      </c>
      <c r="J65" s="301"/>
      <c r="K65" s="299">
        <f t="shared" si="11"/>
        <v>68</v>
      </c>
      <c r="L65" s="299"/>
      <c r="M65" s="300">
        <v>36</v>
      </c>
      <c r="N65" s="299"/>
      <c r="O65" s="300">
        <v>32</v>
      </c>
      <c r="P65" s="299"/>
      <c r="Q65" s="298">
        <f t="shared" si="12"/>
        <v>71</v>
      </c>
      <c r="R65" s="299"/>
      <c r="S65" s="300">
        <v>35</v>
      </c>
      <c r="T65" s="299"/>
      <c r="U65" s="300">
        <v>36</v>
      </c>
      <c r="V65" s="301"/>
      <c r="W65" s="298">
        <f t="shared" si="13"/>
        <v>58</v>
      </c>
      <c r="X65" s="299"/>
      <c r="Y65" s="300">
        <v>35</v>
      </c>
      <c r="Z65" s="299"/>
      <c r="AA65" s="300">
        <v>23</v>
      </c>
      <c r="AB65" s="301"/>
      <c r="AC65" s="298">
        <f t="shared" si="14"/>
        <v>66</v>
      </c>
      <c r="AD65" s="299"/>
      <c r="AE65" s="300">
        <v>29</v>
      </c>
      <c r="AF65" s="299"/>
      <c r="AG65" s="300">
        <v>37</v>
      </c>
      <c r="AH65" s="301"/>
      <c r="AI65" s="298">
        <f t="shared" si="15"/>
        <v>93</v>
      </c>
      <c r="AJ65" s="299"/>
      <c r="AK65" s="300">
        <v>48</v>
      </c>
      <c r="AL65" s="299"/>
      <c r="AM65" s="300">
        <v>45</v>
      </c>
      <c r="AN65" s="301"/>
      <c r="AO65" s="298">
        <f t="shared" si="16"/>
        <v>76</v>
      </c>
      <c r="AP65" s="299"/>
      <c r="AQ65" s="300">
        <v>34</v>
      </c>
      <c r="AR65" s="299"/>
      <c r="AS65" s="300">
        <v>42</v>
      </c>
      <c r="AT65" s="301"/>
    </row>
    <row r="66" spans="2:46" s="5" customFormat="1" ht="15" customHeight="1" hidden="1">
      <c r="B66" s="296" t="s">
        <v>45</v>
      </c>
      <c r="C66" s="297"/>
      <c r="D66" s="297"/>
      <c r="E66" s="298">
        <f t="shared" si="10"/>
        <v>241</v>
      </c>
      <c r="F66" s="299"/>
      <c r="G66" s="300">
        <f>+M66+S66+Y66+AE66+AK66+AQ66</f>
        <v>111</v>
      </c>
      <c r="H66" s="299"/>
      <c r="I66" s="300">
        <f>+O66+U66+AA66+AG66+AM66+AS66</f>
        <v>130</v>
      </c>
      <c r="J66" s="301"/>
      <c r="K66" s="299">
        <f t="shared" si="11"/>
        <v>37</v>
      </c>
      <c r="L66" s="299"/>
      <c r="M66" s="300">
        <v>15</v>
      </c>
      <c r="N66" s="299"/>
      <c r="O66" s="300">
        <v>22</v>
      </c>
      <c r="P66" s="299"/>
      <c r="Q66" s="298">
        <f t="shared" si="12"/>
        <v>35</v>
      </c>
      <c r="R66" s="299"/>
      <c r="S66" s="300">
        <v>20</v>
      </c>
      <c r="T66" s="299"/>
      <c r="U66" s="300">
        <v>15</v>
      </c>
      <c r="V66" s="301"/>
      <c r="W66" s="298">
        <f t="shared" si="13"/>
        <v>42</v>
      </c>
      <c r="X66" s="299"/>
      <c r="Y66" s="300">
        <v>20</v>
      </c>
      <c r="Z66" s="299"/>
      <c r="AA66" s="300">
        <v>22</v>
      </c>
      <c r="AB66" s="301"/>
      <c r="AC66" s="298">
        <f t="shared" si="14"/>
        <v>40</v>
      </c>
      <c r="AD66" s="299"/>
      <c r="AE66" s="300">
        <v>20</v>
      </c>
      <c r="AF66" s="299"/>
      <c r="AG66" s="300">
        <v>20</v>
      </c>
      <c r="AH66" s="301"/>
      <c r="AI66" s="298">
        <f t="shared" si="15"/>
        <v>42</v>
      </c>
      <c r="AJ66" s="299"/>
      <c r="AK66" s="300">
        <v>17</v>
      </c>
      <c r="AL66" s="299"/>
      <c r="AM66" s="300">
        <v>25</v>
      </c>
      <c r="AN66" s="301"/>
      <c r="AO66" s="298">
        <f t="shared" si="16"/>
        <v>45</v>
      </c>
      <c r="AP66" s="299"/>
      <c r="AQ66" s="300">
        <v>19</v>
      </c>
      <c r="AR66" s="299"/>
      <c r="AS66" s="300">
        <v>26</v>
      </c>
      <c r="AT66" s="301"/>
    </row>
    <row r="67" spans="2:46" s="5" customFormat="1" ht="15" customHeight="1" hidden="1">
      <c r="B67" s="296" t="s">
        <v>46</v>
      </c>
      <c r="C67" s="297"/>
      <c r="D67" s="297"/>
      <c r="E67" s="298">
        <f t="shared" si="10"/>
        <v>128</v>
      </c>
      <c r="F67" s="299"/>
      <c r="G67" s="300">
        <f>+M67+S67+Y67+AE67+AK67+AQ67</f>
        <v>61</v>
      </c>
      <c r="H67" s="299"/>
      <c r="I67" s="300">
        <f>+O67+U67+AA67+AG67+AM67+AS67</f>
        <v>67</v>
      </c>
      <c r="J67" s="301"/>
      <c r="K67" s="299">
        <f t="shared" si="11"/>
        <v>21</v>
      </c>
      <c r="L67" s="299"/>
      <c r="M67" s="300">
        <v>10</v>
      </c>
      <c r="N67" s="299"/>
      <c r="O67" s="300">
        <v>11</v>
      </c>
      <c r="P67" s="299"/>
      <c r="Q67" s="298">
        <f t="shared" si="12"/>
        <v>21</v>
      </c>
      <c r="R67" s="299"/>
      <c r="S67" s="300">
        <v>7</v>
      </c>
      <c r="T67" s="299"/>
      <c r="U67" s="300">
        <v>14</v>
      </c>
      <c r="V67" s="301"/>
      <c r="W67" s="298">
        <f t="shared" si="13"/>
        <v>24</v>
      </c>
      <c r="X67" s="299"/>
      <c r="Y67" s="300">
        <v>13</v>
      </c>
      <c r="Z67" s="299"/>
      <c r="AA67" s="300">
        <v>11</v>
      </c>
      <c r="AB67" s="301"/>
      <c r="AC67" s="298">
        <f t="shared" si="14"/>
        <v>21</v>
      </c>
      <c r="AD67" s="299"/>
      <c r="AE67" s="300">
        <v>8</v>
      </c>
      <c r="AF67" s="299"/>
      <c r="AG67" s="300">
        <v>13</v>
      </c>
      <c r="AH67" s="301"/>
      <c r="AI67" s="298">
        <f t="shared" si="15"/>
        <v>25</v>
      </c>
      <c r="AJ67" s="299"/>
      <c r="AK67" s="300">
        <v>12</v>
      </c>
      <c r="AL67" s="299"/>
      <c r="AM67" s="300">
        <v>13</v>
      </c>
      <c r="AN67" s="301"/>
      <c r="AO67" s="298">
        <f t="shared" si="16"/>
        <v>16</v>
      </c>
      <c r="AP67" s="299"/>
      <c r="AQ67" s="300">
        <v>11</v>
      </c>
      <c r="AR67" s="299"/>
      <c r="AS67" s="300">
        <v>5</v>
      </c>
      <c r="AT67" s="301"/>
    </row>
    <row r="68" spans="2:46" s="5" customFormat="1" ht="15" customHeight="1" hidden="1">
      <c r="B68" s="296" t="s">
        <v>47</v>
      </c>
      <c r="C68" s="297"/>
      <c r="D68" s="297"/>
      <c r="E68" s="298">
        <f t="shared" si="10"/>
        <v>86</v>
      </c>
      <c r="F68" s="299"/>
      <c r="G68" s="300">
        <f>+M68+S68+Y68+AE68+AK68+AQ68</f>
        <v>43</v>
      </c>
      <c r="H68" s="299"/>
      <c r="I68" s="300">
        <f>+O68+U68+AA68+AG68+AM68+AS68</f>
        <v>43</v>
      </c>
      <c r="J68" s="301"/>
      <c r="K68" s="299">
        <f t="shared" si="11"/>
        <v>13</v>
      </c>
      <c r="L68" s="299"/>
      <c r="M68" s="300">
        <v>6</v>
      </c>
      <c r="N68" s="299"/>
      <c r="O68" s="300">
        <v>7</v>
      </c>
      <c r="P68" s="299"/>
      <c r="Q68" s="298">
        <f t="shared" si="12"/>
        <v>6</v>
      </c>
      <c r="R68" s="299"/>
      <c r="S68" s="300">
        <v>4</v>
      </c>
      <c r="T68" s="299"/>
      <c r="U68" s="300">
        <v>2</v>
      </c>
      <c r="V68" s="301"/>
      <c r="W68" s="298">
        <f t="shared" si="13"/>
        <v>18</v>
      </c>
      <c r="X68" s="299"/>
      <c r="Y68" s="300">
        <v>8</v>
      </c>
      <c r="Z68" s="299"/>
      <c r="AA68" s="300">
        <v>10</v>
      </c>
      <c r="AB68" s="301"/>
      <c r="AC68" s="298">
        <f t="shared" si="14"/>
        <v>11</v>
      </c>
      <c r="AD68" s="299"/>
      <c r="AE68" s="300">
        <v>9</v>
      </c>
      <c r="AF68" s="299"/>
      <c r="AG68" s="300">
        <v>2</v>
      </c>
      <c r="AH68" s="301"/>
      <c r="AI68" s="298">
        <f t="shared" si="15"/>
        <v>17</v>
      </c>
      <c r="AJ68" s="299"/>
      <c r="AK68" s="300">
        <v>9</v>
      </c>
      <c r="AL68" s="299"/>
      <c r="AM68" s="300">
        <v>8</v>
      </c>
      <c r="AN68" s="301"/>
      <c r="AO68" s="298">
        <f t="shared" si="16"/>
        <v>21</v>
      </c>
      <c r="AP68" s="299"/>
      <c r="AQ68" s="300">
        <v>7</v>
      </c>
      <c r="AR68" s="299"/>
      <c r="AS68" s="300">
        <v>14</v>
      </c>
      <c r="AT68" s="301"/>
    </row>
    <row r="69" spans="2:46" ht="18" customHeight="1">
      <c r="B69" s="289" t="s">
        <v>149</v>
      </c>
      <c r="C69" s="290"/>
      <c r="D69" s="290"/>
      <c r="E69" s="308">
        <f>E70+E76+E84+E89</f>
        <v>5764</v>
      </c>
      <c r="F69" s="309"/>
      <c r="G69" s="310">
        <f>G70+G76+G84+G89</f>
        <v>2948</v>
      </c>
      <c r="H69" s="309"/>
      <c r="I69" s="310">
        <f>I70+I76+I84+I89</f>
        <v>2816</v>
      </c>
      <c r="J69" s="311"/>
      <c r="K69" s="309">
        <f>K70+K76+K84+K89</f>
        <v>889</v>
      </c>
      <c r="L69" s="309"/>
      <c r="M69" s="310">
        <f>M70+M76+M84+M89</f>
        <v>454</v>
      </c>
      <c r="N69" s="309"/>
      <c r="O69" s="310">
        <f>O70+O76+O84+O89</f>
        <v>435</v>
      </c>
      <c r="P69" s="309"/>
      <c r="Q69" s="308">
        <f>Q70+Q76+Q84+Q89</f>
        <v>939</v>
      </c>
      <c r="R69" s="309"/>
      <c r="S69" s="310">
        <f>S70+S76+S84+S89</f>
        <v>483</v>
      </c>
      <c r="T69" s="309"/>
      <c r="U69" s="310">
        <f>U70+U76+U84+U89</f>
        <v>456</v>
      </c>
      <c r="V69" s="311"/>
      <c r="W69" s="308">
        <f>W70+W76+W84+W89</f>
        <v>885</v>
      </c>
      <c r="X69" s="309"/>
      <c r="Y69" s="310">
        <f>Y70+Y76+Y84+Y89</f>
        <v>469</v>
      </c>
      <c r="Z69" s="309"/>
      <c r="AA69" s="310">
        <f>AA70+AA76+AA84+AA89</f>
        <v>416</v>
      </c>
      <c r="AB69" s="311"/>
      <c r="AC69" s="308">
        <f>AC70+AC76+AC84+AC89</f>
        <v>1057</v>
      </c>
      <c r="AD69" s="309"/>
      <c r="AE69" s="310">
        <f>AE70+AE76+AE84+AE89</f>
        <v>538</v>
      </c>
      <c r="AF69" s="309"/>
      <c r="AG69" s="310">
        <f>AG70+AG76+AG84+AG89</f>
        <v>519</v>
      </c>
      <c r="AH69" s="311"/>
      <c r="AI69" s="308">
        <f>AI70+AI76+AI84+AI89</f>
        <v>970</v>
      </c>
      <c r="AJ69" s="309"/>
      <c r="AK69" s="310">
        <f>AK70+AK76+AK84+AK89</f>
        <v>479</v>
      </c>
      <c r="AL69" s="309"/>
      <c r="AM69" s="310">
        <f>AM70+AM76+AM84+AM89</f>
        <v>491</v>
      </c>
      <c r="AN69" s="311"/>
      <c r="AO69" s="308">
        <f>AO70+AO76+AO84+AO89</f>
        <v>1024</v>
      </c>
      <c r="AP69" s="309"/>
      <c r="AQ69" s="310">
        <f>AQ70+AQ76+AQ84+AQ89</f>
        <v>525</v>
      </c>
      <c r="AR69" s="309"/>
      <c r="AS69" s="310">
        <f>AS70+AS76+AS84+AS89</f>
        <v>499</v>
      </c>
      <c r="AT69" s="311"/>
    </row>
    <row r="70" spans="2:46" s="5" customFormat="1" ht="15" customHeight="1" hidden="1">
      <c r="B70" s="296" t="s">
        <v>148</v>
      </c>
      <c r="C70" s="297"/>
      <c r="D70" s="312"/>
      <c r="E70" s="298">
        <f aca="true" t="shared" si="19" ref="E70:E93">SUM(G70:J70)</f>
        <v>1221</v>
      </c>
      <c r="F70" s="313"/>
      <c r="G70" s="300">
        <f>SUM(G71:H75)</f>
        <v>628</v>
      </c>
      <c r="H70" s="313"/>
      <c r="I70" s="300">
        <f>SUM(I71:J75)</f>
        <v>593</v>
      </c>
      <c r="J70" s="301"/>
      <c r="K70" s="298">
        <f aca="true" t="shared" si="20" ref="K70:K93">SUM(M70:P70)</f>
        <v>195</v>
      </c>
      <c r="L70" s="313"/>
      <c r="M70" s="300">
        <f>SUM(M71:N75)</f>
        <v>90</v>
      </c>
      <c r="N70" s="313"/>
      <c r="O70" s="300">
        <f>SUM(O71:P75)</f>
        <v>105</v>
      </c>
      <c r="P70" s="301"/>
      <c r="Q70" s="298">
        <f aca="true" t="shared" si="21" ref="Q70:Q93">SUM(S70:V70)</f>
        <v>177</v>
      </c>
      <c r="R70" s="313"/>
      <c r="S70" s="300">
        <f>SUM(S71:T75)</f>
        <v>100</v>
      </c>
      <c r="T70" s="313"/>
      <c r="U70" s="300">
        <f>SUM(U71:V75)</f>
        <v>77</v>
      </c>
      <c r="V70" s="301"/>
      <c r="W70" s="298">
        <f aca="true" t="shared" si="22" ref="W70:W93">SUM(Y70:AB70)</f>
        <v>188</v>
      </c>
      <c r="X70" s="313"/>
      <c r="Y70" s="300">
        <f>SUM(Y71:Z75)</f>
        <v>88</v>
      </c>
      <c r="Z70" s="313"/>
      <c r="AA70" s="300">
        <f>SUM(AA71:AB75)</f>
        <v>100</v>
      </c>
      <c r="AB70" s="301"/>
      <c r="AC70" s="298">
        <f aca="true" t="shared" si="23" ref="AC70:AC93">SUM(AE70:AH70)</f>
        <v>215</v>
      </c>
      <c r="AD70" s="313"/>
      <c r="AE70" s="300">
        <f>SUM(AE71:AF75)</f>
        <v>117</v>
      </c>
      <c r="AF70" s="313"/>
      <c r="AG70" s="300">
        <f>SUM(AG71:AH75)</f>
        <v>98</v>
      </c>
      <c r="AH70" s="301"/>
      <c r="AI70" s="298">
        <f aca="true" t="shared" si="24" ref="AI70:AI93">SUM(AK70:AN70)</f>
        <v>219</v>
      </c>
      <c r="AJ70" s="313"/>
      <c r="AK70" s="300">
        <f>SUM(AK71:AL75)</f>
        <v>103</v>
      </c>
      <c r="AL70" s="313"/>
      <c r="AM70" s="300">
        <f>SUM(AM71:AN75)</f>
        <v>116</v>
      </c>
      <c r="AN70" s="301"/>
      <c r="AO70" s="298">
        <f aca="true" t="shared" si="25" ref="AO70:AO93">SUM(AQ70:AT70)</f>
        <v>227</v>
      </c>
      <c r="AP70" s="313"/>
      <c r="AQ70" s="300">
        <f>SUM(AQ71:AR75)</f>
        <v>130</v>
      </c>
      <c r="AR70" s="313"/>
      <c r="AS70" s="300">
        <f>SUM(AS71:AT75)</f>
        <v>97</v>
      </c>
      <c r="AT70" s="301"/>
    </row>
    <row r="71" spans="2:46" s="5" customFormat="1" ht="15" customHeight="1" hidden="1">
      <c r="B71" s="296" t="s">
        <v>34</v>
      </c>
      <c r="C71" s="297"/>
      <c r="D71" s="297"/>
      <c r="E71" s="298">
        <f t="shared" si="19"/>
        <v>258</v>
      </c>
      <c r="F71" s="299"/>
      <c r="G71" s="300">
        <f>+M71+S71+Y71+AE71+AK71+AQ71</f>
        <v>149</v>
      </c>
      <c r="H71" s="299"/>
      <c r="I71" s="300">
        <f>+O71+U71+AA71+AG71+AM71+AS71</f>
        <v>109</v>
      </c>
      <c r="J71" s="301"/>
      <c r="K71" s="299">
        <f t="shared" si="20"/>
        <v>42</v>
      </c>
      <c r="L71" s="299"/>
      <c r="M71" s="300">
        <v>19</v>
      </c>
      <c r="N71" s="299"/>
      <c r="O71" s="300">
        <v>23</v>
      </c>
      <c r="P71" s="299"/>
      <c r="Q71" s="298">
        <f t="shared" si="21"/>
        <v>31</v>
      </c>
      <c r="R71" s="299"/>
      <c r="S71" s="300">
        <v>18</v>
      </c>
      <c r="T71" s="299"/>
      <c r="U71" s="300">
        <v>13</v>
      </c>
      <c r="V71" s="301"/>
      <c r="W71" s="298">
        <f t="shared" si="22"/>
        <v>42</v>
      </c>
      <c r="X71" s="299"/>
      <c r="Y71" s="300">
        <v>24</v>
      </c>
      <c r="Z71" s="299"/>
      <c r="AA71" s="300">
        <v>18</v>
      </c>
      <c r="AB71" s="301"/>
      <c r="AC71" s="298">
        <f t="shared" si="23"/>
        <v>38</v>
      </c>
      <c r="AD71" s="299"/>
      <c r="AE71" s="300">
        <v>26</v>
      </c>
      <c r="AF71" s="299"/>
      <c r="AG71" s="300">
        <v>12</v>
      </c>
      <c r="AH71" s="301"/>
      <c r="AI71" s="298">
        <f t="shared" si="24"/>
        <v>55</v>
      </c>
      <c r="AJ71" s="299"/>
      <c r="AK71" s="300">
        <v>32</v>
      </c>
      <c r="AL71" s="299"/>
      <c r="AM71" s="300">
        <v>23</v>
      </c>
      <c r="AN71" s="301"/>
      <c r="AO71" s="298">
        <f t="shared" si="25"/>
        <v>50</v>
      </c>
      <c r="AP71" s="299"/>
      <c r="AQ71" s="300">
        <v>30</v>
      </c>
      <c r="AR71" s="299"/>
      <c r="AS71" s="300">
        <v>20</v>
      </c>
      <c r="AT71" s="301"/>
    </row>
    <row r="72" spans="2:46" s="5" customFormat="1" ht="15" customHeight="1" hidden="1">
      <c r="B72" s="296" t="s">
        <v>48</v>
      </c>
      <c r="C72" s="297"/>
      <c r="D72" s="297"/>
      <c r="E72" s="298">
        <f t="shared" si="19"/>
        <v>251</v>
      </c>
      <c r="F72" s="299"/>
      <c r="G72" s="300">
        <f>+M72+S72+Y72+AE72+AK72+AQ72</f>
        <v>123</v>
      </c>
      <c r="H72" s="299"/>
      <c r="I72" s="300">
        <f>+O72+U72+AA72+AG72+AM72+AS72</f>
        <v>128</v>
      </c>
      <c r="J72" s="301"/>
      <c r="K72" s="299">
        <f t="shared" si="20"/>
        <v>46</v>
      </c>
      <c r="L72" s="299"/>
      <c r="M72" s="300">
        <v>16</v>
      </c>
      <c r="N72" s="299"/>
      <c r="O72" s="300">
        <v>30</v>
      </c>
      <c r="P72" s="299"/>
      <c r="Q72" s="298">
        <f t="shared" si="21"/>
        <v>45</v>
      </c>
      <c r="R72" s="299"/>
      <c r="S72" s="300">
        <v>25</v>
      </c>
      <c r="T72" s="299"/>
      <c r="U72" s="300">
        <v>20</v>
      </c>
      <c r="V72" s="301"/>
      <c r="W72" s="298">
        <f t="shared" si="22"/>
        <v>29</v>
      </c>
      <c r="X72" s="299"/>
      <c r="Y72" s="300">
        <v>14</v>
      </c>
      <c r="Z72" s="299"/>
      <c r="AA72" s="300">
        <v>15</v>
      </c>
      <c r="AB72" s="301"/>
      <c r="AC72" s="298">
        <f t="shared" si="23"/>
        <v>43</v>
      </c>
      <c r="AD72" s="299"/>
      <c r="AE72" s="300">
        <v>25</v>
      </c>
      <c r="AF72" s="299"/>
      <c r="AG72" s="300">
        <v>18</v>
      </c>
      <c r="AH72" s="301"/>
      <c r="AI72" s="298">
        <f t="shared" si="24"/>
        <v>44</v>
      </c>
      <c r="AJ72" s="299"/>
      <c r="AK72" s="300">
        <v>20</v>
      </c>
      <c r="AL72" s="299"/>
      <c r="AM72" s="300">
        <v>24</v>
      </c>
      <c r="AN72" s="301"/>
      <c r="AO72" s="298">
        <f t="shared" si="25"/>
        <v>44</v>
      </c>
      <c r="AP72" s="299"/>
      <c r="AQ72" s="300">
        <v>23</v>
      </c>
      <c r="AR72" s="299"/>
      <c r="AS72" s="300">
        <v>21</v>
      </c>
      <c r="AT72" s="301"/>
    </row>
    <row r="73" spans="2:46" s="5" customFormat="1" ht="15" customHeight="1" hidden="1">
      <c r="B73" s="296" t="s">
        <v>49</v>
      </c>
      <c r="C73" s="297"/>
      <c r="D73" s="297"/>
      <c r="E73" s="298">
        <f t="shared" si="19"/>
        <v>226</v>
      </c>
      <c r="F73" s="299"/>
      <c r="G73" s="300">
        <f>+M73+S73+Y73+AE73+AK73+AQ73</f>
        <v>115</v>
      </c>
      <c r="H73" s="299"/>
      <c r="I73" s="300">
        <f>+O73+U73+AA73+AG73+AM73+AS73</f>
        <v>111</v>
      </c>
      <c r="J73" s="301"/>
      <c r="K73" s="299">
        <f t="shared" si="20"/>
        <v>35</v>
      </c>
      <c r="L73" s="299"/>
      <c r="M73" s="300">
        <v>17</v>
      </c>
      <c r="N73" s="299"/>
      <c r="O73" s="300">
        <v>18</v>
      </c>
      <c r="P73" s="299"/>
      <c r="Q73" s="298">
        <f t="shared" si="21"/>
        <v>30</v>
      </c>
      <c r="R73" s="299"/>
      <c r="S73" s="300">
        <v>18</v>
      </c>
      <c r="T73" s="299"/>
      <c r="U73" s="300">
        <v>12</v>
      </c>
      <c r="V73" s="301"/>
      <c r="W73" s="298">
        <f t="shared" si="22"/>
        <v>35</v>
      </c>
      <c r="X73" s="299"/>
      <c r="Y73" s="300">
        <v>15</v>
      </c>
      <c r="Z73" s="299"/>
      <c r="AA73" s="300">
        <v>20</v>
      </c>
      <c r="AB73" s="301"/>
      <c r="AC73" s="298">
        <f t="shared" si="23"/>
        <v>50</v>
      </c>
      <c r="AD73" s="299"/>
      <c r="AE73" s="300">
        <v>27</v>
      </c>
      <c r="AF73" s="299"/>
      <c r="AG73" s="300">
        <v>23</v>
      </c>
      <c r="AH73" s="301"/>
      <c r="AI73" s="298">
        <f t="shared" si="24"/>
        <v>33</v>
      </c>
      <c r="AJ73" s="299"/>
      <c r="AK73" s="300">
        <v>14</v>
      </c>
      <c r="AL73" s="299"/>
      <c r="AM73" s="300">
        <v>19</v>
      </c>
      <c r="AN73" s="301"/>
      <c r="AO73" s="298">
        <f t="shared" si="25"/>
        <v>43</v>
      </c>
      <c r="AP73" s="299"/>
      <c r="AQ73" s="300">
        <v>24</v>
      </c>
      <c r="AR73" s="299"/>
      <c r="AS73" s="300">
        <v>19</v>
      </c>
      <c r="AT73" s="301"/>
    </row>
    <row r="74" spans="2:46" s="5" customFormat="1" ht="15" customHeight="1" hidden="1">
      <c r="B74" s="296" t="s">
        <v>50</v>
      </c>
      <c r="C74" s="297"/>
      <c r="D74" s="297"/>
      <c r="E74" s="298">
        <f t="shared" si="19"/>
        <v>284</v>
      </c>
      <c r="F74" s="299"/>
      <c r="G74" s="300">
        <f>+M74+S74+Y74+AE74+AK74+AQ74</f>
        <v>142</v>
      </c>
      <c r="H74" s="299"/>
      <c r="I74" s="300">
        <f>+O74+U74+AA74+AG74+AM74+AS74</f>
        <v>142</v>
      </c>
      <c r="J74" s="301"/>
      <c r="K74" s="299">
        <f t="shared" si="20"/>
        <v>45</v>
      </c>
      <c r="L74" s="299"/>
      <c r="M74" s="300">
        <v>26</v>
      </c>
      <c r="N74" s="299"/>
      <c r="O74" s="300">
        <v>19</v>
      </c>
      <c r="P74" s="299"/>
      <c r="Q74" s="298">
        <f t="shared" si="21"/>
        <v>43</v>
      </c>
      <c r="R74" s="299"/>
      <c r="S74" s="300">
        <v>25</v>
      </c>
      <c r="T74" s="299"/>
      <c r="U74" s="300">
        <v>18</v>
      </c>
      <c r="V74" s="301"/>
      <c r="W74" s="298">
        <f t="shared" si="22"/>
        <v>45</v>
      </c>
      <c r="X74" s="299"/>
      <c r="Y74" s="300">
        <v>19</v>
      </c>
      <c r="Z74" s="299"/>
      <c r="AA74" s="300">
        <v>26</v>
      </c>
      <c r="AB74" s="301"/>
      <c r="AC74" s="298">
        <f t="shared" si="23"/>
        <v>53</v>
      </c>
      <c r="AD74" s="299"/>
      <c r="AE74" s="300">
        <v>24</v>
      </c>
      <c r="AF74" s="299"/>
      <c r="AG74" s="300">
        <v>29</v>
      </c>
      <c r="AH74" s="301"/>
      <c r="AI74" s="298">
        <f t="shared" si="24"/>
        <v>46</v>
      </c>
      <c r="AJ74" s="299"/>
      <c r="AK74" s="300">
        <v>18</v>
      </c>
      <c r="AL74" s="299"/>
      <c r="AM74" s="300">
        <v>28</v>
      </c>
      <c r="AN74" s="301"/>
      <c r="AO74" s="298">
        <f t="shared" si="25"/>
        <v>52</v>
      </c>
      <c r="AP74" s="299"/>
      <c r="AQ74" s="300">
        <v>30</v>
      </c>
      <c r="AR74" s="299"/>
      <c r="AS74" s="300">
        <v>22</v>
      </c>
      <c r="AT74" s="301"/>
    </row>
    <row r="75" spans="2:46" s="5" customFormat="1" ht="15" customHeight="1" hidden="1">
      <c r="B75" s="296" t="s">
        <v>51</v>
      </c>
      <c r="C75" s="297"/>
      <c r="D75" s="297"/>
      <c r="E75" s="298">
        <f t="shared" si="19"/>
        <v>202</v>
      </c>
      <c r="F75" s="299"/>
      <c r="G75" s="300">
        <f>+M75+S75+Y75+AE75+AK75+AQ75</f>
        <v>99</v>
      </c>
      <c r="H75" s="299"/>
      <c r="I75" s="300">
        <f>+O75+U75+AA75+AG75+AM75+AS75</f>
        <v>103</v>
      </c>
      <c r="J75" s="301"/>
      <c r="K75" s="299">
        <f t="shared" si="20"/>
        <v>27</v>
      </c>
      <c r="L75" s="299"/>
      <c r="M75" s="300">
        <v>12</v>
      </c>
      <c r="N75" s="299"/>
      <c r="O75" s="300">
        <v>15</v>
      </c>
      <c r="P75" s="299"/>
      <c r="Q75" s="298">
        <f t="shared" si="21"/>
        <v>28</v>
      </c>
      <c r="R75" s="299"/>
      <c r="S75" s="300">
        <v>14</v>
      </c>
      <c r="T75" s="299"/>
      <c r="U75" s="300">
        <v>14</v>
      </c>
      <c r="V75" s="301"/>
      <c r="W75" s="298">
        <f t="shared" si="22"/>
        <v>37</v>
      </c>
      <c r="X75" s="299"/>
      <c r="Y75" s="300">
        <v>16</v>
      </c>
      <c r="Z75" s="299"/>
      <c r="AA75" s="300">
        <v>21</v>
      </c>
      <c r="AB75" s="301"/>
      <c r="AC75" s="298">
        <f t="shared" si="23"/>
        <v>31</v>
      </c>
      <c r="AD75" s="299"/>
      <c r="AE75" s="300">
        <v>15</v>
      </c>
      <c r="AF75" s="299"/>
      <c r="AG75" s="300">
        <v>16</v>
      </c>
      <c r="AH75" s="301"/>
      <c r="AI75" s="298">
        <f t="shared" si="24"/>
        <v>41</v>
      </c>
      <c r="AJ75" s="299"/>
      <c r="AK75" s="300">
        <v>19</v>
      </c>
      <c r="AL75" s="299"/>
      <c r="AM75" s="300">
        <v>22</v>
      </c>
      <c r="AN75" s="301"/>
      <c r="AO75" s="298">
        <f t="shared" si="25"/>
        <v>38</v>
      </c>
      <c r="AP75" s="299"/>
      <c r="AQ75" s="300">
        <v>23</v>
      </c>
      <c r="AR75" s="299"/>
      <c r="AS75" s="300">
        <v>15</v>
      </c>
      <c r="AT75" s="301"/>
    </row>
    <row r="76" spans="2:46" s="5" customFormat="1" ht="15" customHeight="1" hidden="1">
      <c r="B76" s="296" t="s">
        <v>143</v>
      </c>
      <c r="C76" s="297"/>
      <c r="D76" s="297"/>
      <c r="E76" s="298">
        <f t="shared" si="19"/>
        <v>2084</v>
      </c>
      <c r="F76" s="299"/>
      <c r="G76" s="300">
        <f>SUM(G77:H83)</f>
        <v>1063</v>
      </c>
      <c r="H76" s="299"/>
      <c r="I76" s="300">
        <f>SUM(I77:J83)</f>
        <v>1021</v>
      </c>
      <c r="J76" s="301"/>
      <c r="K76" s="299">
        <f t="shared" si="20"/>
        <v>318</v>
      </c>
      <c r="L76" s="299"/>
      <c r="M76" s="300">
        <f>SUM(M77:N83)</f>
        <v>166</v>
      </c>
      <c r="N76" s="299"/>
      <c r="O76" s="300">
        <f>SUM(O77:P83)</f>
        <v>152</v>
      </c>
      <c r="P76" s="299"/>
      <c r="Q76" s="298">
        <f t="shared" si="21"/>
        <v>361</v>
      </c>
      <c r="R76" s="299"/>
      <c r="S76" s="300">
        <f>SUM(S77:T83)</f>
        <v>187</v>
      </c>
      <c r="T76" s="299"/>
      <c r="U76" s="300">
        <f>SUM(U77:V83)</f>
        <v>174</v>
      </c>
      <c r="V76" s="301"/>
      <c r="W76" s="298">
        <f t="shared" si="22"/>
        <v>324</v>
      </c>
      <c r="X76" s="299"/>
      <c r="Y76" s="300">
        <f>SUM(Y77:Z83)</f>
        <v>180</v>
      </c>
      <c r="Z76" s="299"/>
      <c r="AA76" s="300">
        <f>SUM(AA77:AB83)</f>
        <v>144</v>
      </c>
      <c r="AB76" s="301"/>
      <c r="AC76" s="298">
        <f t="shared" si="23"/>
        <v>391</v>
      </c>
      <c r="AD76" s="299"/>
      <c r="AE76" s="300">
        <f>SUM(AE77:AF83)</f>
        <v>187</v>
      </c>
      <c r="AF76" s="299"/>
      <c r="AG76" s="300">
        <f>SUM(AG77:AH83)</f>
        <v>204</v>
      </c>
      <c r="AH76" s="301"/>
      <c r="AI76" s="298">
        <f t="shared" si="24"/>
        <v>336</v>
      </c>
      <c r="AJ76" s="299"/>
      <c r="AK76" s="300">
        <f>SUM(AK77:AL83)</f>
        <v>164</v>
      </c>
      <c r="AL76" s="299"/>
      <c r="AM76" s="300">
        <f>SUM(AM77:AN83)</f>
        <v>172</v>
      </c>
      <c r="AN76" s="301"/>
      <c r="AO76" s="298">
        <f t="shared" si="25"/>
        <v>354</v>
      </c>
      <c r="AP76" s="299"/>
      <c r="AQ76" s="300">
        <f>SUM(AQ77:AR83)</f>
        <v>179</v>
      </c>
      <c r="AR76" s="299"/>
      <c r="AS76" s="300">
        <f>SUM(AS77:AT83)</f>
        <v>175</v>
      </c>
      <c r="AT76" s="301"/>
    </row>
    <row r="77" spans="2:46" s="5" customFormat="1" ht="15" customHeight="1" hidden="1">
      <c r="B77" s="296" t="s">
        <v>35</v>
      </c>
      <c r="C77" s="297"/>
      <c r="D77" s="297"/>
      <c r="E77" s="298">
        <f t="shared" si="19"/>
        <v>371</v>
      </c>
      <c r="F77" s="299"/>
      <c r="G77" s="300">
        <f>+M77+S77+Y77+AE77+AK77+AQ77</f>
        <v>193</v>
      </c>
      <c r="H77" s="299"/>
      <c r="I77" s="300">
        <f>+O77+U77+AA77+AG77+AM77+AS77</f>
        <v>178</v>
      </c>
      <c r="J77" s="301"/>
      <c r="K77" s="299">
        <f t="shared" si="20"/>
        <v>44</v>
      </c>
      <c r="L77" s="299"/>
      <c r="M77" s="300">
        <v>19</v>
      </c>
      <c r="N77" s="299"/>
      <c r="O77" s="300">
        <v>25</v>
      </c>
      <c r="P77" s="299"/>
      <c r="Q77" s="298">
        <f t="shared" si="21"/>
        <v>61</v>
      </c>
      <c r="R77" s="299"/>
      <c r="S77" s="300">
        <v>33</v>
      </c>
      <c r="T77" s="299"/>
      <c r="U77" s="300">
        <v>28</v>
      </c>
      <c r="V77" s="301"/>
      <c r="W77" s="298">
        <f t="shared" si="22"/>
        <v>61</v>
      </c>
      <c r="X77" s="299"/>
      <c r="Y77" s="300">
        <v>27</v>
      </c>
      <c r="Z77" s="299"/>
      <c r="AA77" s="300">
        <v>34</v>
      </c>
      <c r="AB77" s="301"/>
      <c r="AC77" s="298">
        <f t="shared" si="23"/>
        <v>72</v>
      </c>
      <c r="AD77" s="299"/>
      <c r="AE77" s="300">
        <v>44</v>
      </c>
      <c r="AF77" s="299"/>
      <c r="AG77" s="300">
        <v>28</v>
      </c>
      <c r="AH77" s="301"/>
      <c r="AI77" s="298">
        <f t="shared" si="24"/>
        <v>61</v>
      </c>
      <c r="AJ77" s="299"/>
      <c r="AK77" s="300">
        <v>32</v>
      </c>
      <c r="AL77" s="299"/>
      <c r="AM77" s="300">
        <v>29</v>
      </c>
      <c r="AN77" s="301"/>
      <c r="AO77" s="298">
        <f t="shared" si="25"/>
        <v>72</v>
      </c>
      <c r="AP77" s="299"/>
      <c r="AQ77" s="300">
        <v>38</v>
      </c>
      <c r="AR77" s="299"/>
      <c r="AS77" s="300">
        <v>34</v>
      </c>
      <c r="AT77" s="301"/>
    </row>
    <row r="78" spans="2:46" s="5" customFormat="1" ht="15" customHeight="1" hidden="1">
      <c r="B78" s="296" t="s">
        <v>36</v>
      </c>
      <c r="C78" s="297"/>
      <c r="D78" s="297"/>
      <c r="E78" s="298">
        <f t="shared" si="19"/>
        <v>379</v>
      </c>
      <c r="F78" s="299"/>
      <c r="G78" s="300">
        <f aca="true" t="shared" si="26" ref="G78:G83">+M78+S78+Y78+AE78+AK78+AQ78</f>
        <v>199</v>
      </c>
      <c r="H78" s="299"/>
      <c r="I78" s="300">
        <f aca="true" t="shared" si="27" ref="I78:I83">+O78+U78+AA78+AG78+AM78+AS78</f>
        <v>180</v>
      </c>
      <c r="J78" s="301"/>
      <c r="K78" s="299">
        <f t="shared" si="20"/>
        <v>58</v>
      </c>
      <c r="L78" s="299"/>
      <c r="M78" s="300">
        <v>32</v>
      </c>
      <c r="N78" s="299"/>
      <c r="O78" s="300">
        <v>26</v>
      </c>
      <c r="P78" s="299"/>
      <c r="Q78" s="298">
        <f t="shared" si="21"/>
        <v>68</v>
      </c>
      <c r="R78" s="299"/>
      <c r="S78" s="300">
        <v>33</v>
      </c>
      <c r="T78" s="299"/>
      <c r="U78" s="300">
        <v>35</v>
      </c>
      <c r="V78" s="301"/>
      <c r="W78" s="298">
        <f t="shared" si="22"/>
        <v>55</v>
      </c>
      <c r="X78" s="299"/>
      <c r="Y78" s="300">
        <v>33</v>
      </c>
      <c r="Z78" s="299"/>
      <c r="AA78" s="300">
        <v>22</v>
      </c>
      <c r="AB78" s="301"/>
      <c r="AC78" s="298">
        <f t="shared" si="23"/>
        <v>60</v>
      </c>
      <c r="AD78" s="299"/>
      <c r="AE78" s="300">
        <v>26</v>
      </c>
      <c r="AF78" s="299"/>
      <c r="AG78" s="300">
        <v>34</v>
      </c>
      <c r="AH78" s="301"/>
      <c r="AI78" s="298">
        <f t="shared" si="24"/>
        <v>64</v>
      </c>
      <c r="AJ78" s="299"/>
      <c r="AK78" s="300">
        <v>33</v>
      </c>
      <c r="AL78" s="299"/>
      <c r="AM78" s="300">
        <v>31</v>
      </c>
      <c r="AN78" s="301"/>
      <c r="AO78" s="298">
        <f t="shared" si="25"/>
        <v>74</v>
      </c>
      <c r="AP78" s="299"/>
      <c r="AQ78" s="300">
        <v>42</v>
      </c>
      <c r="AR78" s="299"/>
      <c r="AS78" s="300">
        <v>32</v>
      </c>
      <c r="AT78" s="301"/>
    </row>
    <row r="79" spans="2:46" s="5" customFormat="1" ht="15" customHeight="1" hidden="1">
      <c r="B79" s="296" t="s">
        <v>37</v>
      </c>
      <c r="C79" s="297"/>
      <c r="D79" s="297"/>
      <c r="E79" s="298">
        <f t="shared" si="19"/>
        <v>524</v>
      </c>
      <c r="F79" s="299"/>
      <c r="G79" s="300">
        <f t="shared" si="26"/>
        <v>258</v>
      </c>
      <c r="H79" s="299"/>
      <c r="I79" s="300">
        <f t="shared" si="27"/>
        <v>266</v>
      </c>
      <c r="J79" s="301"/>
      <c r="K79" s="299">
        <f t="shared" si="20"/>
        <v>83</v>
      </c>
      <c r="L79" s="299"/>
      <c r="M79" s="300">
        <v>43</v>
      </c>
      <c r="N79" s="299"/>
      <c r="O79" s="300">
        <v>40</v>
      </c>
      <c r="P79" s="299"/>
      <c r="Q79" s="298">
        <f t="shared" si="21"/>
        <v>82</v>
      </c>
      <c r="R79" s="299"/>
      <c r="S79" s="300">
        <v>41</v>
      </c>
      <c r="T79" s="299"/>
      <c r="U79" s="300">
        <v>41</v>
      </c>
      <c r="V79" s="301"/>
      <c r="W79" s="298">
        <f t="shared" si="22"/>
        <v>96</v>
      </c>
      <c r="X79" s="299"/>
      <c r="Y79" s="300">
        <v>54</v>
      </c>
      <c r="Z79" s="299"/>
      <c r="AA79" s="300">
        <v>42</v>
      </c>
      <c r="AB79" s="301"/>
      <c r="AC79" s="298">
        <f t="shared" si="23"/>
        <v>109</v>
      </c>
      <c r="AD79" s="299"/>
      <c r="AE79" s="300">
        <v>47</v>
      </c>
      <c r="AF79" s="299"/>
      <c r="AG79" s="300">
        <v>62</v>
      </c>
      <c r="AH79" s="301"/>
      <c r="AI79" s="298">
        <f t="shared" si="24"/>
        <v>78</v>
      </c>
      <c r="AJ79" s="299"/>
      <c r="AK79" s="300">
        <v>35</v>
      </c>
      <c r="AL79" s="299"/>
      <c r="AM79" s="300">
        <v>43</v>
      </c>
      <c r="AN79" s="301"/>
      <c r="AO79" s="298">
        <f t="shared" si="25"/>
        <v>76</v>
      </c>
      <c r="AP79" s="299"/>
      <c r="AQ79" s="300">
        <v>38</v>
      </c>
      <c r="AR79" s="299"/>
      <c r="AS79" s="300">
        <v>38</v>
      </c>
      <c r="AT79" s="301"/>
    </row>
    <row r="80" spans="2:46" s="5" customFormat="1" ht="15" customHeight="1" hidden="1">
      <c r="B80" s="296" t="s">
        <v>38</v>
      </c>
      <c r="C80" s="297"/>
      <c r="D80" s="297"/>
      <c r="E80" s="298">
        <f t="shared" si="19"/>
        <v>147</v>
      </c>
      <c r="F80" s="299"/>
      <c r="G80" s="300">
        <f t="shared" si="26"/>
        <v>69</v>
      </c>
      <c r="H80" s="299"/>
      <c r="I80" s="300">
        <f t="shared" si="27"/>
        <v>78</v>
      </c>
      <c r="J80" s="301"/>
      <c r="K80" s="299">
        <f t="shared" si="20"/>
        <v>24</v>
      </c>
      <c r="L80" s="299"/>
      <c r="M80" s="300">
        <v>13</v>
      </c>
      <c r="N80" s="299"/>
      <c r="O80" s="300">
        <v>11</v>
      </c>
      <c r="P80" s="299"/>
      <c r="Q80" s="298">
        <f t="shared" si="21"/>
        <v>23</v>
      </c>
      <c r="R80" s="299"/>
      <c r="S80" s="300">
        <v>11</v>
      </c>
      <c r="T80" s="299"/>
      <c r="U80" s="300">
        <v>12</v>
      </c>
      <c r="V80" s="301"/>
      <c r="W80" s="298">
        <f t="shared" si="22"/>
        <v>24</v>
      </c>
      <c r="X80" s="299"/>
      <c r="Y80" s="300">
        <v>15</v>
      </c>
      <c r="Z80" s="299"/>
      <c r="AA80" s="300">
        <v>9</v>
      </c>
      <c r="AB80" s="301"/>
      <c r="AC80" s="298">
        <f t="shared" si="23"/>
        <v>29</v>
      </c>
      <c r="AD80" s="299"/>
      <c r="AE80" s="300">
        <v>15</v>
      </c>
      <c r="AF80" s="299"/>
      <c r="AG80" s="300">
        <v>14</v>
      </c>
      <c r="AH80" s="301"/>
      <c r="AI80" s="298">
        <f t="shared" si="24"/>
        <v>23</v>
      </c>
      <c r="AJ80" s="299"/>
      <c r="AK80" s="300">
        <v>7</v>
      </c>
      <c r="AL80" s="299"/>
      <c r="AM80" s="300">
        <v>16</v>
      </c>
      <c r="AN80" s="301"/>
      <c r="AO80" s="298">
        <f t="shared" si="25"/>
        <v>24</v>
      </c>
      <c r="AP80" s="299"/>
      <c r="AQ80" s="300">
        <v>8</v>
      </c>
      <c r="AR80" s="299"/>
      <c r="AS80" s="300">
        <v>16</v>
      </c>
      <c r="AT80" s="301"/>
    </row>
    <row r="81" spans="2:46" s="5" customFormat="1" ht="15" customHeight="1" hidden="1">
      <c r="B81" s="296" t="s">
        <v>39</v>
      </c>
      <c r="C81" s="297"/>
      <c r="D81" s="297"/>
      <c r="E81" s="298">
        <f t="shared" si="19"/>
        <v>504</v>
      </c>
      <c r="F81" s="299"/>
      <c r="G81" s="300">
        <f t="shared" si="26"/>
        <v>256</v>
      </c>
      <c r="H81" s="299"/>
      <c r="I81" s="300">
        <f t="shared" si="27"/>
        <v>248</v>
      </c>
      <c r="J81" s="301"/>
      <c r="K81" s="299">
        <f t="shared" si="20"/>
        <v>80</v>
      </c>
      <c r="L81" s="299"/>
      <c r="M81" s="300">
        <v>42</v>
      </c>
      <c r="N81" s="299"/>
      <c r="O81" s="300">
        <v>38</v>
      </c>
      <c r="P81" s="299"/>
      <c r="Q81" s="298">
        <f t="shared" si="21"/>
        <v>99</v>
      </c>
      <c r="R81" s="299"/>
      <c r="S81" s="300">
        <v>56</v>
      </c>
      <c r="T81" s="299"/>
      <c r="U81" s="300">
        <v>43</v>
      </c>
      <c r="V81" s="301"/>
      <c r="W81" s="298">
        <f t="shared" si="22"/>
        <v>72</v>
      </c>
      <c r="X81" s="299"/>
      <c r="Y81" s="300">
        <v>43</v>
      </c>
      <c r="Z81" s="299"/>
      <c r="AA81" s="300">
        <v>29</v>
      </c>
      <c r="AB81" s="301"/>
      <c r="AC81" s="298">
        <f t="shared" si="23"/>
        <v>95</v>
      </c>
      <c r="AD81" s="299"/>
      <c r="AE81" s="300">
        <v>39</v>
      </c>
      <c r="AF81" s="299"/>
      <c r="AG81" s="300">
        <v>56</v>
      </c>
      <c r="AH81" s="301"/>
      <c r="AI81" s="298">
        <f t="shared" si="24"/>
        <v>78</v>
      </c>
      <c r="AJ81" s="299"/>
      <c r="AK81" s="300">
        <v>36</v>
      </c>
      <c r="AL81" s="299"/>
      <c r="AM81" s="300">
        <v>42</v>
      </c>
      <c r="AN81" s="301"/>
      <c r="AO81" s="298">
        <f t="shared" si="25"/>
        <v>80</v>
      </c>
      <c r="AP81" s="299"/>
      <c r="AQ81" s="300">
        <v>40</v>
      </c>
      <c r="AR81" s="299"/>
      <c r="AS81" s="300">
        <v>40</v>
      </c>
      <c r="AT81" s="301"/>
    </row>
    <row r="82" spans="2:46" s="5" customFormat="1" ht="15" customHeight="1" hidden="1">
      <c r="B82" s="296" t="s">
        <v>53</v>
      </c>
      <c r="C82" s="297"/>
      <c r="D82" s="297"/>
      <c r="E82" s="298">
        <f t="shared" si="19"/>
        <v>159</v>
      </c>
      <c r="F82" s="299"/>
      <c r="G82" s="300">
        <f t="shared" si="26"/>
        <v>88</v>
      </c>
      <c r="H82" s="299"/>
      <c r="I82" s="300">
        <f t="shared" si="27"/>
        <v>71</v>
      </c>
      <c r="J82" s="301"/>
      <c r="K82" s="299">
        <f t="shared" si="20"/>
        <v>29</v>
      </c>
      <c r="L82" s="299"/>
      <c r="M82" s="300">
        <v>17</v>
      </c>
      <c r="N82" s="299"/>
      <c r="O82" s="300">
        <v>12</v>
      </c>
      <c r="P82" s="299"/>
      <c r="Q82" s="298">
        <f t="shared" si="21"/>
        <v>28</v>
      </c>
      <c r="R82" s="299"/>
      <c r="S82" s="300">
        <v>13</v>
      </c>
      <c r="T82" s="299"/>
      <c r="U82" s="300">
        <v>15</v>
      </c>
      <c r="V82" s="301"/>
      <c r="W82" s="298">
        <f t="shared" si="22"/>
        <v>16</v>
      </c>
      <c r="X82" s="299"/>
      <c r="Y82" s="300">
        <v>8</v>
      </c>
      <c r="Z82" s="299"/>
      <c r="AA82" s="300">
        <v>8</v>
      </c>
      <c r="AB82" s="301"/>
      <c r="AC82" s="298">
        <f t="shared" si="23"/>
        <v>26</v>
      </c>
      <c r="AD82" s="299"/>
      <c r="AE82" s="300">
        <v>16</v>
      </c>
      <c r="AF82" s="299"/>
      <c r="AG82" s="300">
        <v>10</v>
      </c>
      <c r="AH82" s="301"/>
      <c r="AI82" s="298">
        <f t="shared" si="24"/>
        <v>32</v>
      </c>
      <c r="AJ82" s="299"/>
      <c r="AK82" s="300">
        <v>21</v>
      </c>
      <c r="AL82" s="299"/>
      <c r="AM82" s="300">
        <v>11</v>
      </c>
      <c r="AN82" s="301"/>
      <c r="AO82" s="298">
        <f t="shared" si="25"/>
        <v>28</v>
      </c>
      <c r="AP82" s="299"/>
      <c r="AQ82" s="300">
        <v>13</v>
      </c>
      <c r="AR82" s="299"/>
      <c r="AS82" s="300">
        <v>15</v>
      </c>
      <c r="AT82" s="301"/>
    </row>
    <row r="83" spans="2:46" s="5" customFormat="1" ht="15" customHeight="1" hidden="1">
      <c r="B83" s="296" t="s">
        <v>144</v>
      </c>
      <c r="C83" s="297"/>
      <c r="D83" s="297"/>
      <c r="E83" s="298">
        <f t="shared" si="19"/>
        <v>0</v>
      </c>
      <c r="F83" s="299"/>
      <c r="G83" s="300">
        <f t="shared" si="26"/>
        <v>0</v>
      </c>
      <c r="H83" s="299"/>
      <c r="I83" s="300">
        <f t="shared" si="27"/>
        <v>0</v>
      </c>
      <c r="J83" s="301"/>
      <c r="K83" s="299">
        <f t="shared" si="20"/>
        <v>0</v>
      </c>
      <c r="L83" s="299"/>
      <c r="M83" s="300">
        <v>0</v>
      </c>
      <c r="N83" s="299"/>
      <c r="O83" s="300">
        <v>0</v>
      </c>
      <c r="P83" s="299"/>
      <c r="Q83" s="298">
        <f t="shared" si="21"/>
        <v>0</v>
      </c>
      <c r="R83" s="299"/>
      <c r="S83" s="300">
        <v>0</v>
      </c>
      <c r="T83" s="299"/>
      <c r="U83" s="300">
        <v>0</v>
      </c>
      <c r="V83" s="301"/>
      <c r="W83" s="298">
        <f t="shared" si="22"/>
        <v>0</v>
      </c>
      <c r="X83" s="299"/>
      <c r="Y83" s="300">
        <v>0</v>
      </c>
      <c r="Z83" s="299"/>
      <c r="AA83" s="300">
        <v>0</v>
      </c>
      <c r="AB83" s="301"/>
      <c r="AC83" s="298">
        <f t="shared" si="23"/>
        <v>0</v>
      </c>
      <c r="AD83" s="299"/>
      <c r="AE83" s="300">
        <v>0</v>
      </c>
      <c r="AF83" s="299"/>
      <c r="AG83" s="300">
        <v>0</v>
      </c>
      <c r="AH83" s="301"/>
      <c r="AI83" s="298">
        <f t="shared" si="24"/>
        <v>0</v>
      </c>
      <c r="AJ83" s="299"/>
      <c r="AK83" s="300">
        <v>0</v>
      </c>
      <c r="AL83" s="299"/>
      <c r="AM83" s="300">
        <v>0</v>
      </c>
      <c r="AN83" s="301"/>
      <c r="AO83" s="298">
        <f t="shared" si="25"/>
        <v>0</v>
      </c>
      <c r="AP83" s="299"/>
      <c r="AQ83" s="300">
        <v>0</v>
      </c>
      <c r="AR83" s="299"/>
      <c r="AS83" s="300">
        <v>0</v>
      </c>
      <c r="AT83" s="301"/>
    </row>
    <row r="84" spans="2:46" s="5" customFormat="1" ht="15" customHeight="1" hidden="1">
      <c r="B84" s="296" t="s">
        <v>145</v>
      </c>
      <c r="C84" s="297"/>
      <c r="D84" s="297"/>
      <c r="E84" s="298">
        <f t="shared" si="19"/>
        <v>1597</v>
      </c>
      <c r="F84" s="299"/>
      <c r="G84" s="300">
        <f>SUM(G85:H88)</f>
        <v>827</v>
      </c>
      <c r="H84" s="299"/>
      <c r="I84" s="300">
        <f>SUM(I85:J88)</f>
        <v>770</v>
      </c>
      <c r="J84" s="301"/>
      <c r="K84" s="299">
        <f t="shared" si="20"/>
        <v>246</v>
      </c>
      <c r="L84" s="299"/>
      <c r="M84" s="300">
        <f>SUM(M85:N88)</f>
        <v>129</v>
      </c>
      <c r="N84" s="299"/>
      <c r="O84" s="300">
        <f>SUM(O85:P88)</f>
        <v>117</v>
      </c>
      <c r="P84" s="299"/>
      <c r="Q84" s="298">
        <f t="shared" si="21"/>
        <v>263</v>
      </c>
      <c r="R84" s="299"/>
      <c r="S84" s="300">
        <f>SUM(S85:T88)</f>
        <v>130</v>
      </c>
      <c r="T84" s="299"/>
      <c r="U84" s="300">
        <f>SUM(U85:V88)</f>
        <v>133</v>
      </c>
      <c r="V84" s="301"/>
      <c r="W84" s="298">
        <f t="shared" si="22"/>
        <v>239</v>
      </c>
      <c r="X84" s="299"/>
      <c r="Y84" s="300">
        <f>SUM(Y85:Z88)</f>
        <v>134</v>
      </c>
      <c r="Z84" s="299"/>
      <c r="AA84" s="300">
        <f>SUM(AA85:AB88)</f>
        <v>105</v>
      </c>
      <c r="AB84" s="301"/>
      <c r="AC84" s="298">
        <f t="shared" si="23"/>
        <v>309</v>
      </c>
      <c r="AD84" s="299"/>
      <c r="AE84" s="300">
        <f>SUM(AE85:AF88)</f>
        <v>158</v>
      </c>
      <c r="AF84" s="299"/>
      <c r="AG84" s="300">
        <f>SUM(AG85:AH88)</f>
        <v>151</v>
      </c>
      <c r="AH84" s="301"/>
      <c r="AI84" s="298">
        <f t="shared" si="24"/>
        <v>275</v>
      </c>
      <c r="AJ84" s="299"/>
      <c r="AK84" s="300">
        <f>SUM(AK85:AL88)</f>
        <v>146</v>
      </c>
      <c r="AL84" s="299"/>
      <c r="AM84" s="300">
        <f>SUM(AM85:AN88)</f>
        <v>129</v>
      </c>
      <c r="AN84" s="301"/>
      <c r="AO84" s="298">
        <f t="shared" si="25"/>
        <v>265</v>
      </c>
      <c r="AP84" s="299"/>
      <c r="AQ84" s="300">
        <f>SUM(AQ85:AR88)</f>
        <v>130</v>
      </c>
      <c r="AR84" s="299"/>
      <c r="AS84" s="300">
        <f>SUM(AS85:AT88)</f>
        <v>135</v>
      </c>
      <c r="AT84" s="301"/>
    </row>
    <row r="85" spans="2:46" s="5" customFormat="1" ht="15" customHeight="1" hidden="1">
      <c r="B85" s="296" t="s">
        <v>40</v>
      </c>
      <c r="C85" s="297"/>
      <c r="D85" s="297"/>
      <c r="E85" s="298">
        <f t="shared" si="19"/>
        <v>544</v>
      </c>
      <c r="F85" s="299"/>
      <c r="G85" s="300">
        <f>+M85+S85+Y85+AE85+AK85+AQ85</f>
        <v>278</v>
      </c>
      <c r="H85" s="299"/>
      <c r="I85" s="300">
        <f>+O85+U85+AA85+AG85+AM85+AS85</f>
        <v>266</v>
      </c>
      <c r="J85" s="301"/>
      <c r="K85" s="299">
        <f t="shared" si="20"/>
        <v>86</v>
      </c>
      <c r="L85" s="299"/>
      <c r="M85" s="300">
        <v>50</v>
      </c>
      <c r="N85" s="299"/>
      <c r="O85" s="300">
        <v>36</v>
      </c>
      <c r="P85" s="299"/>
      <c r="Q85" s="298">
        <f t="shared" si="21"/>
        <v>98</v>
      </c>
      <c r="R85" s="299"/>
      <c r="S85" s="300">
        <v>44</v>
      </c>
      <c r="T85" s="299"/>
      <c r="U85" s="300">
        <v>54</v>
      </c>
      <c r="V85" s="301"/>
      <c r="W85" s="298">
        <f t="shared" si="22"/>
        <v>77</v>
      </c>
      <c r="X85" s="299"/>
      <c r="Y85" s="300">
        <v>39</v>
      </c>
      <c r="Z85" s="299"/>
      <c r="AA85" s="300">
        <v>38</v>
      </c>
      <c r="AB85" s="301"/>
      <c r="AC85" s="298">
        <f t="shared" si="23"/>
        <v>116</v>
      </c>
      <c r="AD85" s="299"/>
      <c r="AE85" s="300">
        <v>58</v>
      </c>
      <c r="AF85" s="299"/>
      <c r="AG85" s="300">
        <v>58</v>
      </c>
      <c r="AH85" s="301"/>
      <c r="AI85" s="298">
        <f t="shared" si="24"/>
        <v>82</v>
      </c>
      <c r="AJ85" s="299"/>
      <c r="AK85" s="300">
        <v>44</v>
      </c>
      <c r="AL85" s="299"/>
      <c r="AM85" s="300">
        <v>38</v>
      </c>
      <c r="AN85" s="301"/>
      <c r="AO85" s="298">
        <f t="shared" si="25"/>
        <v>85</v>
      </c>
      <c r="AP85" s="299"/>
      <c r="AQ85" s="300">
        <v>43</v>
      </c>
      <c r="AR85" s="299"/>
      <c r="AS85" s="300">
        <v>42</v>
      </c>
      <c r="AT85" s="301"/>
    </row>
    <row r="86" spans="2:46" s="5" customFormat="1" ht="15" customHeight="1" hidden="1">
      <c r="B86" s="296" t="s">
        <v>41</v>
      </c>
      <c r="C86" s="297"/>
      <c r="D86" s="297"/>
      <c r="E86" s="298">
        <f t="shared" si="19"/>
        <v>403</v>
      </c>
      <c r="F86" s="299"/>
      <c r="G86" s="300">
        <f>+M86+S86+Y86+AE86+AK86+AQ86</f>
        <v>218</v>
      </c>
      <c r="H86" s="299"/>
      <c r="I86" s="300">
        <f>+O86+U86+AA86+AG86+AM86+AS86</f>
        <v>185</v>
      </c>
      <c r="J86" s="301"/>
      <c r="K86" s="299">
        <f t="shared" si="20"/>
        <v>59</v>
      </c>
      <c r="L86" s="299"/>
      <c r="M86" s="300">
        <v>29</v>
      </c>
      <c r="N86" s="299"/>
      <c r="O86" s="300">
        <v>30</v>
      </c>
      <c r="P86" s="299"/>
      <c r="Q86" s="298">
        <f t="shared" si="21"/>
        <v>55</v>
      </c>
      <c r="R86" s="299"/>
      <c r="S86" s="300">
        <v>33</v>
      </c>
      <c r="T86" s="299"/>
      <c r="U86" s="300">
        <v>22</v>
      </c>
      <c r="V86" s="301"/>
      <c r="W86" s="298">
        <f t="shared" si="22"/>
        <v>62</v>
      </c>
      <c r="X86" s="299"/>
      <c r="Y86" s="300">
        <v>36</v>
      </c>
      <c r="Z86" s="299"/>
      <c r="AA86" s="300">
        <v>26</v>
      </c>
      <c r="AB86" s="301"/>
      <c r="AC86" s="298">
        <f t="shared" si="23"/>
        <v>72</v>
      </c>
      <c r="AD86" s="299"/>
      <c r="AE86" s="300">
        <v>40</v>
      </c>
      <c r="AF86" s="299"/>
      <c r="AG86" s="300">
        <v>32</v>
      </c>
      <c r="AH86" s="301"/>
      <c r="AI86" s="298">
        <f t="shared" si="24"/>
        <v>82</v>
      </c>
      <c r="AJ86" s="299"/>
      <c r="AK86" s="300">
        <v>42</v>
      </c>
      <c r="AL86" s="299"/>
      <c r="AM86" s="300">
        <v>40</v>
      </c>
      <c r="AN86" s="301"/>
      <c r="AO86" s="298">
        <f t="shared" si="25"/>
        <v>73</v>
      </c>
      <c r="AP86" s="299"/>
      <c r="AQ86" s="300">
        <v>38</v>
      </c>
      <c r="AR86" s="299"/>
      <c r="AS86" s="300">
        <v>35</v>
      </c>
      <c r="AT86" s="301"/>
    </row>
    <row r="87" spans="2:46" s="5" customFormat="1" ht="15" customHeight="1" hidden="1">
      <c r="B87" s="296" t="s">
        <v>42</v>
      </c>
      <c r="C87" s="297"/>
      <c r="D87" s="297"/>
      <c r="E87" s="298">
        <f t="shared" si="19"/>
        <v>303</v>
      </c>
      <c r="F87" s="299"/>
      <c r="G87" s="300">
        <f>+M87+S87+Y87+AE87+AK87+AQ87</f>
        <v>153</v>
      </c>
      <c r="H87" s="299"/>
      <c r="I87" s="300">
        <f>+O87+U87+AA87+AG87+AM87+AS87</f>
        <v>150</v>
      </c>
      <c r="J87" s="301"/>
      <c r="K87" s="299">
        <f t="shared" si="20"/>
        <v>42</v>
      </c>
      <c r="L87" s="299"/>
      <c r="M87" s="300">
        <v>23</v>
      </c>
      <c r="N87" s="299"/>
      <c r="O87" s="300">
        <v>19</v>
      </c>
      <c r="P87" s="299"/>
      <c r="Q87" s="298">
        <f t="shared" si="21"/>
        <v>59</v>
      </c>
      <c r="R87" s="299"/>
      <c r="S87" s="300">
        <v>28</v>
      </c>
      <c r="T87" s="299"/>
      <c r="U87" s="300">
        <v>31</v>
      </c>
      <c r="V87" s="301"/>
      <c r="W87" s="298">
        <f t="shared" si="22"/>
        <v>48</v>
      </c>
      <c r="X87" s="299"/>
      <c r="Y87" s="300">
        <v>31</v>
      </c>
      <c r="Z87" s="299"/>
      <c r="AA87" s="300">
        <v>17</v>
      </c>
      <c r="AB87" s="301"/>
      <c r="AC87" s="298">
        <f t="shared" si="23"/>
        <v>57</v>
      </c>
      <c r="AD87" s="299"/>
      <c r="AE87" s="300">
        <v>25</v>
      </c>
      <c r="AF87" s="299"/>
      <c r="AG87" s="300">
        <v>32</v>
      </c>
      <c r="AH87" s="301"/>
      <c r="AI87" s="298">
        <f t="shared" si="24"/>
        <v>55</v>
      </c>
      <c r="AJ87" s="299"/>
      <c r="AK87" s="300">
        <v>27</v>
      </c>
      <c r="AL87" s="299"/>
      <c r="AM87" s="300">
        <v>28</v>
      </c>
      <c r="AN87" s="301"/>
      <c r="AO87" s="298">
        <f t="shared" si="25"/>
        <v>42</v>
      </c>
      <c r="AP87" s="299"/>
      <c r="AQ87" s="300">
        <v>19</v>
      </c>
      <c r="AR87" s="299"/>
      <c r="AS87" s="300">
        <v>23</v>
      </c>
      <c r="AT87" s="301"/>
    </row>
    <row r="88" spans="2:46" s="5" customFormat="1" ht="15" customHeight="1" hidden="1">
      <c r="B88" s="296" t="s">
        <v>43</v>
      </c>
      <c r="C88" s="297"/>
      <c r="D88" s="297"/>
      <c r="E88" s="298">
        <f t="shared" si="19"/>
        <v>347</v>
      </c>
      <c r="F88" s="299"/>
      <c r="G88" s="300">
        <f>+M88+S88+Y88+AE88+AK88+AQ88</f>
        <v>178</v>
      </c>
      <c r="H88" s="299"/>
      <c r="I88" s="300">
        <f>+O88+U88+AA88+AG88+AM88+AS88</f>
        <v>169</v>
      </c>
      <c r="J88" s="301"/>
      <c r="K88" s="299">
        <f t="shared" si="20"/>
        <v>59</v>
      </c>
      <c r="L88" s="299"/>
      <c r="M88" s="300">
        <v>27</v>
      </c>
      <c r="N88" s="299"/>
      <c r="O88" s="300">
        <v>32</v>
      </c>
      <c r="P88" s="299"/>
      <c r="Q88" s="298">
        <f t="shared" si="21"/>
        <v>51</v>
      </c>
      <c r="R88" s="299"/>
      <c r="S88" s="300">
        <v>25</v>
      </c>
      <c r="T88" s="299"/>
      <c r="U88" s="300">
        <v>26</v>
      </c>
      <c r="V88" s="301"/>
      <c r="W88" s="298">
        <f t="shared" si="22"/>
        <v>52</v>
      </c>
      <c r="X88" s="299"/>
      <c r="Y88" s="300">
        <v>28</v>
      </c>
      <c r="Z88" s="299"/>
      <c r="AA88" s="300">
        <v>24</v>
      </c>
      <c r="AB88" s="301"/>
      <c r="AC88" s="298">
        <f t="shared" si="23"/>
        <v>64</v>
      </c>
      <c r="AD88" s="299"/>
      <c r="AE88" s="300">
        <v>35</v>
      </c>
      <c r="AF88" s="299"/>
      <c r="AG88" s="300">
        <v>29</v>
      </c>
      <c r="AH88" s="301"/>
      <c r="AI88" s="298">
        <f t="shared" si="24"/>
        <v>56</v>
      </c>
      <c r="AJ88" s="299"/>
      <c r="AK88" s="300">
        <v>33</v>
      </c>
      <c r="AL88" s="299"/>
      <c r="AM88" s="300">
        <v>23</v>
      </c>
      <c r="AN88" s="301"/>
      <c r="AO88" s="298">
        <f t="shared" si="25"/>
        <v>65</v>
      </c>
      <c r="AP88" s="299"/>
      <c r="AQ88" s="300">
        <v>30</v>
      </c>
      <c r="AR88" s="299"/>
      <c r="AS88" s="300">
        <v>35</v>
      </c>
      <c r="AT88" s="301"/>
    </row>
    <row r="89" spans="2:46" s="5" customFormat="1" ht="15" customHeight="1" hidden="1">
      <c r="B89" s="302" t="s">
        <v>146</v>
      </c>
      <c r="C89" s="303"/>
      <c r="D89" s="303"/>
      <c r="E89" s="304">
        <f t="shared" si="19"/>
        <v>862</v>
      </c>
      <c r="F89" s="305"/>
      <c r="G89" s="306">
        <f>SUM(G90:H93)</f>
        <v>430</v>
      </c>
      <c r="H89" s="305"/>
      <c r="I89" s="306">
        <f>SUM(I90:J93)</f>
        <v>432</v>
      </c>
      <c r="J89" s="307"/>
      <c r="K89" s="305">
        <f t="shared" si="20"/>
        <v>130</v>
      </c>
      <c r="L89" s="305"/>
      <c r="M89" s="306">
        <f>SUM(M90:N93)</f>
        <v>69</v>
      </c>
      <c r="N89" s="305"/>
      <c r="O89" s="306">
        <f>SUM(O90:P93)</f>
        <v>61</v>
      </c>
      <c r="P89" s="305"/>
      <c r="Q89" s="304">
        <f t="shared" si="21"/>
        <v>138</v>
      </c>
      <c r="R89" s="305"/>
      <c r="S89" s="306">
        <f>SUM(S90:T93)</f>
        <v>66</v>
      </c>
      <c r="T89" s="305"/>
      <c r="U89" s="306">
        <f>SUM(U90:V93)</f>
        <v>72</v>
      </c>
      <c r="V89" s="307"/>
      <c r="W89" s="304">
        <f t="shared" si="22"/>
        <v>134</v>
      </c>
      <c r="X89" s="305"/>
      <c r="Y89" s="306">
        <f>SUM(Y90:Z93)</f>
        <v>67</v>
      </c>
      <c r="Z89" s="305"/>
      <c r="AA89" s="306">
        <f>SUM(AA90:AB93)</f>
        <v>67</v>
      </c>
      <c r="AB89" s="307"/>
      <c r="AC89" s="304">
        <f t="shared" si="23"/>
        <v>142</v>
      </c>
      <c r="AD89" s="305"/>
      <c r="AE89" s="306">
        <f>SUM(AE90:AF93)</f>
        <v>76</v>
      </c>
      <c r="AF89" s="305"/>
      <c r="AG89" s="306">
        <f>SUM(AG90:AH93)</f>
        <v>66</v>
      </c>
      <c r="AH89" s="307"/>
      <c r="AI89" s="304">
        <f t="shared" si="24"/>
        <v>140</v>
      </c>
      <c r="AJ89" s="305"/>
      <c r="AK89" s="306">
        <f>SUM(AK90:AL93)</f>
        <v>66</v>
      </c>
      <c r="AL89" s="305"/>
      <c r="AM89" s="306">
        <f>SUM(AM90:AN93)</f>
        <v>74</v>
      </c>
      <c r="AN89" s="307"/>
      <c r="AO89" s="304">
        <f t="shared" si="25"/>
        <v>178</v>
      </c>
      <c r="AP89" s="305"/>
      <c r="AQ89" s="306">
        <f>SUM(AQ90:AR93)</f>
        <v>86</v>
      </c>
      <c r="AR89" s="305"/>
      <c r="AS89" s="306">
        <f>SUM(AS90:AT93)</f>
        <v>92</v>
      </c>
      <c r="AT89" s="307"/>
    </row>
    <row r="90" spans="2:46" s="5" customFormat="1" ht="15" customHeight="1" hidden="1">
      <c r="B90" s="296" t="s">
        <v>44</v>
      </c>
      <c r="C90" s="297"/>
      <c r="D90" s="297"/>
      <c r="E90" s="298">
        <f t="shared" si="19"/>
        <v>418</v>
      </c>
      <c r="F90" s="299"/>
      <c r="G90" s="300">
        <f>+M90+S90+Y90+AE90+AK90+AQ90</f>
        <v>218</v>
      </c>
      <c r="H90" s="299"/>
      <c r="I90" s="300">
        <f>+O90+U90+AA90+AG90+AM90+AS90</f>
        <v>200</v>
      </c>
      <c r="J90" s="301"/>
      <c r="K90" s="299">
        <f t="shared" si="20"/>
        <v>61</v>
      </c>
      <c r="L90" s="299"/>
      <c r="M90" s="300">
        <v>34</v>
      </c>
      <c r="N90" s="299"/>
      <c r="O90" s="300">
        <v>27</v>
      </c>
      <c r="P90" s="299"/>
      <c r="Q90" s="298">
        <f t="shared" si="21"/>
        <v>68</v>
      </c>
      <c r="R90" s="299"/>
      <c r="S90" s="300">
        <v>36</v>
      </c>
      <c r="T90" s="299"/>
      <c r="U90" s="300">
        <v>32</v>
      </c>
      <c r="V90" s="301"/>
      <c r="W90" s="298">
        <f t="shared" si="22"/>
        <v>71</v>
      </c>
      <c r="X90" s="299"/>
      <c r="Y90" s="300">
        <v>35</v>
      </c>
      <c r="Z90" s="299"/>
      <c r="AA90" s="300">
        <v>36</v>
      </c>
      <c r="AB90" s="301"/>
      <c r="AC90" s="298">
        <f t="shared" si="23"/>
        <v>58</v>
      </c>
      <c r="AD90" s="299"/>
      <c r="AE90" s="300">
        <v>35</v>
      </c>
      <c r="AF90" s="299"/>
      <c r="AG90" s="300">
        <v>23</v>
      </c>
      <c r="AH90" s="301"/>
      <c r="AI90" s="298">
        <f t="shared" si="24"/>
        <v>67</v>
      </c>
      <c r="AJ90" s="299"/>
      <c r="AK90" s="300">
        <v>30</v>
      </c>
      <c r="AL90" s="299"/>
      <c r="AM90" s="300">
        <v>37</v>
      </c>
      <c r="AN90" s="301"/>
      <c r="AO90" s="298">
        <f t="shared" si="25"/>
        <v>93</v>
      </c>
      <c r="AP90" s="299"/>
      <c r="AQ90" s="300">
        <v>48</v>
      </c>
      <c r="AR90" s="299"/>
      <c r="AS90" s="300">
        <v>45</v>
      </c>
      <c r="AT90" s="301"/>
    </row>
    <row r="91" spans="2:46" s="5" customFormat="1" ht="15" customHeight="1" hidden="1">
      <c r="B91" s="296" t="s">
        <v>45</v>
      </c>
      <c r="C91" s="297"/>
      <c r="D91" s="297"/>
      <c r="E91" s="298">
        <f t="shared" si="19"/>
        <v>227</v>
      </c>
      <c r="F91" s="299"/>
      <c r="G91" s="300">
        <f>+M91+S91+Y91+AE91+AK91+AQ91</f>
        <v>105</v>
      </c>
      <c r="H91" s="299"/>
      <c r="I91" s="300">
        <f>+O91+U91+AA91+AG91+AM91+AS91</f>
        <v>122</v>
      </c>
      <c r="J91" s="301"/>
      <c r="K91" s="299">
        <f t="shared" si="20"/>
        <v>30</v>
      </c>
      <c r="L91" s="299"/>
      <c r="M91" s="300">
        <v>15</v>
      </c>
      <c r="N91" s="299"/>
      <c r="O91" s="300">
        <v>15</v>
      </c>
      <c r="P91" s="299"/>
      <c r="Q91" s="298">
        <f t="shared" si="21"/>
        <v>36</v>
      </c>
      <c r="R91" s="299"/>
      <c r="S91" s="300">
        <v>14</v>
      </c>
      <c r="T91" s="299"/>
      <c r="U91" s="300">
        <v>22</v>
      </c>
      <c r="V91" s="301"/>
      <c r="W91" s="298">
        <f t="shared" si="22"/>
        <v>36</v>
      </c>
      <c r="X91" s="299"/>
      <c r="Y91" s="300">
        <v>20</v>
      </c>
      <c r="Z91" s="299"/>
      <c r="AA91" s="300">
        <v>16</v>
      </c>
      <c r="AB91" s="301"/>
      <c r="AC91" s="298">
        <f t="shared" si="23"/>
        <v>42</v>
      </c>
      <c r="AD91" s="299"/>
      <c r="AE91" s="300">
        <v>20</v>
      </c>
      <c r="AF91" s="299"/>
      <c r="AG91" s="300">
        <v>22</v>
      </c>
      <c r="AH91" s="301"/>
      <c r="AI91" s="298">
        <f t="shared" si="24"/>
        <v>41</v>
      </c>
      <c r="AJ91" s="299"/>
      <c r="AK91" s="300">
        <v>19</v>
      </c>
      <c r="AL91" s="299"/>
      <c r="AM91" s="300">
        <v>22</v>
      </c>
      <c r="AN91" s="301"/>
      <c r="AO91" s="298">
        <f t="shared" si="25"/>
        <v>42</v>
      </c>
      <c r="AP91" s="299"/>
      <c r="AQ91" s="300">
        <v>17</v>
      </c>
      <c r="AR91" s="299"/>
      <c r="AS91" s="300">
        <v>25</v>
      </c>
      <c r="AT91" s="301"/>
    </row>
    <row r="92" spans="2:46" s="5" customFormat="1" ht="15" customHeight="1" hidden="1">
      <c r="B92" s="296" t="s">
        <v>46</v>
      </c>
      <c r="C92" s="297"/>
      <c r="D92" s="297"/>
      <c r="E92" s="298">
        <f t="shared" si="19"/>
        <v>132</v>
      </c>
      <c r="F92" s="299"/>
      <c r="G92" s="300">
        <f>+M92+S92+Y92+AE92+AK92+AQ92</f>
        <v>61</v>
      </c>
      <c r="H92" s="299"/>
      <c r="I92" s="300">
        <f>+O92+U92+AA92+AG92+AM92+AS92</f>
        <v>71</v>
      </c>
      <c r="J92" s="301"/>
      <c r="K92" s="299">
        <f t="shared" si="20"/>
        <v>20</v>
      </c>
      <c r="L92" s="299"/>
      <c r="M92" s="300">
        <v>11</v>
      </c>
      <c r="N92" s="299"/>
      <c r="O92" s="300">
        <v>9</v>
      </c>
      <c r="P92" s="299"/>
      <c r="Q92" s="298">
        <f t="shared" si="21"/>
        <v>21</v>
      </c>
      <c r="R92" s="299"/>
      <c r="S92" s="300">
        <v>10</v>
      </c>
      <c r="T92" s="299"/>
      <c r="U92" s="300">
        <v>11</v>
      </c>
      <c r="V92" s="301"/>
      <c r="W92" s="298">
        <f t="shared" si="22"/>
        <v>20</v>
      </c>
      <c r="X92" s="299"/>
      <c r="Y92" s="300">
        <v>7</v>
      </c>
      <c r="Z92" s="299"/>
      <c r="AA92" s="300">
        <v>13</v>
      </c>
      <c r="AB92" s="301"/>
      <c r="AC92" s="298">
        <f t="shared" si="23"/>
        <v>24</v>
      </c>
      <c r="AD92" s="299"/>
      <c r="AE92" s="300">
        <v>13</v>
      </c>
      <c r="AF92" s="299"/>
      <c r="AG92" s="300">
        <v>11</v>
      </c>
      <c r="AH92" s="301"/>
      <c r="AI92" s="298">
        <f t="shared" si="24"/>
        <v>21</v>
      </c>
      <c r="AJ92" s="299"/>
      <c r="AK92" s="300">
        <v>8</v>
      </c>
      <c r="AL92" s="299"/>
      <c r="AM92" s="300">
        <v>13</v>
      </c>
      <c r="AN92" s="301"/>
      <c r="AO92" s="298">
        <f t="shared" si="25"/>
        <v>26</v>
      </c>
      <c r="AP92" s="299"/>
      <c r="AQ92" s="300">
        <v>12</v>
      </c>
      <c r="AR92" s="299"/>
      <c r="AS92" s="300">
        <v>14</v>
      </c>
      <c r="AT92" s="301"/>
    </row>
    <row r="93" spans="2:46" s="5" customFormat="1" ht="15" customHeight="1" hidden="1">
      <c r="B93" s="302" t="s">
        <v>47</v>
      </c>
      <c r="C93" s="303"/>
      <c r="D93" s="303"/>
      <c r="E93" s="304">
        <f t="shared" si="19"/>
        <v>85</v>
      </c>
      <c r="F93" s="305"/>
      <c r="G93" s="306">
        <f>+M93+S93+Y93+AE93+AK93+AQ93</f>
        <v>46</v>
      </c>
      <c r="H93" s="305"/>
      <c r="I93" s="306">
        <f>+O93+U93+AA93+AG93+AM93+AS93</f>
        <v>39</v>
      </c>
      <c r="J93" s="307"/>
      <c r="K93" s="305">
        <f t="shared" si="20"/>
        <v>19</v>
      </c>
      <c r="L93" s="305"/>
      <c r="M93" s="306">
        <v>9</v>
      </c>
      <c r="N93" s="305"/>
      <c r="O93" s="306">
        <v>10</v>
      </c>
      <c r="P93" s="305"/>
      <c r="Q93" s="304">
        <f t="shared" si="21"/>
        <v>13</v>
      </c>
      <c r="R93" s="305"/>
      <c r="S93" s="306">
        <v>6</v>
      </c>
      <c r="T93" s="305"/>
      <c r="U93" s="306">
        <v>7</v>
      </c>
      <c r="V93" s="307"/>
      <c r="W93" s="304">
        <f t="shared" si="22"/>
        <v>7</v>
      </c>
      <c r="X93" s="305"/>
      <c r="Y93" s="306">
        <v>5</v>
      </c>
      <c r="Z93" s="305"/>
      <c r="AA93" s="306">
        <v>2</v>
      </c>
      <c r="AB93" s="307"/>
      <c r="AC93" s="304">
        <f t="shared" si="23"/>
        <v>18</v>
      </c>
      <c r="AD93" s="305"/>
      <c r="AE93" s="306">
        <v>8</v>
      </c>
      <c r="AF93" s="305"/>
      <c r="AG93" s="306">
        <v>10</v>
      </c>
      <c r="AH93" s="307"/>
      <c r="AI93" s="304">
        <f t="shared" si="24"/>
        <v>11</v>
      </c>
      <c r="AJ93" s="305"/>
      <c r="AK93" s="306">
        <v>9</v>
      </c>
      <c r="AL93" s="305"/>
      <c r="AM93" s="306">
        <v>2</v>
      </c>
      <c r="AN93" s="307"/>
      <c r="AO93" s="304">
        <f t="shared" si="25"/>
        <v>17</v>
      </c>
      <c r="AP93" s="305"/>
      <c r="AQ93" s="306">
        <v>9</v>
      </c>
      <c r="AR93" s="305"/>
      <c r="AS93" s="306">
        <v>8</v>
      </c>
      <c r="AT93" s="307"/>
    </row>
    <row r="94" spans="2:46" ht="18" customHeight="1">
      <c r="B94" s="289" t="s">
        <v>150</v>
      </c>
      <c r="C94" s="290"/>
      <c r="D94" s="290"/>
      <c r="E94" s="308">
        <f>E95+E101+E109+E114</f>
        <v>5613</v>
      </c>
      <c r="F94" s="309"/>
      <c r="G94" s="310">
        <f>G95+G101+G109+G114</f>
        <v>2864</v>
      </c>
      <c r="H94" s="309"/>
      <c r="I94" s="310">
        <f>I95+I101+I109+I114</f>
        <v>2749</v>
      </c>
      <c r="J94" s="311"/>
      <c r="K94" s="309">
        <f>K95+K101+K109+K114</f>
        <v>883</v>
      </c>
      <c r="L94" s="309"/>
      <c r="M94" s="310">
        <f>M95+M101+M109+M114</f>
        <v>449</v>
      </c>
      <c r="N94" s="309"/>
      <c r="O94" s="310">
        <f>O95+O101+O109+O114</f>
        <v>434</v>
      </c>
      <c r="P94" s="309"/>
      <c r="Q94" s="308">
        <f>Q95+Q101+Q109+Q114</f>
        <v>884</v>
      </c>
      <c r="R94" s="309"/>
      <c r="S94" s="310">
        <f>S95+S101+S109+S114</f>
        <v>449</v>
      </c>
      <c r="T94" s="309"/>
      <c r="U94" s="310">
        <f>U95+U101+U109+U114</f>
        <v>435</v>
      </c>
      <c r="V94" s="311"/>
      <c r="W94" s="308">
        <f>W95+W101+W109+W114</f>
        <v>939</v>
      </c>
      <c r="X94" s="309"/>
      <c r="Y94" s="310">
        <f>Y95+Y101+Y109+Y114</f>
        <v>482</v>
      </c>
      <c r="Z94" s="309"/>
      <c r="AA94" s="310">
        <f>AA95+AA101+AA109+AA114</f>
        <v>457</v>
      </c>
      <c r="AB94" s="311"/>
      <c r="AC94" s="308">
        <f>AC95+AC101+AC109+AC114</f>
        <v>882</v>
      </c>
      <c r="AD94" s="309"/>
      <c r="AE94" s="310">
        <f>AE95+AE101+AE109+AE114</f>
        <v>468</v>
      </c>
      <c r="AF94" s="309"/>
      <c r="AG94" s="310">
        <f>AG95+AG101+AG109+AG114</f>
        <v>414</v>
      </c>
      <c r="AH94" s="311"/>
      <c r="AI94" s="308">
        <f>AI95+AI101+AI109+AI114</f>
        <v>1056</v>
      </c>
      <c r="AJ94" s="309"/>
      <c r="AK94" s="310">
        <f>AK95+AK101+AK109+AK114</f>
        <v>537</v>
      </c>
      <c r="AL94" s="309"/>
      <c r="AM94" s="310">
        <f>AM95+AM101+AM109+AM114</f>
        <v>519</v>
      </c>
      <c r="AN94" s="311"/>
      <c r="AO94" s="308">
        <f>AO95+AO101+AO109+AO114</f>
        <v>969</v>
      </c>
      <c r="AP94" s="309"/>
      <c r="AQ94" s="310">
        <f>AQ95+AQ101+AQ109+AQ114</f>
        <v>479</v>
      </c>
      <c r="AR94" s="309"/>
      <c r="AS94" s="310">
        <f>AS95+AS101+AS109+AS114</f>
        <v>490</v>
      </c>
      <c r="AT94" s="311"/>
    </row>
    <row r="95" spans="2:46" s="5" customFormat="1" ht="15" customHeight="1" hidden="1">
      <c r="B95" s="296" t="s">
        <v>148</v>
      </c>
      <c r="C95" s="297"/>
      <c r="D95" s="312"/>
      <c r="E95" s="298">
        <f aca="true" t="shared" si="28" ref="E95:E118">SUM(G95:J95)</f>
        <v>1165</v>
      </c>
      <c r="F95" s="313"/>
      <c r="G95" s="300">
        <f>SUM(G96:H100)</f>
        <v>576</v>
      </c>
      <c r="H95" s="313"/>
      <c r="I95" s="300">
        <f>SUM(I96:J100)</f>
        <v>589</v>
      </c>
      <c r="J95" s="301"/>
      <c r="K95" s="298">
        <f aca="true" t="shared" si="29" ref="K95:K118">SUM(M95:P95)</f>
        <v>169</v>
      </c>
      <c r="L95" s="313"/>
      <c r="M95" s="300">
        <f>SUM(M96:N100)</f>
        <v>80</v>
      </c>
      <c r="N95" s="313"/>
      <c r="O95" s="300">
        <f>SUM(O96:P100)</f>
        <v>89</v>
      </c>
      <c r="P95" s="301"/>
      <c r="Q95" s="298">
        <f aca="true" t="shared" si="30" ref="Q95:Q118">SUM(S95:V95)</f>
        <v>198</v>
      </c>
      <c r="R95" s="313"/>
      <c r="S95" s="300">
        <f>SUM(S96:T100)</f>
        <v>90</v>
      </c>
      <c r="T95" s="313"/>
      <c r="U95" s="300">
        <f>SUM(U96:V100)</f>
        <v>108</v>
      </c>
      <c r="V95" s="301"/>
      <c r="W95" s="298">
        <f aca="true" t="shared" si="31" ref="W95:W118">SUM(Y95:AB95)</f>
        <v>178</v>
      </c>
      <c r="X95" s="313"/>
      <c r="Y95" s="300">
        <f>SUM(Y96:Z100)</f>
        <v>100</v>
      </c>
      <c r="Z95" s="313"/>
      <c r="AA95" s="300">
        <f>SUM(AA96:AB100)</f>
        <v>78</v>
      </c>
      <c r="AB95" s="301"/>
      <c r="AC95" s="298">
        <f aca="true" t="shared" si="32" ref="AC95:AC118">SUM(AE95:AH95)</f>
        <v>188</v>
      </c>
      <c r="AD95" s="313"/>
      <c r="AE95" s="300">
        <f>SUM(AE96:AF100)</f>
        <v>87</v>
      </c>
      <c r="AF95" s="313"/>
      <c r="AG95" s="300">
        <f>SUM(AG96:AH100)</f>
        <v>101</v>
      </c>
      <c r="AH95" s="301"/>
      <c r="AI95" s="298">
        <f aca="true" t="shared" si="33" ref="AI95:AI118">SUM(AK95:AN95)</f>
        <v>213</v>
      </c>
      <c r="AJ95" s="313"/>
      <c r="AK95" s="300">
        <f>SUM(AK96:AL100)</f>
        <v>116</v>
      </c>
      <c r="AL95" s="313"/>
      <c r="AM95" s="300">
        <f>SUM(AM96:AN100)</f>
        <v>97</v>
      </c>
      <c r="AN95" s="301"/>
      <c r="AO95" s="298">
        <f aca="true" t="shared" si="34" ref="AO95:AO118">SUM(AQ95:AT95)</f>
        <v>219</v>
      </c>
      <c r="AP95" s="313"/>
      <c r="AQ95" s="300">
        <f>SUM(AQ96:AR100)</f>
        <v>103</v>
      </c>
      <c r="AR95" s="313"/>
      <c r="AS95" s="300">
        <f>SUM(AS96:AT100)</f>
        <v>116</v>
      </c>
      <c r="AT95" s="301"/>
    </row>
    <row r="96" spans="2:46" s="5" customFormat="1" ht="15" customHeight="1" hidden="1">
      <c r="B96" s="296" t="s">
        <v>34</v>
      </c>
      <c r="C96" s="297"/>
      <c r="D96" s="297"/>
      <c r="E96" s="298">
        <f t="shared" si="28"/>
        <v>238</v>
      </c>
      <c r="F96" s="299"/>
      <c r="G96" s="300">
        <f>SUM(M96,S96,Y96,AE96,AK96,AQ96)</f>
        <v>136</v>
      </c>
      <c r="H96" s="299"/>
      <c r="I96" s="300">
        <f>SUM(O96,U96,AA96,AG96,AM96,AS96)</f>
        <v>102</v>
      </c>
      <c r="J96" s="301"/>
      <c r="K96" s="299">
        <f t="shared" si="29"/>
        <v>32</v>
      </c>
      <c r="L96" s="299"/>
      <c r="M96" s="300">
        <v>17</v>
      </c>
      <c r="N96" s="299"/>
      <c r="O96" s="300">
        <v>15</v>
      </c>
      <c r="P96" s="299"/>
      <c r="Q96" s="298">
        <f t="shared" si="30"/>
        <v>42</v>
      </c>
      <c r="R96" s="299"/>
      <c r="S96" s="300">
        <v>19</v>
      </c>
      <c r="T96" s="299"/>
      <c r="U96" s="300">
        <v>23</v>
      </c>
      <c r="V96" s="301"/>
      <c r="W96" s="298">
        <f t="shared" si="31"/>
        <v>31</v>
      </c>
      <c r="X96" s="299"/>
      <c r="Y96" s="300">
        <v>18</v>
      </c>
      <c r="Z96" s="299"/>
      <c r="AA96" s="300">
        <v>13</v>
      </c>
      <c r="AB96" s="301"/>
      <c r="AC96" s="298">
        <f t="shared" si="32"/>
        <v>41</v>
      </c>
      <c r="AD96" s="299"/>
      <c r="AE96" s="300">
        <v>24</v>
      </c>
      <c r="AF96" s="299"/>
      <c r="AG96" s="300">
        <v>17</v>
      </c>
      <c r="AH96" s="301"/>
      <c r="AI96" s="298">
        <f t="shared" si="33"/>
        <v>37</v>
      </c>
      <c r="AJ96" s="299"/>
      <c r="AK96" s="300">
        <v>26</v>
      </c>
      <c r="AL96" s="299"/>
      <c r="AM96" s="300">
        <v>11</v>
      </c>
      <c r="AN96" s="301"/>
      <c r="AO96" s="298">
        <f t="shared" si="34"/>
        <v>55</v>
      </c>
      <c r="AP96" s="299"/>
      <c r="AQ96" s="300">
        <v>32</v>
      </c>
      <c r="AR96" s="299"/>
      <c r="AS96" s="300">
        <v>23</v>
      </c>
      <c r="AT96" s="301"/>
    </row>
    <row r="97" spans="2:46" s="5" customFormat="1" ht="15" customHeight="1" hidden="1">
      <c r="B97" s="296" t="s">
        <v>48</v>
      </c>
      <c r="C97" s="297"/>
      <c r="D97" s="297"/>
      <c r="E97" s="298">
        <f t="shared" si="28"/>
        <v>252</v>
      </c>
      <c r="F97" s="299"/>
      <c r="G97" s="300">
        <f>SUM(M97,S97,Y97,AE97,AK97,AQ97)</f>
        <v>117</v>
      </c>
      <c r="H97" s="299"/>
      <c r="I97" s="300">
        <f>SUM(O97,U97,AA97,AG97,AM97,AS97)</f>
        <v>135</v>
      </c>
      <c r="J97" s="301"/>
      <c r="K97" s="299">
        <f t="shared" si="29"/>
        <v>41</v>
      </c>
      <c r="L97" s="299"/>
      <c r="M97" s="300">
        <v>17</v>
      </c>
      <c r="N97" s="299"/>
      <c r="O97" s="300">
        <v>24</v>
      </c>
      <c r="P97" s="299"/>
      <c r="Q97" s="298">
        <f t="shared" si="30"/>
        <v>47</v>
      </c>
      <c r="R97" s="299"/>
      <c r="S97" s="300">
        <v>16</v>
      </c>
      <c r="T97" s="299"/>
      <c r="U97" s="300">
        <v>31</v>
      </c>
      <c r="V97" s="301"/>
      <c r="W97" s="298">
        <f t="shared" si="31"/>
        <v>46</v>
      </c>
      <c r="X97" s="299"/>
      <c r="Y97" s="300">
        <v>25</v>
      </c>
      <c r="Z97" s="299"/>
      <c r="AA97" s="300">
        <v>21</v>
      </c>
      <c r="AB97" s="301"/>
      <c r="AC97" s="298">
        <f t="shared" si="32"/>
        <v>30</v>
      </c>
      <c r="AD97" s="299"/>
      <c r="AE97" s="300">
        <v>13</v>
      </c>
      <c r="AF97" s="299"/>
      <c r="AG97" s="300">
        <v>17</v>
      </c>
      <c r="AH97" s="301"/>
      <c r="AI97" s="298">
        <f t="shared" si="33"/>
        <v>44</v>
      </c>
      <c r="AJ97" s="299"/>
      <c r="AK97" s="300">
        <v>26</v>
      </c>
      <c r="AL97" s="299"/>
      <c r="AM97" s="300">
        <v>18</v>
      </c>
      <c r="AN97" s="301"/>
      <c r="AO97" s="298">
        <f t="shared" si="34"/>
        <v>44</v>
      </c>
      <c r="AP97" s="299"/>
      <c r="AQ97" s="300">
        <v>20</v>
      </c>
      <c r="AR97" s="299"/>
      <c r="AS97" s="300">
        <v>24</v>
      </c>
      <c r="AT97" s="301"/>
    </row>
    <row r="98" spans="2:46" s="5" customFormat="1" ht="15" customHeight="1" hidden="1">
      <c r="B98" s="296" t="s">
        <v>49</v>
      </c>
      <c r="C98" s="297"/>
      <c r="D98" s="297"/>
      <c r="E98" s="298">
        <f t="shared" si="28"/>
        <v>212</v>
      </c>
      <c r="F98" s="299"/>
      <c r="G98" s="300">
        <f>SUM(M98,S98,Y98,AE98,AK98,AQ98)</f>
        <v>106</v>
      </c>
      <c r="H98" s="299"/>
      <c r="I98" s="300">
        <f>SUM(O98,U98,AA98,AG98,AM98,AS98)</f>
        <v>106</v>
      </c>
      <c r="J98" s="301"/>
      <c r="K98" s="299">
        <f t="shared" si="29"/>
        <v>28</v>
      </c>
      <c r="L98" s="299"/>
      <c r="M98" s="300">
        <v>16</v>
      </c>
      <c r="N98" s="299"/>
      <c r="O98" s="300">
        <v>12</v>
      </c>
      <c r="P98" s="299"/>
      <c r="Q98" s="298">
        <f t="shared" si="30"/>
        <v>37</v>
      </c>
      <c r="R98" s="299"/>
      <c r="S98" s="300">
        <v>17</v>
      </c>
      <c r="T98" s="299"/>
      <c r="U98" s="300">
        <v>20</v>
      </c>
      <c r="V98" s="301"/>
      <c r="W98" s="298">
        <f t="shared" si="31"/>
        <v>30</v>
      </c>
      <c r="X98" s="299"/>
      <c r="Y98" s="300">
        <v>18</v>
      </c>
      <c r="Z98" s="299"/>
      <c r="AA98" s="300">
        <v>12</v>
      </c>
      <c r="AB98" s="301"/>
      <c r="AC98" s="298">
        <f t="shared" si="32"/>
        <v>35</v>
      </c>
      <c r="AD98" s="299"/>
      <c r="AE98" s="300">
        <v>15</v>
      </c>
      <c r="AF98" s="299"/>
      <c r="AG98" s="300">
        <v>20</v>
      </c>
      <c r="AH98" s="301"/>
      <c r="AI98" s="298">
        <f t="shared" si="33"/>
        <v>49</v>
      </c>
      <c r="AJ98" s="299"/>
      <c r="AK98" s="300">
        <v>26</v>
      </c>
      <c r="AL98" s="299"/>
      <c r="AM98" s="300">
        <v>23</v>
      </c>
      <c r="AN98" s="301"/>
      <c r="AO98" s="298">
        <f t="shared" si="34"/>
        <v>33</v>
      </c>
      <c r="AP98" s="299"/>
      <c r="AQ98" s="300">
        <v>14</v>
      </c>
      <c r="AR98" s="299"/>
      <c r="AS98" s="300">
        <v>19</v>
      </c>
      <c r="AT98" s="301"/>
    </row>
    <row r="99" spans="2:46" s="5" customFormat="1" ht="15" customHeight="1" hidden="1">
      <c r="B99" s="296" t="s">
        <v>50</v>
      </c>
      <c r="C99" s="297"/>
      <c r="D99" s="297"/>
      <c r="E99" s="298">
        <f t="shared" si="28"/>
        <v>274</v>
      </c>
      <c r="F99" s="299"/>
      <c r="G99" s="300">
        <f>SUM(M99,S99,Y99,AE99,AK99,AQ99)</f>
        <v>129</v>
      </c>
      <c r="H99" s="299"/>
      <c r="I99" s="300">
        <f>SUM(O99,U99,AA99,AG99,AM99,AS99)</f>
        <v>145</v>
      </c>
      <c r="J99" s="301"/>
      <c r="K99" s="299">
        <f t="shared" si="29"/>
        <v>42</v>
      </c>
      <c r="L99" s="299"/>
      <c r="M99" s="300">
        <v>17</v>
      </c>
      <c r="N99" s="299"/>
      <c r="O99" s="300">
        <v>25</v>
      </c>
      <c r="P99" s="299"/>
      <c r="Q99" s="298">
        <f t="shared" si="30"/>
        <v>45</v>
      </c>
      <c r="R99" s="299"/>
      <c r="S99" s="300">
        <v>26</v>
      </c>
      <c r="T99" s="299"/>
      <c r="U99" s="300">
        <v>19</v>
      </c>
      <c r="V99" s="301"/>
      <c r="W99" s="298">
        <f t="shared" si="31"/>
        <v>43</v>
      </c>
      <c r="X99" s="299"/>
      <c r="Y99" s="300">
        <v>25</v>
      </c>
      <c r="Z99" s="299"/>
      <c r="AA99" s="300">
        <v>18</v>
      </c>
      <c r="AB99" s="301"/>
      <c r="AC99" s="298">
        <f t="shared" si="32"/>
        <v>45</v>
      </c>
      <c r="AD99" s="299"/>
      <c r="AE99" s="300">
        <v>19</v>
      </c>
      <c r="AF99" s="299"/>
      <c r="AG99" s="300">
        <v>26</v>
      </c>
      <c r="AH99" s="301"/>
      <c r="AI99" s="298">
        <f t="shared" si="33"/>
        <v>53</v>
      </c>
      <c r="AJ99" s="299"/>
      <c r="AK99" s="300">
        <v>24</v>
      </c>
      <c r="AL99" s="299"/>
      <c r="AM99" s="300">
        <v>29</v>
      </c>
      <c r="AN99" s="301"/>
      <c r="AO99" s="298">
        <f t="shared" si="34"/>
        <v>46</v>
      </c>
      <c r="AP99" s="299"/>
      <c r="AQ99" s="300">
        <v>18</v>
      </c>
      <c r="AR99" s="299"/>
      <c r="AS99" s="300">
        <v>28</v>
      </c>
      <c r="AT99" s="301"/>
    </row>
    <row r="100" spans="2:46" s="5" customFormat="1" ht="15" customHeight="1" hidden="1">
      <c r="B100" s="296" t="s">
        <v>51</v>
      </c>
      <c r="C100" s="297"/>
      <c r="D100" s="297"/>
      <c r="E100" s="298">
        <f t="shared" si="28"/>
        <v>189</v>
      </c>
      <c r="F100" s="299"/>
      <c r="G100" s="300">
        <f>SUM(M100,S100,Y100,AE100,AK100,AQ100)</f>
        <v>88</v>
      </c>
      <c r="H100" s="299"/>
      <c r="I100" s="300">
        <f>SUM(O100,U100,AA100,AG100,AM100,AS100)</f>
        <v>101</v>
      </c>
      <c r="J100" s="301"/>
      <c r="K100" s="299">
        <f t="shared" si="29"/>
        <v>26</v>
      </c>
      <c r="L100" s="299"/>
      <c r="M100" s="300">
        <v>13</v>
      </c>
      <c r="N100" s="299"/>
      <c r="O100" s="300">
        <v>13</v>
      </c>
      <c r="P100" s="299"/>
      <c r="Q100" s="298">
        <f t="shared" si="30"/>
        <v>27</v>
      </c>
      <c r="R100" s="299"/>
      <c r="S100" s="300">
        <v>12</v>
      </c>
      <c r="T100" s="299"/>
      <c r="U100" s="300">
        <v>15</v>
      </c>
      <c r="V100" s="301"/>
      <c r="W100" s="298">
        <f t="shared" si="31"/>
        <v>28</v>
      </c>
      <c r="X100" s="299"/>
      <c r="Y100" s="300">
        <v>14</v>
      </c>
      <c r="Z100" s="299"/>
      <c r="AA100" s="300">
        <v>14</v>
      </c>
      <c r="AB100" s="301"/>
      <c r="AC100" s="298">
        <f t="shared" si="32"/>
        <v>37</v>
      </c>
      <c r="AD100" s="299"/>
      <c r="AE100" s="300">
        <v>16</v>
      </c>
      <c r="AF100" s="299"/>
      <c r="AG100" s="300">
        <v>21</v>
      </c>
      <c r="AH100" s="301"/>
      <c r="AI100" s="298">
        <f t="shared" si="33"/>
        <v>30</v>
      </c>
      <c r="AJ100" s="299"/>
      <c r="AK100" s="300">
        <v>14</v>
      </c>
      <c r="AL100" s="299"/>
      <c r="AM100" s="300">
        <v>16</v>
      </c>
      <c r="AN100" s="301"/>
      <c r="AO100" s="298">
        <f t="shared" si="34"/>
        <v>41</v>
      </c>
      <c r="AP100" s="299"/>
      <c r="AQ100" s="300">
        <v>19</v>
      </c>
      <c r="AR100" s="299"/>
      <c r="AS100" s="300">
        <v>22</v>
      </c>
      <c r="AT100" s="301"/>
    </row>
    <row r="101" spans="2:46" s="5" customFormat="1" ht="15" customHeight="1" hidden="1">
      <c r="B101" s="296" t="s">
        <v>143</v>
      </c>
      <c r="C101" s="297"/>
      <c r="D101" s="297"/>
      <c r="E101" s="298">
        <f t="shared" si="28"/>
        <v>2051</v>
      </c>
      <c r="F101" s="299"/>
      <c r="G101" s="300">
        <f>SUM(G102:H108)</f>
        <v>1044</v>
      </c>
      <c r="H101" s="299"/>
      <c r="I101" s="300">
        <f>SUM(I102:J108)</f>
        <v>1007</v>
      </c>
      <c r="J101" s="301"/>
      <c r="K101" s="299">
        <f t="shared" si="29"/>
        <v>328</v>
      </c>
      <c r="L101" s="299"/>
      <c r="M101" s="300">
        <f>SUM(M102:N108)</f>
        <v>162</v>
      </c>
      <c r="N101" s="299"/>
      <c r="O101" s="300">
        <f>SUM(O102:P108)</f>
        <v>166</v>
      </c>
      <c r="P101" s="299"/>
      <c r="Q101" s="298">
        <f t="shared" si="30"/>
        <v>314</v>
      </c>
      <c r="R101" s="299"/>
      <c r="S101" s="300">
        <f>SUM(S102:T108)</f>
        <v>164</v>
      </c>
      <c r="T101" s="299"/>
      <c r="U101" s="300">
        <f>SUM(U102:V108)</f>
        <v>150</v>
      </c>
      <c r="V101" s="301"/>
      <c r="W101" s="298">
        <f t="shared" si="31"/>
        <v>362</v>
      </c>
      <c r="X101" s="299"/>
      <c r="Y101" s="300">
        <f>SUM(Y102:Z108)</f>
        <v>187</v>
      </c>
      <c r="Z101" s="299"/>
      <c r="AA101" s="300">
        <f>SUM(AA102:AB108)</f>
        <v>175</v>
      </c>
      <c r="AB101" s="301"/>
      <c r="AC101" s="298">
        <f t="shared" si="32"/>
        <v>322</v>
      </c>
      <c r="AD101" s="299"/>
      <c r="AE101" s="300">
        <f>SUM(AE102:AF108)</f>
        <v>181</v>
      </c>
      <c r="AF101" s="299"/>
      <c r="AG101" s="300">
        <f>SUM(AG102:AH108)</f>
        <v>141</v>
      </c>
      <c r="AH101" s="301"/>
      <c r="AI101" s="298">
        <f t="shared" si="33"/>
        <v>390</v>
      </c>
      <c r="AJ101" s="299"/>
      <c r="AK101" s="300">
        <f>SUM(AK102:AL108)</f>
        <v>186</v>
      </c>
      <c r="AL101" s="299"/>
      <c r="AM101" s="300">
        <f>SUM(AM102:AN108)</f>
        <v>204</v>
      </c>
      <c r="AN101" s="301"/>
      <c r="AO101" s="298">
        <f t="shared" si="34"/>
        <v>335</v>
      </c>
      <c r="AP101" s="299"/>
      <c r="AQ101" s="300">
        <f>SUM(AQ102:AR108)</f>
        <v>164</v>
      </c>
      <c r="AR101" s="299"/>
      <c r="AS101" s="300">
        <f>SUM(AS102:AT108)</f>
        <v>171</v>
      </c>
      <c r="AT101" s="301"/>
    </row>
    <row r="102" spans="2:46" s="5" customFormat="1" ht="15" customHeight="1" hidden="1">
      <c r="B102" s="296" t="s">
        <v>35</v>
      </c>
      <c r="C102" s="297"/>
      <c r="D102" s="297"/>
      <c r="E102" s="298">
        <f t="shared" si="28"/>
        <v>354</v>
      </c>
      <c r="F102" s="299"/>
      <c r="G102" s="300">
        <f>SUM(M102,S102,Y102,AE102,AK102,AQ102)</f>
        <v>183</v>
      </c>
      <c r="H102" s="299"/>
      <c r="I102" s="300">
        <f>SUM(O102,U102,AA102,AG102,AM102,AS102)</f>
        <v>171</v>
      </c>
      <c r="J102" s="301"/>
      <c r="K102" s="299">
        <f t="shared" si="29"/>
        <v>51</v>
      </c>
      <c r="L102" s="299"/>
      <c r="M102" s="300">
        <v>26</v>
      </c>
      <c r="N102" s="299"/>
      <c r="O102" s="300">
        <v>25</v>
      </c>
      <c r="P102" s="299"/>
      <c r="Q102" s="298">
        <f t="shared" si="30"/>
        <v>44</v>
      </c>
      <c r="R102" s="299"/>
      <c r="S102" s="300">
        <v>19</v>
      </c>
      <c r="T102" s="299"/>
      <c r="U102" s="300">
        <v>25</v>
      </c>
      <c r="V102" s="301"/>
      <c r="W102" s="298">
        <f t="shared" si="31"/>
        <v>64</v>
      </c>
      <c r="X102" s="299"/>
      <c r="Y102" s="300">
        <v>34</v>
      </c>
      <c r="Z102" s="299"/>
      <c r="AA102" s="300">
        <v>30</v>
      </c>
      <c r="AB102" s="301"/>
      <c r="AC102" s="298">
        <f t="shared" si="32"/>
        <v>61</v>
      </c>
      <c r="AD102" s="299"/>
      <c r="AE102" s="300">
        <v>27</v>
      </c>
      <c r="AF102" s="299"/>
      <c r="AG102" s="300">
        <v>34</v>
      </c>
      <c r="AH102" s="301"/>
      <c r="AI102" s="298">
        <f t="shared" si="33"/>
        <v>72</v>
      </c>
      <c r="AJ102" s="299"/>
      <c r="AK102" s="300">
        <v>44</v>
      </c>
      <c r="AL102" s="299"/>
      <c r="AM102" s="300">
        <v>28</v>
      </c>
      <c r="AN102" s="301"/>
      <c r="AO102" s="298">
        <f t="shared" si="34"/>
        <v>62</v>
      </c>
      <c r="AP102" s="299"/>
      <c r="AQ102" s="300">
        <v>33</v>
      </c>
      <c r="AR102" s="299"/>
      <c r="AS102" s="300">
        <v>29</v>
      </c>
      <c r="AT102" s="301"/>
    </row>
    <row r="103" spans="2:46" s="5" customFormat="1" ht="15" customHeight="1" hidden="1">
      <c r="B103" s="296" t="s">
        <v>36</v>
      </c>
      <c r="C103" s="297"/>
      <c r="D103" s="297"/>
      <c r="E103" s="298">
        <f t="shared" si="28"/>
        <v>361</v>
      </c>
      <c r="F103" s="299"/>
      <c r="G103" s="300">
        <f aca="true" t="shared" si="35" ref="G103:G108">SUM(M103,S103,Y103,AE103,AK103,AQ103)</f>
        <v>181</v>
      </c>
      <c r="H103" s="299"/>
      <c r="I103" s="300">
        <f aca="true" t="shared" si="36" ref="I103:I108">SUM(O103,U103,AA103,AG103,AM103,AS103)</f>
        <v>180</v>
      </c>
      <c r="J103" s="301"/>
      <c r="K103" s="299">
        <f t="shared" si="29"/>
        <v>61</v>
      </c>
      <c r="L103" s="299"/>
      <c r="M103" s="300">
        <v>27</v>
      </c>
      <c r="N103" s="299"/>
      <c r="O103" s="300">
        <v>34</v>
      </c>
      <c r="P103" s="299"/>
      <c r="Q103" s="298">
        <f t="shared" si="30"/>
        <v>58</v>
      </c>
      <c r="R103" s="299"/>
      <c r="S103" s="300">
        <v>32</v>
      </c>
      <c r="T103" s="299"/>
      <c r="U103" s="300">
        <v>26</v>
      </c>
      <c r="V103" s="301"/>
      <c r="W103" s="298">
        <f t="shared" si="31"/>
        <v>67</v>
      </c>
      <c r="X103" s="299"/>
      <c r="Y103" s="300">
        <v>32</v>
      </c>
      <c r="Z103" s="299"/>
      <c r="AA103" s="300">
        <v>35</v>
      </c>
      <c r="AB103" s="301"/>
      <c r="AC103" s="298">
        <f t="shared" si="32"/>
        <v>54</v>
      </c>
      <c r="AD103" s="299"/>
      <c r="AE103" s="300">
        <v>33</v>
      </c>
      <c r="AF103" s="299"/>
      <c r="AG103" s="300">
        <v>21</v>
      </c>
      <c r="AH103" s="301"/>
      <c r="AI103" s="298">
        <f t="shared" si="33"/>
        <v>58</v>
      </c>
      <c r="AJ103" s="299"/>
      <c r="AK103" s="300">
        <v>25</v>
      </c>
      <c r="AL103" s="299"/>
      <c r="AM103" s="300">
        <v>33</v>
      </c>
      <c r="AN103" s="301"/>
      <c r="AO103" s="298">
        <f t="shared" si="34"/>
        <v>63</v>
      </c>
      <c r="AP103" s="299"/>
      <c r="AQ103" s="300">
        <v>32</v>
      </c>
      <c r="AR103" s="299"/>
      <c r="AS103" s="300">
        <v>31</v>
      </c>
      <c r="AT103" s="301"/>
    </row>
    <row r="104" spans="2:46" s="5" customFormat="1" ht="15" customHeight="1" hidden="1">
      <c r="B104" s="296" t="s">
        <v>37</v>
      </c>
      <c r="C104" s="297"/>
      <c r="D104" s="297"/>
      <c r="E104" s="298">
        <f t="shared" si="28"/>
        <v>539</v>
      </c>
      <c r="F104" s="299"/>
      <c r="G104" s="300">
        <f t="shared" si="35"/>
        <v>256</v>
      </c>
      <c r="H104" s="299"/>
      <c r="I104" s="300">
        <f t="shared" si="36"/>
        <v>283</v>
      </c>
      <c r="J104" s="301"/>
      <c r="K104" s="299">
        <f t="shared" si="29"/>
        <v>96</v>
      </c>
      <c r="L104" s="299"/>
      <c r="M104" s="300">
        <v>38</v>
      </c>
      <c r="N104" s="299"/>
      <c r="O104" s="300">
        <v>58</v>
      </c>
      <c r="P104" s="299"/>
      <c r="Q104" s="298">
        <f t="shared" si="30"/>
        <v>80</v>
      </c>
      <c r="R104" s="299"/>
      <c r="S104" s="300">
        <v>41</v>
      </c>
      <c r="T104" s="299"/>
      <c r="U104" s="300">
        <v>39</v>
      </c>
      <c r="V104" s="301"/>
      <c r="W104" s="298">
        <f t="shared" si="31"/>
        <v>80</v>
      </c>
      <c r="X104" s="299"/>
      <c r="Y104" s="300">
        <v>40</v>
      </c>
      <c r="Z104" s="299"/>
      <c r="AA104" s="300">
        <v>40</v>
      </c>
      <c r="AB104" s="301"/>
      <c r="AC104" s="298">
        <f t="shared" si="32"/>
        <v>95</v>
      </c>
      <c r="AD104" s="299"/>
      <c r="AE104" s="300">
        <v>55</v>
      </c>
      <c r="AF104" s="299"/>
      <c r="AG104" s="300">
        <v>40</v>
      </c>
      <c r="AH104" s="301"/>
      <c r="AI104" s="298">
        <f t="shared" si="33"/>
        <v>110</v>
      </c>
      <c r="AJ104" s="299"/>
      <c r="AK104" s="300">
        <v>47</v>
      </c>
      <c r="AL104" s="299"/>
      <c r="AM104" s="300">
        <v>63</v>
      </c>
      <c r="AN104" s="301"/>
      <c r="AO104" s="298">
        <f t="shared" si="34"/>
        <v>78</v>
      </c>
      <c r="AP104" s="299"/>
      <c r="AQ104" s="300">
        <v>35</v>
      </c>
      <c r="AR104" s="299"/>
      <c r="AS104" s="300">
        <v>43</v>
      </c>
      <c r="AT104" s="301"/>
    </row>
    <row r="105" spans="2:46" s="5" customFormat="1" ht="15" customHeight="1" hidden="1">
      <c r="B105" s="296" t="s">
        <v>38</v>
      </c>
      <c r="C105" s="297"/>
      <c r="D105" s="297"/>
      <c r="E105" s="298">
        <f t="shared" si="28"/>
        <v>151</v>
      </c>
      <c r="F105" s="299"/>
      <c r="G105" s="300">
        <f t="shared" si="35"/>
        <v>79</v>
      </c>
      <c r="H105" s="299"/>
      <c r="I105" s="300">
        <f t="shared" si="36"/>
        <v>72</v>
      </c>
      <c r="J105" s="301"/>
      <c r="K105" s="299">
        <f t="shared" si="29"/>
        <v>28</v>
      </c>
      <c r="L105" s="299"/>
      <c r="M105" s="300">
        <v>18</v>
      </c>
      <c r="N105" s="299"/>
      <c r="O105" s="300">
        <v>10</v>
      </c>
      <c r="P105" s="299"/>
      <c r="Q105" s="298">
        <f t="shared" si="30"/>
        <v>24</v>
      </c>
      <c r="R105" s="299"/>
      <c r="S105" s="300">
        <v>13</v>
      </c>
      <c r="T105" s="299"/>
      <c r="U105" s="300">
        <v>11</v>
      </c>
      <c r="V105" s="301"/>
      <c r="W105" s="298">
        <f t="shared" si="31"/>
        <v>23</v>
      </c>
      <c r="X105" s="299"/>
      <c r="Y105" s="300">
        <v>11</v>
      </c>
      <c r="Z105" s="299"/>
      <c r="AA105" s="300">
        <v>12</v>
      </c>
      <c r="AB105" s="301"/>
      <c r="AC105" s="298">
        <f t="shared" si="32"/>
        <v>24</v>
      </c>
      <c r="AD105" s="299"/>
      <c r="AE105" s="300">
        <v>15</v>
      </c>
      <c r="AF105" s="299"/>
      <c r="AG105" s="300">
        <v>9</v>
      </c>
      <c r="AH105" s="301"/>
      <c r="AI105" s="298">
        <f t="shared" si="33"/>
        <v>29</v>
      </c>
      <c r="AJ105" s="299"/>
      <c r="AK105" s="300">
        <v>15</v>
      </c>
      <c r="AL105" s="299"/>
      <c r="AM105" s="300">
        <v>14</v>
      </c>
      <c r="AN105" s="301"/>
      <c r="AO105" s="298">
        <f t="shared" si="34"/>
        <v>23</v>
      </c>
      <c r="AP105" s="299"/>
      <c r="AQ105" s="300">
        <v>7</v>
      </c>
      <c r="AR105" s="299"/>
      <c r="AS105" s="300">
        <v>16</v>
      </c>
      <c r="AT105" s="301"/>
    </row>
    <row r="106" spans="2:46" s="5" customFormat="1" ht="15" customHeight="1" hidden="1">
      <c r="B106" s="296" t="s">
        <v>39</v>
      </c>
      <c r="C106" s="297"/>
      <c r="D106" s="297"/>
      <c r="E106" s="298">
        <f t="shared" si="28"/>
        <v>490</v>
      </c>
      <c r="F106" s="299"/>
      <c r="G106" s="300">
        <f t="shared" si="35"/>
        <v>252</v>
      </c>
      <c r="H106" s="299"/>
      <c r="I106" s="300">
        <f t="shared" si="36"/>
        <v>238</v>
      </c>
      <c r="J106" s="301"/>
      <c r="K106" s="299">
        <f t="shared" si="29"/>
        <v>67</v>
      </c>
      <c r="L106" s="299"/>
      <c r="M106" s="300">
        <v>35</v>
      </c>
      <c r="N106" s="299"/>
      <c r="O106" s="300">
        <v>32</v>
      </c>
      <c r="P106" s="299"/>
      <c r="Q106" s="298">
        <f t="shared" si="30"/>
        <v>79</v>
      </c>
      <c r="R106" s="299"/>
      <c r="S106" s="300">
        <v>42</v>
      </c>
      <c r="T106" s="299"/>
      <c r="U106" s="300">
        <v>37</v>
      </c>
      <c r="V106" s="301"/>
      <c r="W106" s="298">
        <f t="shared" si="31"/>
        <v>100</v>
      </c>
      <c r="X106" s="299"/>
      <c r="Y106" s="300">
        <v>57</v>
      </c>
      <c r="Z106" s="299"/>
      <c r="AA106" s="300">
        <v>43</v>
      </c>
      <c r="AB106" s="301"/>
      <c r="AC106" s="298">
        <f t="shared" si="32"/>
        <v>72</v>
      </c>
      <c r="AD106" s="299"/>
      <c r="AE106" s="300">
        <v>43</v>
      </c>
      <c r="AF106" s="299"/>
      <c r="AG106" s="300">
        <v>29</v>
      </c>
      <c r="AH106" s="301"/>
      <c r="AI106" s="298">
        <f t="shared" si="33"/>
        <v>95</v>
      </c>
      <c r="AJ106" s="299"/>
      <c r="AK106" s="300">
        <v>39</v>
      </c>
      <c r="AL106" s="299"/>
      <c r="AM106" s="300">
        <v>56</v>
      </c>
      <c r="AN106" s="301"/>
      <c r="AO106" s="298">
        <f t="shared" si="34"/>
        <v>77</v>
      </c>
      <c r="AP106" s="299"/>
      <c r="AQ106" s="300">
        <v>36</v>
      </c>
      <c r="AR106" s="299"/>
      <c r="AS106" s="300">
        <v>41</v>
      </c>
      <c r="AT106" s="301"/>
    </row>
    <row r="107" spans="2:46" s="5" customFormat="1" ht="15" customHeight="1" hidden="1">
      <c r="B107" s="296" t="s">
        <v>53</v>
      </c>
      <c r="C107" s="297"/>
      <c r="D107" s="297"/>
      <c r="E107" s="298">
        <f t="shared" si="28"/>
        <v>156</v>
      </c>
      <c r="F107" s="299"/>
      <c r="G107" s="300">
        <f t="shared" si="35"/>
        <v>93</v>
      </c>
      <c r="H107" s="299"/>
      <c r="I107" s="300">
        <f t="shared" si="36"/>
        <v>63</v>
      </c>
      <c r="J107" s="301"/>
      <c r="K107" s="299">
        <f t="shared" si="29"/>
        <v>25</v>
      </c>
      <c r="L107" s="299"/>
      <c r="M107" s="300">
        <v>18</v>
      </c>
      <c r="N107" s="299"/>
      <c r="O107" s="300">
        <v>7</v>
      </c>
      <c r="P107" s="299"/>
      <c r="Q107" s="298">
        <f t="shared" si="30"/>
        <v>29</v>
      </c>
      <c r="R107" s="299"/>
      <c r="S107" s="300">
        <v>17</v>
      </c>
      <c r="T107" s="299"/>
      <c r="U107" s="300">
        <v>12</v>
      </c>
      <c r="V107" s="301"/>
      <c r="W107" s="298">
        <f t="shared" si="31"/>
        <v>28</v>
      </c>
      <c r="X107" s="299"/>
      <c r="Y107" s="300">
        <v>13</v>
      </c>
      <c r="Z107" s="299"/>
      <c r="AA107" s="300">
        <v>15</v>
      </c>
      <c r="AB107" s="301"/>
      <c r="AC107" s="298">
        <f t="shared" si="32"/>
        <v>16</v>
      </c>
      <c r="AD107" s="299"/>
      <c r="AE107" s="300">
        <v>8</v>
      </c>
      <c r="AF107" s="299"/>
      <c r="AG107" s="300">
        <v>8</v>
      </c>
      <c r="AH107" s="301"/>
      <c r="AI107" s="298">
        <f t="shared" si="33"/>
        <v>26</v>
      </c>
      <c r="AJ107" s="299"/>
      <c r="AK107" s="300">
        <v>16</v>
      </c>
      <c r="AL107" s="299"/>
      <c r="AM107" s="300">
        <v>10</v>
      </c>
      <c r="AN107" s="301"/>
      <c r="AO107" s="298">
        <f t="shared" si="34"/>
        <v>32</v>
      </c>
      <c r="AP107" s="299"/>
      <c r="AQ107" s="300">
        <v>21</v>
      </c>
      <c r="AR107" s="299"/>
      <c r="AS107" s="300">
        <v>11</v>
      </c>
      <c r="AT107" s="301"/>
    </row>
    <row r="108" spans="2:46" s="5" customFormat="1" ht="15" customHeight="1" hidden="1">
      <c r="B108" s="296" t="s">
        <v>144</v>
      </c>
      <c r="C108" s="297"/>
      <c r="D108" s="297"/>
      <c r="E108" s="298">
        <f t="shared" si="28"/>
        <v>0</v>
      </c>
      <c r="F108" s="299"/>
      <c r="G108" s="300">
        <f t="shared" si="35"/>
        <v>0</v>
      </c>
      <c r="H108" s="299"/>
      <c r="I108" s="300">
        <f t="shared" si="36"/>
        <v>0</v>
      </c>
      <c r="J108" s="301"/>
      <c r="K108" s="299">
        <f t="shared" si="29"/>
        <v>0</v>
      </c>
      <c r="L108" s="299"/>
      <c r="M108" s="300">
        <v>0</v>
      </c>
      <c r="N108" s="299"/>
      <c r="O108" s="300">
        <v>0</v>
      </c>
      <c r="P108" s="299"/>
      <c r="Q108" s="298">
        <f t="shared" si="30"/>
        <v>0</v>
      </c>
      <c r="R108" s="299"/>
      <c r="S108" s="300">
        <v>0</v>
      </c>
      <c r="T108" s="299"/>
      <c r="U108" s="300">
        <v>0</v>
      </c>
      <c r="V108" s="301"/>
      <c r="W108" s="298">
        <f t="shared" si="31"/>
        <v>0</v>
      </c>
      <c r="X108" s="299"/>
      <c r="Y108" s="300">
        <v>0</v>
      </c>
      <c r="Z108" s="299"/>
      <c r="AA108" s="300">
        <v>0</v>
      </c>
      <c r="AB108" s="301"/>
      <c r="AC108" s="298">
        <f t="shared" si="32"/>
        <v>0</v>
      </c>
      <c r="AD108" s="299"/>
      <c r="AE108" s="300">
        <v>0</v>
      </c>
      <c r="AF108" s="299"/>
      <c r="AG108" s="300">
        <v>0</v>
      </c>
      <c r="AH108" s="301"/>
      <c r="AI108" s="298">
        <f t="shared" si="33"/>
        <v>0</v>
      </c>
      <c r="AJ108" s="299"/>
      <c r="AK108" s="300">
        <v>0</v>
      </c>
      <c r="AL108" s="299"/>
      <c r="AM108" s="300">
        <v>0</v>
      </c>
      <c r="AN108" s="301"/>
      <c r="AO108" s="298">
        <f t="shared" si="34"/>
        <v>0</v>
      </c>
      <c r="AP108" s="299"/>
      <c r="AQ108" s="300">
        <v>0</v>
      </c>
      <c r="AR108" s="299"/>
      <c r="AS108" s="300">
        <v>0</v>
      </c>
      <c r="AT108" s="301"/>
    </row>
    <row r="109" spans="2:46" s="5" customFormat="1" ht="15" customHeight="1" hidden="1">
      <c r="B109" s="296" t="s">
        <v>145</v>
      </c>
      <c r="C109" s="297"/>
      <c r="D109" s="297"/>
      <c r="E109" s="298">
        <f t="shared" si="28"/>
        <v>1588</v>
      </c>
      <c r="F109" s="299"/>
      <c r="G109" s="300">
        <f>SUM(G110:H113)</f>
        <v>834</v>
      </c>
      <c r="H109" s="299"/>
      <c r="I109" s="300">
        <f>SUM(I110:J113)</f>
        <v>754</v>
      </c>
      <c r="J109" s="301"/>
      <c r="K109" s="299">
        <f t="shared" si="29"/>
        <v>260</v>
      </c>
      <c r="L109" s="299"/>
      <c r="M109" s="300">
        <f>SUM(M110:N113)</f>
        <v>140</v>
      </c>
      <c r="N109" s="299"/>
      <c r="O109" s="300">
        <f>SUM(O110:P113)</f>
        <v>120</v>
      </c>
      <c r="P109" s="299"/>
      <c r="Q109" s="298">
        <f t="shared" si="30"/>
        <v>244</v>
      </c>
      <c r="R109" s="299"/>
      <c r="S109" s="300">
        <f>SUM(S110:T113)</f>
        <v>128</v>
      </c>
      <c r="T109" s="299"/>
      <c r="U109" s="300">
        <f>SUM(U110:V113)</f>
        <v>116</v>
      </c>
      <c r="V109" s="301"/>
      <c r="W109" s="298">
        <f t="shared" si="31"/>
        <v>260</v>
      </c>
      <c r="X109" s="299"/>
      <c r="Y109" s="300">
        <f>SUM(Y110:Z113)</f>
        <v>128</v>
      </c>
      <c r="Z109" s="299"/>
      <c r="AA109" s="300">
        <f>SUM(AA110:AB113)</f>
        <v>132</v>
      </c>
      <c r="AB109" s="301"/>
      <c r="AC109" s="298">
        <f t="shared" si="32"/>
        <v>238</v>
      </c>
      <c r="AD109" s="299"/>
      <c r="AE109" s="300">
        <f>SUM(AE110:AF113)</f>
        <v>133</v>
      </c>
      <c r="AF109" s="299"/>
      <c r="AG109" s="300">
        <f>SUM(AG110:AH113)</f>
        <v>105</v>
      </c>
      <c r="AH109" s="301"/>
      <c r="AI109" s="298">
        <f t="shared" si="33"/>
        <v>312</v>
      </c>
      <c r="AJ109" s="299"/>
      <c r="AK109" s="300">
        <f>SUM(AK110:AL113)</f>
        <v>159</v>
      </c>
      <c r="AL109" s="299"/>
      <c r="AM109" s="300">
        <f>SUM(AM110:AN113)</f>
        <v>153</v>
      </c>
      <c r="AN109" s="301"/>
      <c r="AO109" s="298">
        <f t="shared" si="34"/>
        <v>274</v>
      </c>
      <c r="AP109" s="299"/>
      <c r="AQ109" s="300">
        <f>SUM(AQ110:AR113)</f>
        <v>146</v>
      </c>
      <c r="AR109" s="299"/>
      <c r="AS109" s="300">
        <f>SUM(AS110:AT113)</f>
        <v>128</v>
      </c>
      <c r="AT109" s="301"/>
    </row>
    <row r="110" spans="2:46" s="5" customFormat="1" ht="15" customHeight="1" hidden="1">
      <c r="B110" s="296" t="s">
        <v>40</v>
      </c>
      <c r="C110" s="297"/>
      <c r="D110" s="297"/>
      <c r="E110" s="298">
        <f t="shared" si="28"/>
        <v>555</v>
      </c>
      <c r="F110" s="299"/>
      <c r="G110" s="300">
        <f>SUM(M110,S110,Y110,AE110,AK110,AQ110)</f>
        <v>287</v>
      </c>
      <c r="H110" s="299"/>
      <c r="I110" s="300">
        <f>SUM(O110,U110,AA110,AG110,AM110,AS110)</f>
        <v>268</v>
      </c>
      <c r="J110" s="301"/>
      <c r="K110" s="299">
        <f t="shared" si="29"/>
        <v>98</v>
      </c>
      <c r="L110" s="299"/>
      <c r="M110" s="300">
        <v>55</v>
      </c>
      <c r="N110" s="299"/>
      <c r="O110" s="300">
        <v>43</v>
      </c>
      <c r="P110" s="299"/>
      <c r="Q110" s="298">
        <f t="shared" si="30"/>
        <v>84</v>
      </c>
      <c r="R110" s="299"/>
      <c r="S110" s="300">
        <v>48</v>
      </c>
      <c r="T110" s="299"/>
      <c r="U110" s="300">
        <v>36</v>
      </c>
      <c r="V110" s="301"/>
      <c r="W110" s="298">
        <f t="shared" si="31"/>
        <v>96</v>
      </c>
      <c r="X110" s="299"/>
      <c r="Y110" s="300">
        <v>42</v>
      </c>
      <c r="Z110" s="299"/>
      <c r="AA110" s="300">
        <v>54</v>
      </c>
      <c r="AB110" s="301"/>
      <c r="AC110" s="298">
        <f t="shared" si="32"/>
        <v>77</v>
      </c>
      <c r="AD110" s="299"/>
      <c r="AE110" s="300">
        <v>39</v>
      </c>
      <c r="AF110" s="299"/>
      <c r="AG110" s="300">
        <v>38</v>
      </c>
      <c r="AH110" s="301"/>
      <c r="AI110" s="298">
        <f t="shared" si="33"/>
        <v>119</v>
      </c>
      <c r="AJ110" s="299"/>
      <c r="AK110" s="300">
        <v>59</v>
      </c>
      <c r="AL110" s="299"/>
      <c r="AM110" s="300">
        <v>60</v>
      </c>
      <c r="AN110" s="301"/>
      <c r="AO110" s="298">
        <f t="shared" si="34"/>
        <v>81</v>
      </c>
      <c r="AP110" s="299"/>
      <c r="AQ110" s="300">
        <v>44</v>
      </c>
      <c r="AR110" s="299"/>
      <c r="AS110" s="300">
        <v>37</v>
      </c>
      <c r="AT110" s="301"/>
    </row>
    <row r="111" spans="2:46" s="5" customFormat="1" ht="15" customHeight="1" hidden="1">
      <c r="B111" s="296" t="s">
        <v>41</v>
      </c>
      <c r="C111" s="297"/>
      <c r="D111" s="297"/>
      <c r="E111" s="298">
        <f t="shared" si="28"/>
        <v>391</v>
      </c>
      <c r="F111" s="299"/>
      <c r="G111" s="300">
        <f>SUM(M111,S111,Y111,AE111,AK111,AQ111)</f>
        <v>207</v>
      </c>
      <c r="H111" s="299"/>
      <c r="I111" s="300">
        <f>SUM(O111,U111,AA111,AG111,AM111,AS111)</f>
        <v>184</v>
      </c>
      <c r="J111" s="301"/>
      <c r="K111" s="299">
        <f t="shared" si="29"/>
        <v>61</v>
      </c>
      <c r="L111" s="299"/>
      <c r="M111" s="300">
        <v>27</v>
      </c>
      <c r="N111" s="299"/>
      <c r="O111" s="300">
        <v>34</v>
      </c>
      <c r="P111" s="299"/>
      <c r="Q111" s="298">
        <f t="shared" si="30"/>
        <v>59</v>
      </c>
      <c r="R111" s="299"/>
      <c r="S111" s="300">
        <v>29</v>
      </c>
      <c r="T111" s="299"/>
      <c r="U111" s="300">
        <v>30</v>
      </c>
      <c r="V111" s="301"/>
      <c r="W111" s="298">
        <f t="shared" si="31"/>
        <v>55</v>
      </c>
      <c r="X111" s="299"/>
      <c r="Y111" s="300">
        <v>33</v>
      </c>
      <c r="Z111" s="299"/>
      <c r="AA111" s="300">
        <v>22</v>
      </c>
      <c r="AB111" s="301"/>
      <c r="AC111" s="298">
        <f t="shared" si="32"/>
        <v>62</v>
      </c>
      <c r="AD111" s="299"/>
      <c r="AE111" s="300">
        <v>36</v>
      </c>
      <c r="AF111" s="299"/>
      <c r="AG111" s="300">
        <v>26</v>
      </c>
      <c r="AH111" s="301"/>
      <c r="AI111" s="298">
        <f t="shared" si="33"/>
        <v>72</v>
      </c>
      <c r="AJ111" s="299"/>
      <c r="AK111" s="300">
        <v>40</v>
      </c>
      <c r="AL111" s="299"/>
      <c r="AM111" s="300">
        <v>32</v>
      </c>
      <c r="AN111" s="301"/>
      <c r="AO111" s="298">
        <f t="shared" si="34"/>
        <v>82</v>
      </c>
      <c r="AP111" s="299"/>
      <c r="AQ111" s="300">
        <v>42</v>
      </c>
      <c r="AR111" s="299"/>
      <c r="AS111" s="300">
        <v>40</v>
      </c>
      <c r="AT111" s="301"/>
    </row>
    <row r="112" spans="2:46" s="5" customFormat="1" ht="15" customHeight="1" hidden="1">
      <c r="B112" s="296" t="s">
        <v>42</v>
      </c>
      <c r="C112" s="297"/>
      <c r="D112" s="297"/>
      <c r="E112" s="298">
        <f t="shared" si="28"/>
        <v>315</v>
      </c>
      <c r="F112" s="299"/>
      <c r="G112" s="300">
        <f>SUM(M112,S112,Y112,AE112,AK112,AQ112)</f>
        <v>166</v>
      </c>
      <c r="H112" s="299"/>
      <c r="I112" s="300">
        <f>SUM(O112,U112,AA112,AG112,AM112,AS112)</f>
        <v>149</v>
      </c>
      <c r="J112" s="301"/>
      <c r="K112" s="299">
        <f t="shared" si="29"/>
        <v>52</v>
      </c>
      <c r="L112" s="299"/>
      <c r="M112" s="300">
        <v>29</v>
      </c>
      <c r="N112" s="299"/>
      <c r="O112" s="300">
        <v>23</v>
      </c>
      <c r="P112" s="299"/>
      <c r="Q112" s="298">
        <f t="shared" si="30"/>
        <v>43</v>
      </c>
      <c r="R112" s="299"/>
      <c r="S112" s="300">
        <v>24</v>
      </c>
      <c r="T112" s="299"/>
      <c r="U112" s="300">
        <v>19</v>
      </c>
      <c r="V112" s="301"/>
      <c r="W112" s="298">
        <f t="shared" si="31"/>
        <v>59</v>
      </c>
      <c r="X112" s="299"/>
      <c r="Y112" s="300">
        <v>29</v>
      </c>
      <c r="Z112" s="299"/>
      <c r="AA112" s="300">
        <v>30</v>
      </c>
      <c r="AB112" s="301"/>
      <c r="AC112" s="298">
        <f t="shared" si="32"/>
        <v>48</v>
      </c>
      <c r="AD112" s="299"/>
      <c r="AE112" s="300">
        <v>31</v>
      </c>
      <c r="AF112" s="299"/>
      <c r="AG112" s="300">
        <v>17</v>
      </c>
      <c r="AH112" s="301"/>
      <c r="AI112" s="298">
        <f t="shared" si="33"/>
        <v>58</v>
      </c>
      <c r="AJ112" s="299"/>
      <c r="AK112" s="300">
        <v>26</v>
      </c>
      <c r="AL112" s="299"/>
      <c r="AM112" s="300">
        <v>32</v>
      </c>
      <c r="AN112" s="301"/>
      <c r="AO112" s="298">
        <f t="shared" si="34"/>
        <v>55</v>
      </c>
      <c r="AP112" s="299"/>
      <c r="AQ112" s="300">
        <v>27</v>
      </c>
      <c r="AR112" s="299"/>
      <c r="AS112" s="300">
        <v>28</v>
      </c>
      <c r="AT112" s="301"/>
    </row>
    <row r="113" spans="2:46" s="5" customFormat="1" ht="15" customHeight="1" hidden="1">
      <c r="B113" s="296" t="s">
        <v>43</v>
      </c>
      <c r="C113" s="297"/>
      <c r="D113" s="297"/>
      <c r="E113" s="298">
        <f t="shared" si="28"/>
        <v>327</v>
      </c>
      <c r="F113" s="299"/>
      <c r="G113" s="300">
        <f>SUM(M113,S113,Y113,AE113,AK113,AQ113)</f>
        <v>174</v>
      </c>
      <c r="H113" s="299"/>
      <c r="I113" s="300">
        <f>SUM(O113,U113,AA113,AG113,AM113,AS113)</f>
        <v>153</v>
      </c>
      <c r="J113" s="301"/>
      <c r="K113" s="299">
        <f t="shared" si="29"/>
        <v>49</v>
      </c>
      <c r="L113" s="299"/>
      <c r="M113" s="300">
        <v>29</v>
      </c>
      <c r="N113" s="299"/>
      <c r="O113" s="300">
        <v>20</v>
      </c>
      <c r="P113" s="299"/>
      <c r="Q113" s="298">
        <f t="shared" si="30"/>
        <v>58</v>
      </c>
      <c r="R113" s="299"/>
      <c r="S113" s="300">
        <v>27</v>
      </c>
      <c r="T113" s="299"/>
      <c r="U113" s="300">
        <v>31</v>
      </c>
      <c r="V113" s="301"/>
      <c r="W113" s="298">
        <f t="shared" si="31"/>
        <v>50</v>
      </c>
      <c r="X113" s="299"/>
      <c r="Y113" s="300">
        <v>24</v>
      </c>
      <c r="Z113" s="299"/>
      <c r="AA113" s="300">
        <v>26</v>
      </c>
      <c r="AB113" s="301"/>
      <c r="AC113" s="298">
        <f t="shared" si="32"/>
        <v>51</v>
      </c>
      <c r="AD113" s="299"/>
      <c r="AE113" s="300">
        <v>27</v>
      </c>
      <c r="AF113" s="299"/>
      <c r="AG113" s="300">
        <v>24</v>
      </c>
      <c r="AH113" s="301"/>
      <c r="AI113" s="298">
        <f t="shared" si="33"/>
        <v>63</v>
      </c>
      <c r="AJ113" s="299"/>
      <c r="AK113" s="300">
        <v>34</v>
      </c>
      <c r="AL113" s="299"/>
      <c r="AM113" s="300">
        <v>29</v>
      </c>
      <c r="AN113" s="301"/>
      <c r="AO113" s="298">
        <f t="shared" si="34"/>
        <v>56</v>
      </c>
      <c r="AP113" s="299"/>
      <c r="AQ113" s="300">
        <v>33</v>
      </c>
      <c r="AR113" s="299"/>
      <c r="AS113" s="300">
        <v>23</v>
      </c>
      <c r="AT113" s="301"/>
    </row>
    <row r="114" spans="2:46" s="5" customFormat="1" ht="15" customHeight="1" hidden="1">
      <c r="B114" s="302" t="s">
        <v>146</v>
      </c>
      <c r="C114" s="303"/>
      <c r="D114" s="303"/>
      <c r="E114" s="304">
        <f t="shared" si="28"/>
        <v>809</v>
      </c>
      <c r="F114" s="305"/>
      <c r="G114" s="306">
        <f>SUM(G115:H118)</f>
        <v>410</v>
      </c>
      <c r="H114" s="305"/>
      <c r="I114" s="306">
        <f>SUM(I115:J118)</f>
        <v>399</v>
      </c>
      <c r="J114" s="307"/>
      <c r="K114" s="305">
        <f t="shared" si="29"/>
        <v>126</v>
      </c>
      <c r="L114" s="305"/>
      <c r="M114" s="306">
        <f>SUM(M115:N118)</f>
        <v>67</v>
      </c>
      <c r="N114" s="305"/>
      <c r="O114" s="306">
        <f>SUM(O115:P118)</f>
        <v>59</v>
      </c>
      <c r="P114" s="305"/>
      <c r="Q114" s="304">
        <f t="shared" si="30"/>
        <v>128</v>
      </c>
      <c r="R114" s="305"/>
      <c r="S114" s="306">
        <f>SUM(S115:T118)</f>
        <v>67</v>
      </c>
      <c r="T114" s="305"/>
      <c r="U114" s="306">
        <f>SUM(U115:V118)</f>
        <v>61</v>
      </c>
      <c r="V114" s="307"/>
      <c r="W114" s="304">
        <f t="shared" si="31"/>
        <v>139</v>
      </c>
      <c r="X114" s="305"/>
      <c r="Y114" s="306">
        <f>SUM(Y115:Z118)</f>
        <v>67</v>
      </c>
      <c r="Z114" s="305"/>
      <c r="AA114" s="306">
        <f>SUM(AA115:AB118)</f>
        <v>72</v>
      </c>
      <c r="AB114" s="307"/>
      <c r="AC114" s="304">
        <f t="shared" si="32"/>
        <v>134</v>
      </c>
      <c r="AD114" s="305"/>
      <c r="AE114" s="306">
        <f>SUM(AE115:AF118)</f>
        <v>67</v>
      </c>
      <c r="AF114" s="305"/>
      <c r="AG114" s="306">
        <f>SUM(AG115:AH118)</f>
        <v>67</v>
      </c>
      <c r="AH114" s="307"/>
      <c r="AI114" s="304">
        <f t="shared" si="33"/>
        <v>141</v>
      </c>
      <c r="AJ114" s="305"/>
      <c r="AK114" s="306">
        <f>SUM(AK115:AL118)</f>
        <v>76</v>
      </c>
      <c r="AL114" s="305"/>
      <c r="AM114" s="306">
        <f>SUM(AM115:AN118)</f>
        <v>65</v>
      </c>
      <c r="AN114" s="307"/>
      <c r="AO114" s="304">
        <f t="shared" si="34"/>
        <v>141</v>
      </c>
      <c r="AP114" s="305"/>
      <c r="AQ114" s="306">
        <f>SUM(AQ115:AR118)</f>
        <v>66</v>
      </c>
      <c r="AR114" s="305"/>
      <c r="AS114" s="306">
        <f>SUM(AS115:AT118)</f>
        <v>75</v>
      </c>
      <c r="AT114" s="307"/>
    </row>
    <row r="115" spans="2:46" s="5" customFormat="1" ht="15" customHeight="1" hidden="1">
      <c r="B115" s="296" t="s">
        <v>44</v>
      </c>
      <c r="C115" s="297"/>
      <c r="D115" s="297"/>
      <c r="E115" s="298">
        <f t="shared" si="28"/>
        <v>388</v>
      </c>
      <c r="F115" s="299"/>
      <c r="G115" s="300">
        <f>SUM(M115,S115,Y115,AE115,AK115,AQ115)</f>
        <v>206</v>
      </c>
      <c r="H115" s="299"/>
      <c r="I115" s="300">
        <f>SUM(O115,U115,AA115,AG115,AM115,AS115)</f>
        <v>182</v>
      </c>
      <c r="J115" s="301"/>
      <c r="K115" s="299">
        <f t="shared" si="29"/>
        <v>67</v>
      </c>
      <c r="L115" s="299"/>
      <c r="M115" s="300">
        <v>39</v>
      </c>
      <c r="N115" s="299"/>
      <c r="O115" s="300">
        <v>28</v>
      </c>
      <c r="P115" s="299"/>
      <c r="Q115" s="298">
        <f t="shared" si="30"/>
        <v>59</v>
      </c>
      <c r="R115" s="299"/>
      <c r="S115" s="300">
        <v>32</v>
      </c>
      <c r="T115" s="299"/>
      <c r="U115" s="300">
        <v>27</v>
      </c>
      <c r="V115" s="301"/>
      <c r="W115" s="298">
        <f t="shared" si="31"/>
        <v>68</v>
      </c>
      <c r="X115" s="299"/>
      <c r="Y115" s="300">
        <v>36</v>
      </c>
      <c r="Z115" s="299"/>
      <c r="AA115" s="300">
        <v>32</v>
      </c>
      <c r="AB115" s="301"/>
      <c r="AC115" s="298">
        <f t="shared" si="32"/>
        <v>71</v>
      </c>
      <c r="AD115" s="299"/>
      <c r="AE115" s="300">
        <v>35</v>
      </c>
      <c r="AF115" s="299"/>
      <c r="AG115" s="300">
        <v>36</v>
      </c>
      <c r="AH115" s="301"/>
      <c r="AI115" s="298">
        <f t="shared" si="33"/>
        <v>55</v>
      </c>
      <c r="AJ115" s="299"/>
      <c r="AK115" s="300">
        <v>34</v>
      </c>
      <c r="AL115" s="299"/>
      <c r="AM115" s="300">
        <v>21</v>
      </c>
      <c r="AN115" s="301"/>
      <c r="AO115" s="298">
        <f t="shared" si="34"/>
        <v>68</v>
      </c>
      <c r="AP115" s="299"/>
      <c r="AQ115" s="300">
        <v>30</v>
      </c>
      <c r="AR115" s="299"/>
      <c r="AS115" s="300">
        <v>38</v>
      </c>
      <c r="AT115" s="301"/>
    </row>
    <row r="116" spans="2:46" s="5" customFormat="1" ht="15" customHeight="1" hidden="1">
      <c r="B116" s="296" t="s">
        <v>45</v>
      </c>
      <c r="C116" s="297"/>
      <c r="D116" s="297"/>
      <c r="E116" s="298">
        <f t="shared" si="28"/>
        <v>221</v>
      </c>
      <c r="F116" s="299"/>
      <c r="G116" s="300">
        <f>SUM(M116,S116,Y116,AE116,AK116,AQ116)</f>
        <v>102</v>
      </c>
      <c r="H116" s="299"/>
      <c r="I116" s="300">
        <f>SUM(O116,U116,AA116,AG116,AM116,AS116)</f>
        <v>119</v>
      </c>
      <c r="J116" s="301"/>
      <c r="K116" s="299">
        <f t="shared" si="29"/>
        <v>32</v>
      </c>
      <c r="L116" s="299"/>
      <c r="M116" s="300">
        <v>12</v>
      </c>
      <c r="N116" s="299"/>
      <c r="O116" s="300">
        <v>20</v>
      </c>
      <c r="P116" s="299"/>
      <c r="Q116" s="298">
        <f t="shared" si="30"/>
        <v>31</v>
      </c>
      <c r="R116" s="299"/>
      <c r="S116" s="300">
        <v>15</v>
      </c>
      <c r="T116" s="299"/>
      <c r="U116" s="300">
        <v>16</v>
      </c>
      <c r="V116" s="301"/>
      <c r="W116" s="298">
        <f t="shared" si="31"/>
        <v>37</v>
      </c>
      <c r="X116" s="299"/>
      <c r="Y116" s="300">
        <v>15</v>
      </c>
      <c r="Z116" s="299"/>
      <c r="AA116" s="300">
        <v>22</v>
      </c>
      <c r="AB116" s="301"/>
      <c r="AC116" s="298">
        <f t="shared" si="32"/>
        <v>36</v>
      </c>
      <c r="AD116" s="299"/>
      <c r="AE116" s="300">
        <v>20</v>
      </c>
      <c r="AF116" s="299"/>
      <c r="AG116" s="300">
        <v>16</v>
      </c>
      <c r="AH116" s="301"/>
      <c r="AI116" s="298">
        <f t="shared" si="33"/>
        <v>44</v>
      </c>
      <c r="AJ116" s="299"/>
      <c r="AK116" s="300">
        <v>21</v>
      </c>
      <c r="AL116" s="299"/>
      <c r="AM116" s="300">
        <v>23</v>
      </c>
      <c r="AN116" s="301"/>
      <c r="AO116" s="298">
        <f t="shared" si="34"/>
        <v>41</v>
      </c>
      <c r="AP116" s="299"/>
      <c r="AQ116" s="300">
        <v>19</v>
      </c>
      <c r="AR116" s="299"/>
      <c r="AS116" s="300">
        <v>22</v>
      </c>
      <c r="AT116" s="301"/>
    </row>
    <row r="117" spans="2:46" s="5" customFormat="1" ht="15" customHeight="1" hidden="1">
      <c r="B117" s="296" t="s">
        <v>46</v>
      </c>
      <c r="C117" s="297"/>
      <c r="D117" s="297"/>
      <c r="E117" s="298">
        <f t="shared" si="28"/>
        <v>124</v>
      </c>
      <c r="F117" s="299"/>
      <c r="G117" s="300">
        <f>SUM(M117,S117,Y117,AE117,AK117,AQ117)</f>
        <v>58</v>
      </c>
      <c r="H117" s="299"/>
      <c r="I117" s="300">
        <f>SUM(O117,U117,AA117,AG117,AM117,AS117)</f>
        <v>66</v>
      </c>
      <c r="J117" s="301"/>
      <c r="K117" s="299">
        <f t="shared" si="29"/>
        <v>19</v>
      </c>
      <c r="L117" s="299"/>
      <c r="M117" s="300">
        <v>9</v>
      </c>
      <c r="N117" s="299"/>
      <c r="O117" s="300">
        <v>10</v>
      </c>
      <c r="P117" s="299"/>
      <c r="Q117" s="298">
        <f t="shared" si="30"/>
        <v>19</v>
      </c>
      <c r="R117" s="299"/>
      <c r="S117" s="300">
        <v>11</v>
      </c>
      <c r="T117" s="299"/>
      <c r="U117" s="300">
        <v>8</v>
      </c>
      <c r="V117" s="301"/>
      <c r="W117" s="298">
        <f t="shared" si="31"/>
        <v>21</v>
      </c>
      <c r="X117" s="299"/>
      <c r="Y117" s="300">
        <v>10</v>
      </c>
      <c r="Z117" s="299"/>
      <c r="AA117" s="300">
        <v>11</v>
      </c>
      <c r="AB117" s="301"/>
      <c r="AC117" s="298">
        <f t="shared" si="32"/>
        <v>20</v>
      </c>
      <c r="AD117" s="299"/>
      <c r="AE117" s="300">
        <v>7</v>
      </c>
      <c r="AF117" s="299"/>
      <c r="AG117" s="300">
        <v>13</v>
      </c>
      <c r="AH117" s="301"/>
      <c r="AI117" s="298">
        <f t="shared" si="33"/>
        <v>24</v>
      </c>
      <c r="AJ117" s="299"/>
      <c r="AK117" s="300">
        <v>13</v>
      </c>
      <c r="AL117" s="299"/>
      <c r="AM117" s="300">
        <v>11</v>
      </c>
      <c r="AN117" s="301"/>
      <c r="AO117" s="298">
        <f t="shared" si="34"/>
        <v>21</v>
      </c>
      <c r="AP117" s="299"/>
      <c r="AQ117" s="300">
        <v>8</v>
      </c>
      <c r="AR117" s="299"/>
      <c r="AS117" s="300">
        <v>13</v>
      </c>
      <c r="AT117" s="301"/>
    </row>
    <row r="118" spans="2:46" s="5" customFormat="1" ht="15" customHeight="1" hidden="1">
      <c r="B118" s="302" t="s">
        <v>47</v>
      </c>
      <c r="C118" s="303"/>
      <c r="D118" s="303"/>
      <c r="E118" s="304">
        <f t="shared" si="28"/>
        <v>76</v>
      </c>
      <c r="F118" s="305"/>
      <c r="G118" s="306">
        <f>SUM(M118,S118,Y118,AE118,AK118,AQ118)</f>
        <v>44</v>
      </c>
      <c r="H118" s="305"/>
      <c r="I118" s="306">
        <f>SUM(O118,U118,AA118,AG118,AM118,AS118)</f>
        <v>32</v>
      </c>
      <c r="J118" s="307"/>
      <c r="K118" s="305">
        <f t="shared" si="29"/>
        <v>8</v>
      </c>
      <c r="L118" s="305"/>
      <c r="M118" s="306">
        <v>7</v>
      </c>
      <c r="N118" s="305"/>
      <c r="O118" s="306">
        <v>1</v>
      </c>
      <c r="P118" s="305"/>
      <c r="Q118" s="304">
        <f t="shared" si="30"/>
        <v>19</v>
      </c>
      <c r="R118" s="305"/>
      <c r="S118" s="306">
        <v>9</v>
      </c>
      <c r="T118" s="305"/>
      <c r="U118" s="306">
        <v>10</v>
      </c>
      <c r="V118" s="307"/>
      <c r="W118" s="304">
        <f t="shared" si="31"/>
        <v>13</v>
      </c>
      <c r="X118" s="305"/>
      <c r="Y118" s="306">
        <v>6</v>
      </c>
      <c r="Z118" s="305"/>
      <c r="AA118" s="306">
        <v>7</v>
      </c>
      <c r="AB118" s="307"/>
      <c r="AC118" s="304">
        <f t="shared" si="32"/>
        <v>7</v>
      </c>
      <c r="AD118" s="305"/>
      <c r="AE118" s="306">
        <v>5</v>
      </c>
      <c r="AF118" s="305"/>
      <c r="AG118" s="306">
        <v>2</v>
      </c>
      <c r="AH118" s="307"/>
      <c r="AI118" s="304">
        <f t="shared" si="33"/>
        <v>18</v>
      </c>
      <c r="AJ118" s="305"/>
      <c r="AK118" s="306">
        <v>8</v>
      </c>
      <c r="AL118" s="305"/>
      <c r="AM118" s="306">
        <v>10</v>
      </c>
      <c r="AN118" s="307"/>
      <c r="AO118" s="304">
        <f t="shared" si="34"/>
        <v>11</v>
      </c>
      <c r="AP118" s="305"/>
      <c r="AQ118" s="306">
        <v>9</v>
      </c>
      <c r="AR118" s="305"/>
      <c r="AS118" s="306">
        <v>2</v>
      </c>
      <c r="AT118" s="307"/>
    </row>
    <row r="119" spans="2:46" ht="18" customHeight="1">
      <c r="B119" s="289" t="s">
        <v>151</v>
      </c>
      <c r="C119" s="290"/>
      <c r="D119" s="290"/>
      <c r="E119" s="308">
        <f>E120+E126+E134+E139</f>
        <v>5521</v>
      </c>
      <c r="F119" s="309"/>
      <c r="G119" s="310">
        <f>G120+G126+G134+G139</f>
        <v>2840</v>
      </c>
      <c r="H119" s="309"/>
      <c r="I119" s="310">
        <f>I120+I126+I134+I139</f>
        <v>2681</v>
      </c>
      <c r="J119" s="311"/>
      <c r="K119" s="309">
        <f>K120+K126+K134+K139</f>
        <v>882</v>
      </c>
      <c r="L119" s="309"/>
      <c r="M119" s="310">
        <f>M120+M126+M134+M139</f>
        <v>462</v>
      </c>
      <c r="N119" s="309"/>
      <c r="O119" s="310">
        <f>O120+O126+O134+O139</f>
        <v>420</v>
      </c>
      <c r="P119" s="309"/>
      <c r="Q119" s="308">
        <f>Q120+Q126+Q134+Q139</f>
        <v>885</v>
      </c>
      <c r="R119" s="309"/>
      <c r="S119" s="310">
        <f>S120+S126+S134+S139</f>
        <v>449</v>
      </c>
      <c r="T119" s="309"/>
      <c r="U119" s="310">
        <f>U120+U126+U134+U139</f>
        <v>436</v>
      </c>
      <c r="V119" s="311"/>
      <c r="W119" s="308">
        <f>W120+W126+W134+W139</f>
        <v>884</v>
      </c>
      <c r="X119" s="309"/>
      <c r="Y119" s="310">
        <f>Y120+Y126+Y134+Y139</f>
        <v>447</v>
      </c>
      <c r="Z119" s="309"/>
      <c r="AA119" s="310">
        <f>AA120+AA126+AA134+AA139</f>
        <v>437</v>
      </c>
      <c r="AB119" s="311"/>
      <c r="AC119" s="308">
        <f>AC120+AC126+AC134+AC139</f>
        <v>938</v>
      </c>
      <c r="AD119" s="309"/>
      <c r="AE119" s="310">
        <f>AE120+AE126+AE134+AE139</f>
        <v>482</v>
      </c>
      <c r="AF119" s="309"/>
      <c r="AG119" s="310">
        <f>AG120+AG126+AG134+AG139</f>
        <v>456</v>
      </c>
      <c r="AH119" s="311"/>
      <c r="AI119" s="308">
        <f>AI120+AI126+AI134+AI139</f>
        <v>871</v>
      </c>
      <c r="AJ119" s="309"/>
      <c r="AK119" s="310">
        <f>AK120+AK126+AK134+AK139</f>
        <v>462</v>
      </c>
      <c r="AL119" s="309"/>
      <c r="AM119" s="310">
        <f>AM120+AM126+AM134+AM139</f>
        <v>409</v>
      </c>
      <c r="AN119" s="311"/>
      <c r="AO119" s="308">
        <f>AO120+AO126+AO134+AO139</f>
        <v>1061</v>
      </c>
      <c r="AP119" s="309"/>
      <c r="AQ119" s="310">
        <f>AQ120+AQ126+AQ134+AQ139</f>
        <v>538</v>
      </c>
      <c r="AR119" s="309"/>
      <c r="AS119" s="310">
        <f>AS120+AS126+AS134+AS139</f>
        <v>523</v>
      </c>
      <c r="AT119" s="311"/>
    </row>
    <row r="120" spans="2:46" s="5" customFormat="1" ht="12.75" customHeight="1" hidden="1">
      <c r="B120" s="296" t="s">
        <v>148</v>
      </c>
      <c r="C120" s="297"/>
      <c r="D120" s="312"/>
      <c r="E120" s="298">
        <f aca="true" t="shared" si="37" ref="E120:E143">SUM(G120:J120)</f>
        <v>1120</v>
      </c>
      <c r="F120" s="313"/>
      <c r="G120" s="300">
        <f>SUM(G121:H125)</f>
        <v>555</v>
      </c>
      <c r="H120" s="313"/>
      <c r="I120" s="300">
        <f>SUM(I121:J125)</f>
        <v>565</v>
      </c>
      <c r="J120" s="301"/>
      <c r="K120" s="298">
        <f aca="true" t="shared" si="38" ref="K120:K143">SUM(M120:P120)</f>
        <v>181</v>
      </c>
      <c r="L120" s="313"/>
      <c r="M120" s="300">
        <f>SUM(M121:N125)</f>
        <v>84</v>
      </c>
      <c r="N120" s="313"/>
      <c r="O120" s="300">
        <f>SUM(O121:P125)</f>
        <v>97</v>
      </c>
      <c r="P120" s="301"/>
      <c r="Q120" s="298">
        <f aca="true" t="shared" si="39" ref="Q120:Q143">SUM(S120:V120)</f>
        <v>165</v>
      </c>
      <c r="R120" s="313"/>
      <c r="S120" s="300">
        <f>SUM(S121:T125)</f>
        <v>78</v>
      </c>
      <c r="T120" s="313"/>
      <c r="U120" s="300">
        <f>SUM(U121:V125)</f>
        <v>87</v>
      </c>
      <c r="V120" s="301"/>
      <c r="W120" s="298">
        <f aca="true" t="shared" si="40" ref="W120:W143">SUM(Y120:AB120)</f>
        <v>197</v>
      </c>
      <c r="X120" s="313"/>
      <c r="Y120" s="300">
        <f>SUM(Y121:Z125)</f>
        <v>90</v>
      </c>
      <c r="Z120" s="313"/>
      <c r="AA120" s="300">
        <f>SUM(AA121:AB125)</f>
        <v>107</v>
      </c>
      <c r="AB120" s="301"/>
      <c r="AC120" s="298">
        <f aca="true" t="shared" si="41" ref="AC120:AC143">SUM(AE120:AH120)</f>
        <v>176</v>
      </c>
      <c r="AD120" s="313"/>
      <c r="AE120" s="300">
        <f>SUM(AE121:AF125)</f>
        <v>100</v>
      </c>
      <c r="AF120" s="313"/>
      <c r="AG120" s="300">
        <f>SUM(AG121:AH125)</f>
        <v>76</v>
      </c>
      <c r="AH120" s="301"/>
      <c r="AI120" s="298">
        <f aca="true" t="shared" si="42" ref="AI120:AI143">SUM(AK120:AN120)</f>
        <v>187</v>
      </c>
      <c r="AJ120" s="313"/>
      <c r="AK120" s="300">
        <f>SUM(AK121:AL125)</f>
        <v>86</v>
      </c>
      <c r="AL120" s="313"/>
      <c r="AM120" s="300">
        <f>SUM(AM121:AN125)</f>
        <v>101</v>
      </c>
      <c r="AN120" s="301"/>
      <c r="AO120" s="298">
        <f aca="true" t="shared" si="43" ref="AO120:AO143">SUM(AQ120:AT120)</f>
        <v>214</v>
      </c>
      <c r="AP120" s="313"/>
      <c r="AQ120" s="300">
        <f>SUM(AQ121:AR125)</f>
        <v>117</v>
      </c>
      <c r="AR120" s="313"/>
      <c r="AS120" s="300">
        <f>SUM(AS121:AT125)</f>
        <v>97</v>
      </c>
      <c r="AT120" s="301"/>
    </row>
    <row r="121" spans="2:46" s="5" customFormat="1" ht="15" customHeight="1" hidden="1">
      <c r="B121" s="296" t="s">
        <v>34</v>
      </c>
      <c r="C121" s="297"/>
      <c r="D121" s="297"/>
      <c r="E121" s="298">
        <f t="shared" si="37"/>
        <v>216</v>
      </c>
      <c r="F121" s="299"/>
      <c r="G121" s="300">
        <f>SUM(M121,S121,Y121,AE121,AK121,AQ121)</f>
        <v>120</v>
      </c>
      <c r="H121" s="299"/>
      <c r="I121" s="300">
        <f>SUM(O121,U121,AA121,AG121,AM121,AS121)</f>
        <v>96</v>
      </c>
      <c r="J121" s="301"/>
      <c r="K121" s="299">
        <f t="shared" si="38"/>
        <v>32</v>
      </c>
      <c r="L121" s="299"/>
      <c r="M121" s="300">
        <v>15</v>
      </c>
      <c r="N121" s="299"/>
      <c r="O121" s="300">
        <v>17</v>
      </c>
      <c r="P121" s="299"/>
      <c r="Q121" s="298">
        <f t="shared" si="39"/>
        <v>32</v>
      </c>
      <c r="R121" s="299"/>
      <c r="S121" s="300">
        <v>17</v>
      </c>
      <c r="T121" s="299"/>
      <c r="U121" s="300">
        <v>15</v>
      </c>
      <c r="V121" s="301"/>
      <c r="W121" s="298">
        <f t="shared" si="40"/>
        <v>42</v>
      </c>
      <c r="X121" s="299"/>
      <c r="Y121" s="300">
        <v>19</v>
      </c>
      <c r="Z121" s="299"/>
      <c r="AA121" s="300">
        <v>23</v>
      </c>
      <c r="AB121" s="301"/>
      <c r="AC121" s="298">
        <f t="shared" si="41"/>
        <v>32</v>
      </c>
      <c r="AD121" s="299"/>
      <c r="AE121" s="300">
        <v>19</v>
      </c>
      <c r="AF121" s="299"/>
      <c r="AG121" s="300">
        <v>13</v>
      </c>
      <c r="AH121" s="301"/>
      <c r="AI121" s="298">
        <f t="shared" si="42"/>
        <v>41</v>
      </c>
      <c r="AJ121" s="299"/>
      <c r="AK121" s="300">
        <v>24</v>
      </c>
      <c r="AL121" s="299"/>
      <c r="AM121" s="300">
        <v>17</v>
      </c>
      <c r="AN121" s="301"/>
      <c r="AO121" s="298">
        <f t="shared" si="43"/>
        <v>37</v>
      </c>
      <c r="AP121" s="299"/>
      <c r="AQ121" s="300">
        <v>26</v>
      </c>
      <c r="AR121" s="299"/>
      <c r="AS121" s="300">
        <v>11</v>
      </c>
      <c r="AT121" s="301"/>
    </row>
    <row r="122" spans="2:46" s="5" customFormat="1" ht="15" customHeight="1" hidden="1">
      <c r="B122" s="296" t="s">
        <v>48</v>
      </c>
      <c r="C122" s="297"/>
      <c r="D122" s="297"/>
      <c r="E122" s="298">
        <f t="shared" si="37"/>
        <v>249</v>
      </c>
      <c r="F122" s="299"/>
      <c r="G122" s="300">
        <f>SUM(M122,S122,Y122,AE122,AK122,AQ122)</f>
        <v>117</v>
      </c>
      <c r="H122" s="299"/>
      <c r="I122" s="300">
        <f>SUM(O122,U122,AA122,AG122,AM122,AS122)</f>
        <v>132</v>
      </c>
      <c r="J122" s="301"/>
      <c r="K122" s="299">
        <f t="shared" si="38"/>
        <v>43</v>
      </c>
      <c r="L122" s="299"/>
      <c r="M122" s="300">
        <v>20</v>
      </c>
      <c r="N122" s="299"/>
      <c r="O122" s="300">
        <v>23</v>
      </c>
      <c r="P122" s="299"/>
      <c r="Q122" s="298">
        <f t="shared" si="39"/>
        <v>40</v>
      </c>
      <c r="R122" s="299"/>
      <c r="S122" s="300">
        <v>17</v>
      </c>
      <c r="T122" s="299"/>
      <c r="U122" s="300">
        <v>23</v>
      </c>
      <c r="V122" s="301"/>
      <c r="W122" s="298">
        <f t="shared" si="40"/>
        <v>46</v>
      </c>
      <c r="X122" s="299"/>
      <c r="Y122" s="300">
        <v>16</v>
      </c>
      <c r="Z122" s="299"/>
      <c r="AA122" s="300">
        <v>30</v>
      </c>
      <c r="AB122" s="301"/>
      <c r="AC122" s="298">
        <f t="shared" si="41"/>
        <v>46</v>
      </c>
      <c r="AD122" s="299"/>
      <c r="AE122" s="300">
        <v>25</v>
      </c>
      <c r="AF122" s="299"/>
      <c r="AG122" s="300">
        <v>21</v>
      </c>
      <c r="AH122" s="301"/>
      <c r="AI122" s="298">
        <f t="shared" si="42"/>
        <v>30</v>
      </c>
      <c r="AJ122" s="299"/>
      <c r="AK122" s="300">
        <v>13</v>
      </c>
      <c r="AL122" s="299"/>
      <c r="AM122" s="300">
        <v>17</v>
      </c>
      <c r="AN122" s="301"/>
      <c r="AO122" s="298">
        <f t="shared" si="43"/>
        <v>44</v>
      </c>
      <c r="AP122" s="299"/>
      <c r="AQ122" s="300">
        <v>26</v>
      </c>
      <c r="AR122" s="299"/>
      <c r="AS122" s="300">
        <v>18</v>
      </c>
      <c r="AT122" s="301"/>
    </row>
    <row r="123" spans="2:46" s="5" customFormat="1" ht="15" customHeight="1" hidden="1">
      <c r="B123" s="296" t="s">
        <v>49</v>
      </c>
      <c r="C123" s="297"/>
      <c r="D123" s="297"/>
      <c r="E123" s="298">
        <f t="shared" si="37"/>
        <v>213</v>
      </c>
      <c r="F123" s="299"/>
      <c r="G123" s="300">
        <f>SUM(M123,S123,Y123,AE123,AK123,AQ123)</f>
        <v>107</v>
      </c>
      <c r="H123" s="299"/>
      <c r="I123" s="300">
        <f>SUM(O123,U123,AA123,AG123,AM123,AS123)</f>
        <v>106</v>
      </c>
      <c r="J123" s="301"/>
      <c r="K123" s="299">
        <f t="shared" si="38"/>
        <v>39</v>
      </c>
      <c r="L123" s="299"/>
      <c r="M123" s="300">
        <v>16</v>
      </c>
      <c r="N123" s="299"/>
      <c r="O123" s="300">
        <v>23</v>
      </c>
      <c r="P123" s="299"/>
      <c r="Q123" s="298">
        <f t="shared" si="39"/>
        <v>26</v>
      </c>
      <c r="R123" s="299"/>
      <c r="S123" s="300">
        <v>15</v>
      </c>
      <c r="T123" s="299"/>
      <c r="U123" s="300">
        <v>11</v>
      </c>
      <c r="V123" s="301"/>
      <c r="W123" s="298">
        <f t="shared" si="40"/>
        <v>37</v>
      </c>
      <c r="X123" s="299"/>
      <c r="Y123" s="300">
        <v>17</v>
      </c>
      <c r="Z123" s="299"/>
      <c r="AA123" s="300">
        <v>20</v>
      </c>
      <c r="AB123" s="301"/>
      <c r="AC123" s="298">
        <f t="shared" si="41"/>
        <v>29</v>
      </c>
      <c r="AD123" s="299"/>
      <c r="AE123" s="300">
        <v>18</v>
      </c>
      <c r="AF123" s="299"/>
      <c r="AG123" s="300">
        <v>11</v>
      </c>
      <c r="AH123" s="301"/>
      <c r="AI123" s="298">
        <f t="shared" si="42"/>
        <v>33</v>
      </c>
      <c r="AJ123" s="299"/>
      <c r="AK123" s="300">
        <v>15</v>
      </c>
      <c r="AL123" s="299"/>
      <c r="AM123" s="300">
        <v>18</v>
      </c>
      <c r="AN123" s="301"/>
      <c r="AO123" s="298">
        <f t="shared" si="43"/>
        <v>49</v>
      </c>
      <c r="AP123" s="299"/>
      <c r="AQ123" s="300">
        <v>26</v>
      </c>
      <c r="AR123" s="299"/>
      <c r="AS123" s="300">
        <v>23</v>
      </c>
      <c r="AT123" s="301"/>
    </row>
    <row r="124" spans="2:46" s="5" customFormat="1" ht="15" customHeight="1" hidden="1">
      <c r="B124" s="296" t="s">
        <v>50</v>
      </c>
      <c r="C124" s="297"/>
      <c r="D124" s="297"/>
      <c r="E124" s="298">
        <f t="shared" si="37"/>
        <v>265</v>
      </c>
      <c r="F124" s="299"/>
      <c r="G124" s="300">
        <f>SUM(M124,S124,Y124,AE124,AK124,AQ124)</f>
        <v>125</v>
      </c>
      <c r="H124" s="299"/>
      <c r="I124" s="300">
        <f>SUM(O124,U124,AA124,AG124,AM124,AS124)</f>
        <v>140</v>
      </c>
      <c r="J124" s="301"/>
      <c r="K124" s="299">
        <f t="shared" si="38"/>
        <v>38</v>
      </c>
      <c r="L124" s="299"/>
      <c r="M124" s="300">
        <v>16</v>
      </c>
      <c r="N124" s="299"/>
      <c r="O124" s="300">
        <v>22</v>
      </c>
      <c r="P124" s="299"/>
      <c r="Q124" s="298">
        <f t="shared" si="39"/>
        <v>42</v>
      </c>
      <c r="R124" s="299"/>
      <c r="S124" s="300">
        <v>17</v>
      </c>
      <c r="T124" s="299"/>
      <c r="U124" s="300">
        <v>25</v>
      </c>
      <c r="V124" s="301"/>
      <c r="W124" s="298">
        <f t="shared" si="40"/>
        <v>45</v>
      </c>
      <c r="X124" s="299"/>
      <c r="Y124" s="300">
        <v>26</v>
      </c>
      <c r="Z124" s="299"/>
      <c r="AA124" s="300">
        <v>19</v>
      </c>
      <c r="AB124" s="301"/>
      <c r="AC124" s="298">
        <f t="shared" si="41"/>
        <v>41</v>
      </c>
      <c r="AD124" s="299"/>
      <c r="AE124" s="300">
        <v>24</v>
      </c>
      <c r="AF124" s="299"/>
      <c r="AG124" s="300">
        <v>17</v>
      </c>
      <c r="AH124" s="301"/>
      <c r="AI124" s="298">
        <f t="shared" si="42"/>
        <v>46</v>
      </c>
      <c r="AJ124" s="299"/>
      <c r="AK124" s="300">
        <v>18</v>
      </c>
      <c r="AL124" s="299"/>
      <c r="AM124" s="300">
        <v>28</v>
      </c>
      <c r="AN124" s="301"/>
      <c r="AO124" s="298">
        <f t="shared" si="43"/>
        <v>53</v>
      </c>
      <c r="AP124" s="299"/>
      <c r="AQ124" s="300">
        <v>24</v>
      </c>
      <c r="AR124" s="299"/>
      <c r="AS124" s="300">
        <v>29</v>
      </c>
      <c r="AT124" s="301"/>
    </row>
    <row r="125" spans="2:46" s="5" customFormat="1" ht="15" customHeight="1" hidden="1">
      <c r="B125" s="296" t="s">
        <v>51</v>
      </c>
      <c r="C125" s="297"/>
      <c r="D125" s="297"/>
      <c r="E125" s="298">
        <f t="shared" si="37"/>
        <v>177</v>
      </c>
      <c r="F125" s="299"/>
      <c r="G125" s="300">
        <f>SUM(M125,S125,Y125,AE125,AK125,AQ125)</f>
        <v>86</v>
      </c>
      <c r="H125" s="299"/>
      <c r="I125" s="300">
        <f>SUM(O125,U125,AA125,AG125,AM125,AS125)</f>
        <v>91</v>
      </c>
      <c r="J125" s="301"/>
      <c r="K125" s="299">
        <f t="shared" si="38"/>
        <v>29</v>
      </c>
      <c r="L125" s="299"/>
      <c r="M125" s="300">
        <v>17</v>
      </c>
      <c r="N125" s="299"/>
      <c r="O125" s="300">
        <v>12</v>
      </c>
      <c r="P125" s="299"/>
      <c r="Q125" s="298">
        <f t="shared" si="39"/>
        <v>25</v>
      </c>
      <c r="R125" s="299"/>
      <c r="S125" s="300">
        <v>12</v>
      </c>
      <c r="T125" s="299"/>
      <c r="U125" s="300">
        <v>13</v>
      </c>
      <c r="V125" s="301"/>
      <c r="W125" s="298">
        <f t="shared" si="40"/>
        <v>27</v>
      </c>
      <c r="X125" s="299"/>
      <c r="Y125" s="300">
        <v>12</v>
      </c>
      <c r="Z125" s="299"/>
      <c r="AA125" s="300">
        <v>15</v>
      </c>
      <c r="AB125" s="301"/>
      <c r="AC125" s="298">
        <f t="shared" si="41"/>
        <v>28</v>
      </c>
      <c r="AD125" s="299"/>
      <c r="AE125" s="300">
        <v>14</v>
      </c>
      <c r="AF125" s="299"/>
      <c r="AG125" s="300">
        <v>14</v>
      </c>
      <c r="AH125" s="301"/>
      <c r="AI125" s="298">
        <f t="shared" si="42"/>
        <v>37</v>
      </c>
      <c r="AJ125" s="299"/>
      <c r="AK125" s="300">
        <v>16</v>
      </c>
      <c r="AL125" s="299"/>
      <c r="AM125" s="300">
        <v>21</v>
      </c>
      <c r="AN125" s="301"/>
      <c r="AO125" s="298">
        <f t="shared" si="43"/>
        <v>31</v>
      </c>
      <c r="AP125" s="299"/>
      <c r="AQ125" s="300">
        <v>15</v>
      </c>
      <c r="AR125" s="299"/>
      <c r="AS125" s="300">
        <v>16</v>
      </c>
      <c r="AT125" s="301"/>
    </row>
    <row r="126" spans="2:46" s="5" customFormat="1" ht="12.75" customHeight="1" hidden="1">
      <c r="B126" s="296" t="s">
        <v>143</v>
      </c>
      <c r="C126" s="297"/>
      <c r="D126" s="297"/>
      <c r="E126" s="298">
        <f t="shared" si="37"/>
        <v>2005</v>
      </c>
      <c r="F126" s="299"/>
      <c r="G126" s="300">
        <f>SUM(G127:H133)</f>
        <v>1037</v>
      </c>
      <c r="H126" s="299"/>
      <c r="I126" s="300">
        <f>SUM(I127:J133)</f>
        <v>968</v>
      </c>
      <c r="J126" s="301"/>
      <c r="K126" s="299">
        <f t="shared" si="38"/>
        <v>289</v>
      </c>
      <c r="L126" s="299"/>
      <c r="M126" s="300">
        <f>SUM(M127:N133)</f>
        <v>155</v>
      </c>
      <c r="N126" s="299"/>
      <c r="O126" s="300">
        <f>SUM(O127:P133)</f>
        <v>134</v>
      </c>
      <c r="P126" s="299"/>
      <c r="Q126" s="298">
        <f t="shared" si="39"/>
        <v>334</v>
      </c>
      <c r="R126" s="299"/>
      <c r="S126" s="300">
        <f>SUM(S127:T133)</f>
        <v>165</v>
      </c>
      <c r="T126" s="299"/>
      <c r="U126" s="300">
        <f>SUM(U127:V133)</f>
        <v>169</v>
      </c>
      <c r="V126" s="301"/>
      <c r="W126" s="298">
        <f t="shared" si="40"/>
        <v>315</v>
      </c>
      <c r="X126" s="299"/>
      <c r="Y126" s="300">
        <f>SUM(Y127:Z133)</f>
        <v>166</v>
      </c>
      <c r="Z126" s="299"/>
      <c r="AA126" s="300">
        <f>SUM(AA127:AB133)</f>
        <v>149</v>
      </c>
      <c r="AB126" s="301"/>
      <c r="AC126" s="298">
        <f t="shared" si="41"/>
        <v>361</v>
      </c>
      <c r="AD126" s="299"/>
      <c r="AE126" s="300">
        <f>SUM(AE127:AF133)</f>
        <v>187</v>
      </c>
      <c r="AF126" s="299"/>
      <c r="AG126" s="300">
        <f>SUM(AG127:AH133)</f>
        <v>174</v>
      </c>
      <c r="AH126" s="301"/>
      <c r="AI126" s="298">
        <f t="shared" si="42"/>
        <v>314</v>
      </c>
      <c r="AJ126" s="299"/>
      <c r="AK126" s="300">
        <f>SUM(AK127:AL133)</f>
        <v>177</v>
      </c>
      <c r="AL126" s="299"/>
      <c r="AM126" s="300">
        <f>SUM(AM127:AN133)</f>
        <v>137</v>
      </c>
      <c r="AN126" s="301"/>
      <c r="AO126" s="298">
        <f t="shared" si="43"/>
        <v>392</v>
      </c>
      <c r="AP126" s="299"/>
      <c r="AQ126" s="300">
        <f>SUM(AQ127:AR133)</f>
        <v>187</v>
      </c>
      <c r="AR126" s="299"/>
      <c r="AS126" s="300">
        <f>SUM(AS127:AT133)</f>
        <v>205</v>
      </c>
      <c r="AT126" s="301"/>
    </row>
    <row r="127" spans="2:46" s="5" customFormat="1" ht="15" customHeight="1" hidden="1">
      <c r="B127" s="296" t="s">
        <v>35</v>
      </c>
      <c r="C127" s="297"/>
      <c r="D127" s="297"/>
      <c r="E127" s="298">
        <f t="shared" si="37"/>
        <v>333</v>
      </c>
      <c r="F127" s="299"/>
      <c r="G127" s="300">
        <f>SUM(M127,S127,Y127,AE127,AK127,AQ127)</f>
        <v>171</v>
      </c>
      <c r="H127" s="299"/>
      <c r="I127" s="300">
        <f>SUM(O127,U127,AA127,AG127,AM127,AS127)</f>
        <v>162</v>
      </c>
      <c r="J127" s="301"/>
      <c r="K127" s="299">
        <f t="shared" si="38"/>
        <v>45</v>
      </c>
      <c r="L127" s="299"/>
      <c r="M127" s="300">
        <v>24</v>
      </c>
      <c r="N127" s="299"/>
      <c r="O127" s="300">
        <v>21</v>
      </c>
      <c r="P127" s="299"/>
      <c r="Q127" s="298">
        <f t="shared" si="39"/>
        <v>52</v>
      </c>
      <c r="R127" s="299"/>
      <c r="S127" s="300">
        <v>27</v>
      </c>
      <c r="T127" s="299"/>
      <c r="U127" s="300">
        <v>25</v>
      </c>
      <c r="V127" s="301"/>
      <c r="W127" s="298">
        <f t="shared" si="40"/>
        <v>44</v>
      </c>
      <c r="X127" s="299"/>
      <c r="Y127" s="300">
        <v>19</v>
      </c>
      <c r="Z127" s="299"/>
      <c r="AA127" s="300">
        <v>25</v>
      </c>
      <c r="AB127" s="301"/>
      <c r="AC127" s="298">
        <f t="shared" si="41"/>
        <v>63</v>
      </c>
      <c r="AD127" s="299"/>
      <c r="AE127" s="300">
        <v>33</v>
      </c>
      <c r="AF127" s="299"/>
      <c r="AG127" s="300">
        <v>30</v>
      </c>
      <c r="AH127" s="301"/>
      <c r="AI127" s="298">
        <f t="shared" si="42"/>
        <v>59</v>
      </c>
      <c r="AJ127" s="299"/>
      <c r="AK127" s="300">
        <v>26</v>
      </c>
      <c r="AL127" s="299"/>
      <c r="AM127" s="300">
        <v>33</v>
      </c>
      <c r="AN127" s="301"/>
      <c r="AO127" s="298">
        <f t="shared" si="43"/>
        <v>70</v>
      </c>
      <c r="AP127" s="299"/>
      <c r="AQ127" s="300">
        <v>42</v>
      </c>
      <c r="AR127" s="299"/>
      <c r="AS127" s="300">
        <v>28</v>
      </c>
      <c r="AT127" s="301"/>
    </row>
    <row r="128" spans="2:46" s="5" customFormat="1" ht="15" customHeight="1" hidden="1">
      <c r="B128" s="296" t="s">
        <v>36</v>
      </c>
      <c r="C128" s="297"/>
      <c r="D128" s="297"/>
      <c r="E128" s="298">
        <f t="shared" si="37"/>
        <v>338</v>
      </c>
      <c r="F128" s="299"/>
      <c r="G128" s="300">
        <f aca="true" t="shared" si="44" ref="G128:G133">SUM(M128,S128,Y128,AE128,AK128,AQ128)</f>
        <v>174</v>
      </c>
      <c r="H128" s="299"/>
      <c r="I128" s="300">
        <f aca="true" t="shared" si="45" ref="I128:I133">SUM(O128,U128,AA128,AG128,AM128,AS128)</f>
        <v>164</v>
      </c>
      <c r="J128" s="301"/>
      <c r="K128" s="299">
        <f t="shared" si="38"/>
        <v>42</v>
      </c>
      <c r="L128" s="299"/>
      <c r="M128" s="300">
        <v>24</v>
      </c>
      <c r="N128" s="299"/>
      <c r="O128" s="300">
        <v>18</v>
      </c>
      <c r="P128" s="299"/>
      <c r="Q128" s="298">
        <f t="shared" si="39"/>
        <v>61</v>
      </c>
      <c r="R128" s="299"/>
      <c r="S128" s="300">
        <v>27</v>
      </c>
      <c r="T128" s="299"/>
      <c r="U128" s="300">
        <v>34</v>
      </c>
      <c r="V128" s="301"/>
      <c r="W128" s="298">
        <f t="shared" si="40"/>
        <v>58</v>
      </c>
      <c r="X128" s="299"/>
      <c r="Y128" s="300">
        <v>33</v>
      </c>
      <c r="Z128" s="299"/>
      <c r="AA128" s="300">
        <v>25</v>
      </c>
      <c r="AB128" s="301"/>
      <c r="AC128" s="298">
        <f t="shared" si="41"/>
        <v>65</v>
      </c>
      <c r="AD128" s="299"/>
      <c r="AE128" s="300">
        <v>32</v>
      </c>
      <c r="AF128" s="299"/>
      <c r="AG128" s="300">
        <v>33</v>
      </c>
      <c r="AH128" s="301"/>
      <c r="AI128" s="298">
        <f t="shared" si="42"/>
        <v>54</v>
      </c>
      <c r="AJ128" s="299"/>
      <c r="AK128" s="300">
        <v>33</v>
      </c>
      <c r="AL128" s="299"/>
      <c r="AM128" s="300">
        <v>21</v>
      </c>
      <c r="AN128" s="301"/>
      <c r="AO128" s="298">
        <f t="shared" si="43"/>
        <v>58</v>
      </c>
      <c r="AP128" s="299"/>
      <c r="AQ128" s="300">
        <v>25</v>
      </c>
      <c r="AR128" s="299"/>
      <c r="AS128" s="300">
        <v>33</v>
      </c>
      <c r="AT128" s="301"/>
    </row>
    <row r="129" spans="2:46" s="5" customFormat="1" ht="15" customHeight="1" hidden="1">
      <c r="B129" s="296" t="s">
        <v>37</v>
      </c>
      <c r="C129" s="297"/>
      <c r="D129" s="297"/>
      <c r="E129" s="298">
        <f t="shared" si="37"/>
        <v>544</v>
      </c>
      <c r="F129" s="299"/>
      <c r="G129" s="300">
        <f t="shared" si="44"/>
        <v>260</v>
      </c>
      <c r="H129" s="299"/>
      <c r="I129" s="300">
        <f t="shared" si="45"/>
        <v>284</v>
      </c>
      <c r="J129" s="301"/>
      <c r="K129" s="299">
        <f t="shared" si="38"/>
        <v>81</v>
      </c>
      <c r="L129" s="299"/>
      <c r="M129" s="300">
        <v>37</v>
      </c>
      <c r="N129" s="299"/>
      <c r="O129" s="300">
        <v>44</v>
      </c>
      <c r="P129" s="299"/>
      <c r="Q129" s="298">
        <f t="shared" si="39"/>
        <v>99</v>
      </c>
      <c r="R129" s="299"/>
      <c r="S129" s="300">
        <v>39</v>
      </c>
      <c r="T129" s="299"/>
      <c r="U129" s="300">
        <v>60</v>
      </c>
      <c r="V129" s="301"/>
      <c r="W129" s="298">
        <f t="shared" si="40"/>
        <v>80</v>
      </c>
      <c r="X129" s="299"/>
      <c r="Y129" s="300">
        <v>41</v>
      </c>
      <c r="Z129" s="299"/>
      <c r="AA129" s="300">
        <v>39</v>
      </c>
      <c r="AB129" s="301"/>
      <c r="AC129" s="298">
        <f t="shared" si="41"/>
        <v>80</v>
      </c>
      <c r="AD129" s="299"/>
      <c r="AE129" s="300">
        <v>40</v>
      </c>
      <c r="AF129" s="299"/>
      <c r="AG129" s="300">
        <v>40</v>
      </c>
      <c r="AH129" s="301"/>
      <c r="AI129" s="298">
        <f t="shared" si="42"/>
        <v>94</v>
      </c>
      <c r="AJ129" s="299"/>
      <c r="AK129" s="300">
        <v>56</v>
      </c>
      <c r="AL129" s="299"/>
      <c r="AM129" s="300">
        <v>38</v>
      </c>
      <c r="AN129" s="301"/>
      <c r="AO129" s="298">
        <f t="shared" si="43"/>
        <v>110</v>
      </c>
      <c r="AP129" s="299"/>
      <c r="AQ129" s="300">
        <v>47</v>
      </c>
      <c r="AR129" s="299"/>
      <c r="AS129" s="300">
        <v>63</v>
      </c>
      <c r="AT129" s="301"/>
    </row>
    <row r="130" spans="2:46" s="5" customFormat="1" ht="15" customHeight="1" hidden="1">
      <c r="B130" s="296" t="s">
        <v>38</v>
      </c>
      <c r="C130" s="297"/>
      <c r="D130" s="297"/>
      <c r="E130" s="298">
        <f t="shared" si="37"/>
        <v>144</v>
      </c>
      <c r="F130" s="299"/>
      <c r="G130" s="300">
        <f t="shared" si="44"/>
        <v>82</v>
      </c>
      <c r="H130" s="299"/>
      <c r="I130" s="300">
        <f t="shared" si="45"/>
        <v>62</v>
      </c>
      <c r="J130" s="301"/>
      <c r="K130" s="299">
        <f t="shared" si="38"/>
        <v>20</v>
      </c>
      <c r="L130" s="299"/>
      <c r="M130" s="300">
        <v>13</v>
      </c>
      <c r="N130" s="299"/>
      <c r="O130" s="300">
        <v>7</v>
      </c>
      <c r="P130" s="299"/>
      <c r="Q130" s="298">
        <f t="shared" si="39"/>
        <v>29</v>
      </c>
      <c r="R130" s="299"/>
      <c r="S130" s="300">
        <v>18</v>
      </c>
      <c r="T130" s="299"/>
      <c r="U130" s="300">
        <v>11</v>
      </c>
      <c r="V130" s="301"/>
      <c r="W130" s="298">
        <f t="shared" si="40"/>
        <v>22</v>
      </c>
      <c r="X130" s="299"/>
      <c r="Y130" s="300">
        <v>13</v>
      </c>
      <c r="Z130" s="299"/>
      <c r="AA130" s="300">
        <v>9</v>
      </c>
      <c r="AB130" s="301"/>
      <c r="AC130" s="298">
        <f t="shared" si="41"/>
        <v>23</v>
      </c>
      <c r="AD130" s="299"/>
      <c r="AE130" s="300">
        <v>11</v>
      </c>
      <c r="AF130" s="299"/>
      <c r="AG130" s="300">
        <v>12</v>
      </c>
      <c r="AH130" s="301"/>
      <c r="AI130" s="298">
        <f t="shared" si="42"/>
        <v>21</v>
      </c>
      <c r="AJ130" s="299"/>
      <c r="AK130" s="300">
        <v>12</v>
      </c>
      <c r="AL130" s="299"/>
      <c r="AM130" s="300">
        <v>9</v>
      </c>
      <c r="AN130" s="301"/>
      <c r="AO130" s="298">
        <f t="shared" si="43"/>
        <v>29</v>
      </c>
      <c r="AP130" s="299"/>
      <c r="AQ130" s="300">
        <v>15</v>
      </c>
      <c r="AR130" s="299"/>
      <c r="AS130" s="300">
        <v>14</v>
      </c>
      <c r="AT130" s="301"/>
    </row>
    <row r="131" spans="2:46" s="5" customFormat="1" ht="15" customHeight="1" hidden="1">
      <c r="B131" s="296" t="s">
        <v>39</v>
      </c>
      <c r="C131" s="297"/>
      <c r="D131" s="297"/>
      <c r="E131" s="298">
        <f t="shared" si="37"/>
        <v>499</v>
      </c>
      <c r="F131" s="299"/>
      <c r="G131" s="300">
        <f t="shared" si="44"/>
        <v>264</v>
      </c>
      <c r="H131" s="299"/>
      <c r="I131" s="300">
        <f t="shared" si="45"/>
        <v>235</v>
      </c>
      <c r="J131" s="301"/>
      <c r="K131" s="299">
        <f t="shared" si="38"/>
        <v>79</v>
      </c>
      <c r="L131" s="299"/>
      <c r="M131" s="300">
        <v>43</v>
      </c>
      <c r="N131" s="299"/>
      <c r="O131" s="300">
        <v>36</v>
      </c>
      <c r="P131" s="299"/>
      <c r="Q131" s="298">
        <f t="shared" si="39"/>
        <v>68</v>
      </c>
      <c r="R131" s="299"/>
      <c r="S131" s="300">
        <v>36</v>
      </c>
      <c r="T131" s="299"/>
      <c r="U131" s="300">
        <v>32</v>
      </c>
      <c r="V131" s="301"/>
      <c r="W131" s="298">
        <f t="shared" si="40"/>
        <v>82</v>
      </c>
      <c r="X131" s="299"/>
      <c r="Y131" s="300">
        <v>43</v>
      </c>
      <c r="Z131" s="299"/>
      <c r="AA131" s="300">
        <v>39</v>
      </c>
      <c r="AB131" s="301"/>
      <c r="AC131" s="298">
        <f t="shared" si="41"/>
        <v>102</v>
      </c>
      <c r="AD131" s="299"/>
      <c r="AE131" s="300">
        <v>58</v>
      </c>
      <c r="AF131" s="299"/>
      <c r="AG131" s="300">
        <v>44</v>
      </c>
      <c r="AH131" s="301"/>
      <c r="AI131" s="298">
        <f t="shared" si="42"/>
        <v>70</v>
      </c>
      <c r="AJ131" s="299"/>
      <c r="AK131" s="300">
        <v>42</v>
      </c>
      <c r="AL131" s="299"/>
      <c r="AM131" s="300">
        <v>28</v>
      </c>
      <c r="AN131" s="301"/>
      <c r="AO131" s="298">
        <f t="shared" si="43"/>
        <v>98</v>
      </c>
      <c r="AP131" s="299"/>
      <c r="AQ131" s="300">
        <v>42</v>
      </c>
      <c r="AR131" s="299"/>
      <c r="AS131" s="300">
        <v>56</v>
      </c>
      <c r="AT131" s="301"/>
    </row>
    <row r="132" spans="2:46" s="5" customFormat="1" ht="15" customHeight="1" hidden="1">
      <c r="B132" s="296" t="s">
        <v>53</v>
      </c>
      <c r="C132" s="297"/>
      <c r="D132" s="297"/>
      <c r="E132" s="298">
        <f t="shared" si="37"/>
        <v>147</v>
      </c>
      <c r="F132" s="299"/>
      <c r="G132" s="300">
        <f t="shared" si="44"/>
        <v>86</v>
      </c>
      <c r="H132" s="299"/>
      <c r="I132" s="300">
        <f t="shared" si="45"/>
        <v>61</v>
      </c>
      <c r="J132" s="301"/>
      <c r="K132" s="299">
        <f t="shared" si="38"/>
        <v>22</v>
      </c>
      <c r="L132" s="299"/>
      <c r="M132" s="300">
        <v>14</v>
      </c>
      <c r="N132" s="299"/>
      <c r="O132" s="300">
        <v>8</v>
      </c>
      <c r="P132" s="299"/>
      <c r="Q132" s="298">
        <f t="shared" si="39"/>
        <v>25</v>
      </c>
      <c r="R132" s="299"/>
      <c r="S132" s="300">
        <v>18</v>
      </c>
      <c r="T132" s="299"/>
      <c r="U132" s="300">
        <v>7</v>
      </c>
      <c r="V132" s="301"/>
      <c r="W132" s="298">
        <f t="shared" si="40"/>
        <v>29</v>
      </c>
      <c r="X132" s="299"/>
      <c r="Y132" s="300">
        <v>17</v>
      </c>
      <c r="Z132" s="299"/>
      <c r="AA132" s="300">
        <v>12</v>
      </c>
      <c r="AB132" s="301"/>
      <c r="AC132" s="298">
        <f t="shared" si="41"/>
        <v>28</v>
      </c>
      <c r="AD132" s="299"/>
      <c r="AE132" s="300">
        <v>13</v>
      </c>
      <c r="AF132" s="299"/>
      <c r="AG132" s="300">
        <v>15</v>
      </c>
      <c r="AH132" s="301"/>
      <c r="AI132" s="298">
        <f t="shared" si="42"/>
        <v>16</v>
      </c>
      <c r="AJ132" s="299"/>
      <c r="AK132" s="300">
        <v>8</v>
      </c>
      <c r="AL132" s="299"/>
      <c r="AM132" s="300">
        <v>8</v>
      </c>
      <c r="AN132" s="301"/>
      <c r="AO132" s="298">
        <f t="shared" si="43"/>
        <v>27</v>
      </c>
      <c r="AP132" s="299"/>
      <c r="AQ132" s="300">
        <v>16</v>
      </c>
      <c r="AR132" s="299"/>
      <c r="AS132" s="300">
        <v>11</v>
      </c>
      <c r="AT132" s="301"/>
    </row>
    <row r="133" spans="2:46" s="5" customFormat="1" ht="15" customHeight="1" hidden="1">
      <c r="B133" s="296" t="s">
        <v>144</v>
      </c>
      <c r="C133" s="297"/>
      <c r="D133" s="297"/>
      <c r="E133" s="298">
        <f t="shared" si="37"/>
        <v>0</v>
      </c>
      <c r="F133" s="299"/>
      <c r="G133" s="300">
        <f t="shared" si="44"/>
        <v>0</v>
      </c>
      <c r="H133" s="299"/>
      <c r="I133" s="300">
        <f t="shared" si="45"/>
        <v>0</v>
      </c>
      <c r="J133" s="301"/>
      <c r="K133" s="299">
        <f t="shared" si="38"/>
        <v>0</v>
      </c>
      <c r="L133" s="299"/>
      <c r="M133" s="300">
        <v>0</v>
      </c>
      <c r="N133" s="299"/>
      <c r="O133" s="300">
        <v>0</v>
      </c>
      <c r="P133" s="299"/>
      <c r="Q133" s="298">
        <f t="shared" si="39"/>
        <v>0</v>
      </c>
      <c r="R133" s="299"/>
      <c r="S133" s="300">
        <v>0</v>
      </c>
      <c r="T133" s="299"/>
      <c r="U133" s="300">
        <v>0</v>
      </c>
      <c r="V133" s="301"/>
      <c r="W133" s="298">
        <f t="shared" si="40"/>
        <v>0</v>
      </c>
      <c r="X133" s="299"/>
      <c r="Y133" s="300">
        <v>0</v>
      </c>
      <c r="Z133" s="299"/>
      <c r="AA133" s="300">
        <v>0</v>
      </c>
      <c r="AB133" s="301"/>
      <c r="AC133" s="298">
        <f t="shared" si="41"/>
        <v>0</v>
      </c>
      <c r="AD133" s="299"/>
      <c r="AE133" s="300">
        <v>0</v>
      </c>
      <c r="AF133" s="299"/>
      <c r="AG133" s="300">
        <v>0</v>
      </c>
      <c r="AH133" s="301"/>
      <c r="AI133" s="298">
        <f t="shared" si="42"/>
        <v>0</v>
      </c>
      <c r="AJ133" s="299"/>
      <c r="AK133" s="300">
        <v>0</v>
      </c>
      <c r="AL133" s="299"/>
      <c r="AM133" s="300">
        <v>0</v>
      </c>
      <c r="AN133" s="301"/>
      <c r="AO133" s="298">
        <f t="shared" si="43"/>
        <v>0</v>
      </c>
      <c r="AP133" s="299"/>
      <c r="AQ133" s="300">
        <v>0</v>
      </c>
      <c r="AR133" s="299"/>
      <c r="AS133" s="300">
        <v>0</v>
      </c>
      <c r="AT133" s="301"/>
    </row>
    <row r="134" spans="2:46" s="5" customFormat="1" ht="12.75" customHeight="1" hidden="1">
      <c r="B134" s="296" t="s">
        <v>145</v>
      </c>
      <c r="C134" s="297"/>
      <c r="D134" s="297"/>
      <c r="E134" s="298">
        <f t="shared" si="37"/>
        <v>1603</v>
      </c>
      <c r="F134" s="299"/>
      <c r="G134" s="300">
        <f>SUM(G135:H138)</f>
        <v>836</v>
      </c>
      <c r="H134" s="299"/>
      <c r="I134" s="300">
        <f>SUM(I135:J138)</f>
        <v>767</v>
      </c>
      <c r="J134" s="301"/>
      <c r="K134" s="299">
        <f t="shared" si="38"/>
        <v>288</v>
      </c>
      <c r="L134" s="299"/>
      <c r="M134" s="300">
        <f>SUM(M135:N138)</f>
        <v>153</v>
      </c>
      <c r="N134" s="299"/>
      <c r="O134" s="300">
        <f>SUM(O135:P138)</f>
        <v>135</v>
      </c>
      <c r="P134" s="299"/>
      <c r="Q134" s="298">
        <f t="shared" si="39"/>
        <v>259</v>
      </c>
      <c r="R134" s="299"/>
      <c r="S134" s="300">
        <f>SUM(S135:T138)</f>
        <v>139</v>
      </c>
      <c r="T134" s="299"/>
      <c r="U134" s="300">
        <f>SUM(U135:V138)</f>
        <v>120</v>
      </c>
      <c r="V134" s="301"/>
      <c r="W134" s="298">
        <f t="shared" si="40"/>
        <v>245</v>
      </c>
      <c r="X134" s="299"/>
      <c r="Y134" s="300">
        <f>SUM(Y135:Z138)</f>
        <v>125</v>
      </c>
      <c r="Z134" s="299"/>
      <c r="AA134" s="300">
        <f>SUM(AA135:AB138)</f>
        <v>120</v>
      </c>
      <c r="AB134" s="301"/>
      <c r="AC134" s="298">
        <f t="shared" si="41"/>
        <v>263</v>
      </c>
      <c r="AD134" s="299"/>
      <c r="AE134" s="300">
        <f>SUM(AE135:AF138)</f>
        <v>129</v>
      </c>
      <c r="AF134" s="299"/>
      <c r="AG134" s="300">
        <f>SUM(AG135:AH138)</f>
        <v>134</v>
      </c>
      <c r="AH134" s="301"/>
      <c r="AI134" s="298">
        <f t="shared" si="42"/>
        <v>234</v>
      </c>
      <c r="AJ134" s="299"/>
      <c r="AK134" s="300">
        <f>SUM(AK135:AL138)</f>
        <v>132</v>
      </c>
      <c r="AL134" s="299"/>
      <c r="AM134" s="300">
        <f>SUM(AM135:AN138)</f>
        <v>102</v>
      </c>
      <c r="AN134" s="301"/>
      <c r="AO134" s="298">
        <f t="shared" si="43"/>
        <v>314</v>
      </c>
      <c r="AP134" s="299"/>
      <c r="AQ134" s="300">
        <f>SUM(AQ135:AR138)</f>
        <v>158</v>
      </c>
      <c r="AR134" s="299"/>
      <c r="AS134" s="300">
        <f>SUM(AS135:AT138)</f>
        <v>156</v>
      </c>
      <c r="AT134" s="301"/>
    </row>
    <row r="135" spans="2:46" s="5" customFormat="1" ht="15" customHeight="1" hidden="1">
      <c r="B135" s="296" t="s">
        <v>40</v>
      </c>
      <c r="C135" s="297"/>
      <c r="D135" s="297"/>
      <c r="E135" s="298">
        <f t="shared" si="37"/>
        <v>578</v>
      </c>
      <c r="F135" s="299"/>
      <c r="G135" s="300">
        <f>SUM(M135,S135,Y135,AE135,AK135,AQ135)</f>
        <v>295</v>
      </c>
      <c r="H135" s="299"/>
      <c r="I135" s="300">
        <f>SUM(O135,U135,AA135,AG135,AM135,AS135)</f>
        <v>283</v>
      </c>
      <c r="J135" s="301"/>
      <c r="K135" s="299">
        <f t="shared" si="38"/>
        <v>107</v>
      </c>
      <c r="L135" s="299"/>
      <c r="M135" s="300">
        <v>55</v>
      </c>
      <c r="N135" s="299"/>
      <c r="O135" s="300">
        <v>52</v>
      </c>
      <c r="P135" s="299"/>
      <c r="Q135" s="298">
        <f t="shared" si="39"/>
        <v>98</v>
      </c>
      <c r="R135" s="299"/>
      <c r="S135" s="300">
        <v>55</v>
      </c>
      <c r="T135" s="299"/>
      <c r="U135" s="300">
        <v>43</v>
      </c>
      <c r="V135" s="301"/>
      <c r="W135" s="298">
        <f t="shared" si="40"/>
        <v>84</v>
      </c>
      <c r="X135" s="299"/>
      <c r="Y135" s="300">
        <v>46</v>
      </c>
      <c r="Z135" s="299"/>
      <c r="AA135" s="300">
        <v>38</v>
      </c>
      <c r="AB135" s="301"/>
      <c r="AC135" s="298">
        <f t="shared" si="41"/>
        <v>98</v>
      </c>
      <c r="AD135" s="299"/>
      <c r="AE135" s="300">
        <v>43</v>
      </c>
      <c r="AF135" s="299"/>
      <c r="AG135" s="300">
        <v>55</v>
      </c>
      <c r="AH135" s="301"/>
      <c r="AI135" s="298">
        <f t="shared" si="42"/>
        <v>73</v>
      </c>
      <c r="AJ135" s="299"/>
      <c r="AK135" s="300">
        <v>38</v>
      </c>
      <c r="AL135" s="299"/>
      <c r="AM135" s="300">
        <v>35</v>
      </c>
      <c r="AN135" s="301"/>
      <c r="AO135" s="298">
        <f t="shared" si="43"/>
        <v>118</v>
      </c>
      <c r="AP135" s="299"/>
      <c r="AQ135" s="300">
        <v>58</v>
      </c>
      <c r="AR135" s="299"/>
      <c r="AS135" s="300">
        <v>60</v>
      </c>
      <c r="AT135" s="301"/>
    </row>
    <row r="136" spans="2:46" s="5" customFormat="1" ht="15" customHeight="1" hidden="1">
      <c r="B136" s="296" t="s">
        <v>41</v>
      </c>
      <c r="C136" s="297"/>
      <c r="D136" s="297"/>
      <c r="E136" s="298">
        <f t="shared" si="37"/>
        <v>370</v>
      </c>
      <c r="F136" s="299"/>
      <c r="G136" s="300">
        <f>SUM(M136,S136,Y136,AE136,AK136,AQ136)</f>
        <v>195</v>
      </c>
      <c r="H136" s="299"/>
      <c r="I136" s="300">
        <f>SUM(O136,U136,AA136,AG136,AM136,AS136)</f>
        <v>175</v>
      </c>
      <c r="J136" s="301"/>
      <c r="K136" s="299">
        <f t="shared" si="38"/>
        <v>60</v>
      </c>
      <c r="L136" s="299"/>
      <c r="M136" s="300">
        <v>31</v>
      </c>
      <c r="N136" s="299"/>
      <c r="O136" s="300">
        <v>29</v>
      </c>
      <c r="P136" s="299"/>
      <c r="Q136" s="298">
        <f t="shared" si="39"/>
        <v>60</v>
      </c>
      <c r="R136" s="299"/>
      <c r="S136" s="300">
        <v>26</v>
      </c>
      <c r="T136" s="299"/>
      <c r="U136" s="300">
        <v>34</v>
      </c>
      <c r="V136" s="301"/>
      <c r="W136" s="298">
        <f t="shared" si="40"/>
        <v>58</v>
      </c>
      <c r="X136" s="299"/>
      <c r="Y136" s="300">
        <v>29</v>
      </c>
      <c r="Z136" s="299"/>
      <c r="AA136" s="300">
        <v>29</v>
      </c>
      <c r="AB136" s="301"/>
      <c r="AC136" s="298">
        <f t="shared" si="41"/>
        <v>57</v>
      </c>
      <c r="AD136" s="299"/>
      <c r="AE136" s="300">
        <v>33</v>
      </c>
      <c r="AF136" s="299"/>
      <c r="AG136" s="300">
        <v>24</v>
      </c>
      <c r="AH136" s="301"/>
      <c r="AI136" s="298">
        <f t="shared" si="42"/>
        <v>62</v>
      </c>
      <c r="AJ136" s="299"/>
      <c r="AK136" s="300">
        <v>36</v>
      </c>
      <c r="AL136" s="299"/>
      <c r="AM136" s="300">
        <v>26</v>
      </c>
      <c r="AN136" s="301"/>
      <c r="AO136" s="298">
        <f t="shared" si="43"/>
        <v>73</v>
      </c>
      <c r="AP136" s="299"/>
      <c r="AQ136" s="300">
        <v>40</v>
      </c>
      <c r="AR136" s="299"/>
      <c r="AS136" s="300">
        <v>33</v>
      </c>
      <c r="AT136" s="301"/>
    </row>
    <row r="137" spans="2:46" s="5" customFormat="1" ht="15" customHeight="1" hidden="1">
      <c r="B137" s="296" t="s">
        <v>42</v>
      </c>
      <c r="C137" s="297"/>
      <c r="D137" s="297"/>
      <c r="E137" s="298">
        <f t="shared" si="37"/>
        <v>321</v>
      </c>
      <c r="F137" s="299"/>
      <c r="G137" s="300">
        <f>SUM(M137,S137,Y137,AE137,AK137,AQ137)</f>
        <v>171</v>
      </c>
      <c r="H137" s="299"/>
      <c r="I137" s="300">
        <f>SUM(O137,U137,AA137,AG137,AM137,AS137)</f>
        <v>150</v>
      </c>
      <c r="J137" s="301"/>
      <c r="K137" s="299">
        <f t="shared" si="38"/>
        <v>60</v>
      </c>
      <c r="L137" s="299"/>
      <c r="M137" s="300">
        <v>32</v>
      </c>
      <c r="N137" s="299"/>
      <c r="O137" s="300">
        <v>28</v>
      </c>
      <c r="P137" s="299"/>
      <c r="Q137" s="298">
        <f t="shared" si="39"/>
        <v>52</v>
      </c>
      <c r="R137" s="299"/>
      <c r="S137" s="300">
        <v>29</v>
      </c>
      <c r="T137" s="299"/>
      <c r="U137" s="300">
        <v>23</v>
      </c>
      <c r="V137" s="301"/>
      <c r="W137" s="298">
        <f t="shared" si="40"/>
        <v>44</v>
      </c>
      <c r="X137" s="299"/>
      <c r="Y137" s="300">
        <v>24</v>
      </c>
      <c r="Z137" s="299"/>
      <c r="AA137" s="300">
        <v>20</v>
      </c>
      <c r="AB137" s="301"/>
      <c r="AC137" s="298">
        <f t="shared" si="41"/>
        <v>59</v>
      </c>
      <c r="AD137" s="299"/>
      <c r="AE137" s="300">
        <v>29</v>
      </c>
      <c r="AF137" s="299"/>
      <c r="AG137" s="300">
        <v>30</v>
      </c>
      <c r="AH137" s="301"/>
      <c r="AI137" s="298">
        <f t="shared" si="42"/>
        <v>48</v>
      </c>
      <c r="AJ137" s="299"/>
      <c r="AK137" s="300">
        <v>31</v>
      </c>
      <c r="AL137" s="299"/>
      <c r="AM137" s="300">
        <v>17</v>
      </c>
      <c r="AN137" s="301"/>
      <c r="AO137" s="298">
        <f t="shared" si="43"/>
        <v>58</v>
      </c>
      <c r="AP137" s="299"/>
      <c r="AQ137" s="300">
        <v>26</v>
      </c>
      <c r="AR137" s="299"/>
      <c r="AS137" s="300">
        <v>32</v>
      </c>
      <c r="AT137" s="301"/>
    </row>
    <row r="138" spans="2:46" s="5" customFormat="1" ht="15" customHeight="1" hidden="1">
      <c r="B138" s="296" t="s">
        <v>43</v>
      </c>
      <c r="C138" s="297"/>
      <c r="D138" s="297"/>
      <c r="E138" s="298">
        <f t="shared" si="37"/>
        <v>334</v>
      </c>
      <c r="F138" s="299"/>
      <c r="G138" s="300">
        <f>SUM(M138,S138,Y138,AE138,AK138,AQ138)</f>
        <v>175</v>
      </c>
      <c r="H138" s="299"/>
      <c r="I138" s="300">
        <f>SUM(O138,U138,AA138,AG138,AM138,AS138)</f>
        <v>159</v>
      </c>
      <c r="J138" s="301"/>
      <c r="K138" s="299">
        <f t="shared" si="38"/>
        <v>61</v>
      </c>
      <c r="L138" s="299"/>
      <c r="M138" s="300">
        <v>35</v>
      </c>
      <c r="N138" s="299"/>
      <c r="O138" s="300">
        <v>26</v>
      </c>
      <c r="P138" s="299"/>
      <c r="Q138" s="298">
        <f t="shared" si="39"/>
        <v>49</v>
      </c>
      <c r="R138" s="299"/>
      <c r="S138" s="300">
        <v>29</v>
      </c>
      <c r="T138" s="299"/>
      <c r="U138" s="300">
        <v>20</v>
      </c>
      <c r="V138" s="301"/>
      <c r="W138" s="298">
        <f t="shared" si="40"/>
        <v>59</v>
      </c>
      <c r="X138" s="299"/>
      <c r="Y138" s="300">
        <v>26</v>
      </c>
      <c r="Z138" s="299"/>
      <c r="AA138" s="300">
        <v>33</v>
      </c>
      <c r="AB138" s="301"/>
      <c r="AC138" s="298">
        <f t="shared" si="41"/>
        <v>49</v>
      </c>
      <c r="AD138" s="299"/>
      <c r="AE138" s="300">
        <v>24</v>
      </c>
      <c r="AF138" s="299"/>
      <c r="AG138" s="300">
        <v>25</v>
      </c>
      <c r="AH138" s="301"/>
      <c r="AI138" s="298">
        <f t="shared" si="42"/>
        <v>51</v>
      </c>
      <c r="AJ138" s="299"/>
      <c r="AK138" s="300">
        <v>27</v>
      </c>
      <c r="AL138" s="299"/>
      <c r="AM138" s="300">
        <v>24</v>
      </c>
      <c r="AN138" s="301"/>
      <c r="AO138" s="298">
        <f t="shared" si="43"/>
        <v>65</v>
      </c>
      <c r="AP138" s="299"/>
      <c r="AQ138" s="300">
        <v>34</v>
      </c>
      <c r="AR138" s="299"/>
      <c r="AS138" s="300">
        <v>31</v>
      </c>
      <c r="AT138" s="301"/>
    </row>
    <row r="139" spans="2:46" s="5" customFormat="1" ht="12.75" customHeight="1" hidden="1">
      <c r="B139" s="302" t="s">
        <v>146</v>
      </c>
      <c r="C139" s="303"/>
      <c r="D139" s="303"/>
      <c r="E139" s="304">
        <f t="shared" si="37"/>
        <v>793</v>
      </c>
      <c r="F139" s="305"/>
      <c r="G139" s="306">
        <f>SUM(G140:H143)</f>
        <v>412</v>
      </c>
      <c r="H139" s="305"/>
      <c r="I139" s="306">
        <f>SUM(I140:J143)</f>
        <v>381</v>
      </c>
      <c r="J139" s="307"/>
      <c r="K139" s="305">
        <f t="shared" si="38"/>
        <v>124</v>
      </c>
      <c r="L139" s="305"/>
      <c r="M139" s="306">
        <f>SUM(M140:N143)</f>
        <v>70</v>
      </c>
      <c r="N139" s="305"/>
      <c r="O139" s="306">
        <f>SUM(O140:P143)</f>
        <v>54</v>
      </c>
      <c r="P139" s="305"/>
      <c r="Q139" s="304">
        <f t="shared" si="39"/>
        <v>127</v>
      </c>
      <c r="R139" s="305"/>
      <c r="S139" s="306">
        <f>SUM(S140:T143)</f>
        <v>67</v>
      </c>
      <c r="T139" s="305"/>
      <c r="U139" s="306">
        <f>SUM(U140:V143)</f>
        <v>60</v>
      </c>
      <c r="V139" s="307"/>
      <c r="W139" s="304">
        <f t="shared" si="40"/>
        <v>127</v>
      </c>
      <c r="X139" s="305"/>
      <c r="Y139" s="306">
        <f>SUM(Y140:Z143)</f>
        <v>66</v>
      </c>
      <c r="Z139" s="305"/>
      <c r="AA139" s="306">
        <f>SUM(AA140:AB143)</f>
        <v>61</v>
      </c>
      <c r="AB139" s="307"/>
      <c r="AC139" s="304">
        <f t="shared" si="41"/>
        <v>138</v>
      </c>
      <c r="AD139" s="305"/>
      <c r="AE139" s="306">
        <f>SUM(AE140:AF143)</f>
        <v>66</v>
      </c>
      <c r="AF139" s="305"/>
      <c r="AG139" s="306">
        <f>SUM(AG140:AH143)</f>
        <v>72</v>
      </c>
      <c r="AH139" s="307"/>
      <c r="AI139" s="304">
        <f t="shared" si="42"/>
        <v>136</v>
      </c>
      <c r="AJ139" s="305"/>
      <c r="AK139" s="306">
        <f>SUM(AK140:AL143)</f>
        <v>67</v>
      </c>
      <c r="AL139" s="305"/>
      <c r="AM139" s="306">
        <f>SUM(AM140:AN143)</f>
        <v>69</v>
      </c>
      <c r="AN139" s="307"/>
      <c r="AO139" s="304">
        <f t="shared" si="43"/>
        <v>141</v>
      </c>
      <c r="AP139" s="305"/>
      <c r="AQ139" s="306">
        <f>SUM(AQ140:AR143)</f>
        <v>76</v>
      </c>
      <c r="AR139" s="305"/>
      <c r="AS139" s="306">
        <f>SUM(AS140:AT143)</f>
        <v>65</v>
      </c>
      <c r="AT139" s="307"/>
    </row>
    <row r="140" spans="2:46" s="5" customFormat="1" ht="15" customHeight="1" hidden="1">
      <c r="B140" s="296" t="s">
        <v>44</v>
      </c>
      <c r="C140" s="297"/>
      <c r="D140" s="297"/>
      <c r="E140" s="298">
        <f t="shared" si="37"/>
        <v>389</v>
      </c>
      <c r="F140" s="299"/>
      <c r="G140" s="300">
        <f>SUM(M140,S140,Y140,AE140,AK140,AQ140)</f>
        <v>216</v>
      </c>
      <c r="H140" s="299"/>
      <c r="I140" s="300">
        <f>SUM(O140,U140,AA140,AG140,AM140,AS140)</f>
        <v>173</v>
      </c>
      <c r="J140" s="301"/>
      <c r="K140" s="299">
        <f t="shared" si="38"/>
        <v>69</v>
      </c>
      <c r="L140" s="299"/>
      <c r="M140" s="300">
        <v>40</v>
      </c>
      <c r="N140" s="299"/>
      <c r="O140" s="300">
        <v>29</v>
      </c>
      <c r="P140" s="299"/>
      <c r="Q140" s="298">
        <f t="shared" si="39"/>
        <v>67</v>
      </c>
      <c r="R140" s="299"/>
      <c r="S140" s="300">
        <v>39</v>
      </c>
      <c r="T140" s="299"/>
      <c r="U140" s="300">
        <v>28</v>
      </c>
      <c r="V140" s="301"/>
      <c r="W140" s="298">
        <f t="shared" si="40"/>
        <v>58</v>
      </c>
      <c r="X140" s="299"/>
      <c r="Y140" s="300">
        <v>32</v>
      </c>
      <c r="Z140" s="299"/>
      <c r="AA140" s="300">
        <v>26</v>
      </c>
      <c r="AB140" s="301"/>
      <c r="AC140" s="298">
        <f t="shared" si="41"/>
        <v>68</v>
      </c>
      <c r="AD140" s="299"/>
      <c r="AE140" s="300">
        <v>36</v>
      </c>
      <c r="AF140" s="299"/>
      <c r="AG140" s="300">
        <v>32</v>
      </c>
      <c r="AH140" s="301"/>
      <c r="AI140" s="298">
        <f t="shared" si="42"/>
        <v>72</v>
      </c>
      <c r="AJ140" s="299"/>
      <c r="AK140" s="300">
        <v>35</v>
      </c>
      <c r="AL140" s="299"/>
      <c r="AM140" s="300">
        <v>37</v>
      </c>
      <c r="AN140" s="301"/>
      <c r="AO140" s="298">
        <f t="shared" si="43"/>
        <v>55</v>
      </c>
      <c r="AP140" s="299"/>
      <c r="AQ140" s="300">
        <v>34</v>
      </c>
      <c r="AR140" s="299"/>
      <c r="AS140" s="300">
        <v>21</v>
      </c>
      <c r="AT140" s="301"/>
    </row>
    <row r="141" spans="2:46" s="5" customFormat="1" ht="15" customHeight="1" hidden="1">
      <c r="B141" s="296" t="s">
        <v>45</v>
      </c>
      <c r="C141" s="297"/>
      <c r="D141" s="297"/>
      <c r="E141" s="298">
        <f t="shared" si="37"/>
        <v>207</v>
      </c>
      <c r="F141" s="299"/>
      <c r="G141" s="300">
        <f>SUM(M141,S141,Y141,AE141,AK141,AQ141)</f>
        <v>97</v>
      </c>
      <c r="H141" s="299"/>
      <c r="I141" s="300">
        <f>SUM(O141,U141,AA141,AG141,AM141,AS141)</f>
        <v>110</v>
      </c>
      <c r="J141" s="301"/>
      <c r="K141" s="299">
        <f t="shared" si="38"/>
        <v>25</v>
      </c>
      <c r="L141" s="299"/>
      <c r="M141" s="300">
        <v>15</v>
      </c>
      <c r="N141" s="299"/>
      <c r="O141" s="300">
        <v>10</v>
      </c>
      <c r="P141" s="299"/>
      <c r="Q141" s="298">
        <f t="shared" si="39"/>
        <v>33</v>
      </c>
      <c r="R141" s="299"/>
      <c r="S141" s="300">
        <v>12</v>
      </c>
      <c r="T141" s="299"/>
      <c r="U141" s="300">
        <v>21</v>
      </c>
      <c r="V141" s="301"/>
      <c r="W141" s="298">
        <f t="shared" si="40"/>
        <v>31</v>
      </c>
      <c r="X141" s="299"/>
      <c r="Y141" s="300">
        <v>14</v>
      </c>
      <c r="Z141" s="299"/>
      <c r="AA141" s="300">
        <v>17</v>
      </c>
      <c r="AB141" s="301"/>
      <c r="AC141" s="298">
        <f t="shared" si="41"/>
        <v>37</v>
      </c>
      <c r="AD141" s="299"/>
      <c r="AE141" s="300">
        <v>15</v>
      </c>
      <c r="AF141" s="299"/>
      <c r="AG141" s="300">
        <v>22</v>
      </c>
      <c r="AH141" s="301"/>
      <c r="AI141" s="298">
        <f t="shared" si="42"/>
        <v>37</v>
      </c>
      <c r="AJ141" s="299"/>
      <c r="AK141" s="300">
        <v>20</v>
      </c>
      <c r="AL141" s="299"/>
      <c r="AM141" s="300">
        <v>17</v>
      </c>
      <c r="AN141" s="301"/>
      <c r="AO141" s="298">
        <f t="shared" si="43"/>
        <v>44</v>
      </c>
      <c r="AP141" s="299"/>
      <c r="AQ141" s="300">
        <v>21</v>
      </c>
      <c r="AR141" s="299"/>
      <c r="AS141" s="300">
        <v>23</v>
      </c>
      <c r="AT141" s="301"/>
    </row>
    <row r="142" spans="2:46" s="5" customFormat="1" ht="15" customHeight="1" hidden="1">
      <c r="B142" s="296" t="s">
        <v>46</v>
      </c>
      <c r="C142" s="297"/>
      <c r="D142" s="297"/>
      <c r="E142" s="298">
        <f t="shared" si="37"/>
        <v>122</v>
      </c>
      <c r="F142" s="299"/>
      <c r="G142" s="300">
        <f>SUM(M142,S142,Y142,AE142,AK142,AQ142)</f>
        <v>58</v>
      </c>
      <c r="H142" s="299"/>
      <c r="I142" s="300">
        <f>SUM(O142,U142,AA142,AG142,AM142,AS142)</f>
        <v>64</v>
      </c>
      <c r="J142" s="301"/>
      <c r="K142" s="299">
        <f t="shared" si="38"/>
        <v>20</v>
      </c>
      <c r="L142" s="299"/>
      <c r="M142" s="300">
        <v>9</v>
      </c>
      <c r="N142" s="299"/>
      <c r="O142" s="300">
        <v>11</v>
      </c>
      <c r="P142" s="299"/>
      <c r="Q142" s="298">
        <f t="shared" si="39"/>
        <v>19</v>
      </c>
      <c r="R142" s="299"/>
      <c r="S142" s="300">
        <v>9</v>
      </c>
      <c r="T142" s="299"/>
      <c r="U142" s="300">
        <v>10</v>
      </c>
      <c r="V142" s="301"/>
      <c r="W142" s="298">
        <f t="shared" si="40"/>
        <v>19</v>
      </c>
      <c r="X142" s="299"/>
      <c r="Y142" s="300">
        <v>11</v>
      </c>
      <c r="Z142" s="299"/>
      <c r="AA142" s="300">
        <v>8</v>
      </c>
      <c r="AB142" s="301"/>
      <c r="AC142" s="298">
        <f t="shared" si="41"/>
        <v>20</v>
      </c>
      <c r="AD142" s="299"/>
      <c r="AE142" s="300">
        <v>9</v>
      </c>
      <c r="AF142" s="299"/>
      <c r="AG142" s="300">
        <v>11</v>
      </c>
      <c r="AH142" s="301"/>
      <c r="AI142" s="298">
        <f t="shared" si="42"/>
        <v>20</v>
      </c>
      <c r="AJ142" s="299"/>
      <c r="AK142" s="300">
        <v>7</v>
      </c>
      <c r="AL142" s="299"/>
      <c r="AM142" s="300">
        <v>13</v>
      </c>
      <c r="AN142" s="301"/>
      <c r="AO142" s="298">
        <f t="shared" si="43"/>
        <v>24</v>
      </c>
      <c r="AP142" s="299"/>
      <c r="AQ142" s="300">
        <v>13</v>
      </c>
      <c r="AR142" s="299"/>
      <c r="AS142" s="300">
        <v>11</v>
      </c>
      <c r="AT142" s="301"/>
    </row>
    <row r="143" spans="2:46" s="5" customFormat="1" ht="15" customHeight="1" hidden="1">
      <c r="B143" s="302" t="s">
        <v>47</v>
      </c>
      <c r="C143" s="303"/>
      <c r="D143" s="303"/>
      <c r="E143" s="304">
        <f t="shared" si="37"/>
        <v>75</v>
      </c>
      <c r="F143" s="305"/>
      <c r="G143" s="306">
        <f>SUM(M143,S143,Y143,AE143,AK143,AQ143)</f>
        <v>41</v>
      </c>
      <c r="H143" s="314"/>
      <c r="I143" s="306">
        <f>SUM(O143,U143,AA143,AG143,AM143,AS143)</f>
        <v>34</v>
      </c>
      <c r="J143" s="307"/>
      <c r="K143" s="305">
        <f t="shared" si="38"/>
        <v>10</v>
      </c>
      <c r="L143" s="305"/>
      <c r="M143" s="306">
        <v>6</v>
      </c>
      <c r="N143" s="305"/>
      <c r="O143" s="306">
        <v>4</v>
      </c>
      <c r="P143" s="305"/>
      <c r="Q143" s="304">
        <f t="shared" si="39"/>
        <v>8</v>
      </c>
      <c r="R143" s="305"/>
      <c r="S143" s="306">
        <v>7</v>
      </c>
      <c r="T143" s="305"/>
      <c r="U143" s="306">
        <v>1</v>
      </c>
      <c r="V143" s="307"/>
      <c r="W143" s="304">
        <f t="shared" si="40"/>
        <v>19</v>
      </c>
      <c r="X143" s="305"/>
      <c r="Y143" s="306">
        <v>9</v>
      </c>
      <c r="Z143" s="305"/>
      <c r="AA143" s="306">
        <v>10</v>
      </c>
      <c r="AB143" s="307"/>
      <c r="AC143" s="304">
        <f t="shared" si="41"/>
        <v>13</v>
      </c>
      <c r="AD143" s="305"/>
      <c r="AE143" s="306">
        <v>6</v>
      </c>
      <c r="AF143" s="305"/>
      <c r="AG143" s="306">
        <v>7</v>
      </c>
      <c r="AH143" s="307"/>
      <c r="AI143" s="304">
        <f t="shared" si="42"/>
        <v>7</v>
      </c>
      <c r="AJ143" s="305"/>
      <c r="AK143" s="306">
        <v>5</v>
      </c>
      <c r="AL143" s="305"/>
      <c r="AM143" s="306">
        <v>2</v>
      </c>
      <c r="AN143" s="307"/>
      <c r="AO143" s="304">
        <f t="shared" si="43"/>
        <v>18</v>
      </c>
      <c r="AP143" s="305"/>
      <c r="AQ143" s="306">
        <v>8</v>
      </c>
      <c r="AR143" s="305"/>
      <c r="AS143" s="306">
        <v>10</v>
      </c>
      <c r="AT143" s="307"/>
    </row>
    <row r="144" spans="2:46" ht="18" customHeight="1">
      <c r="B144" s="289" t="s">
        <v>152</v>
      </c>
      <c r="C144" s="290"/>
      <c r="D144" s="290"/>
      <c r="E144" s="308">
        <f>E145+E151+E158+E163</f>
        <v>5377</v>
      </c>
      <c r="F144" s="309"/>
      <c r="G144" s="310">
        <f>G145+G151+G158+G163</f>
        <v>2798</v>
      </c>
      <c r="H144" s="309"/>
      <c r="I144" s="310">
        <f>I145+I151+I158+I163</f>
        <v>2579</v>
      </c>
      <c r="J144" s="311"/>
      <c r="K144" s="309">
        <f>K145+K151+K158+K163</f>
        <v>910</v>
      </c>
      <c r="L144" s="309"/>
      <c r="M144" s="310">
        <f>M145+M151+M158+M163</f>
        <v>492</v>
      </c>
      <c r="N144" s="309"/>
      <c r="O144" s="310">
        <f>O145+O151+O158+O163</f>
        <v>418</v>
      </c>
      <c r="P144" s="309"/>
      <c r="Q144" s="308">
        <f>Q145+Q151+Q158+Q163</f>
        <v>883</v>
      </c>
      <c r="R144" s="309"/>
      <c r="S144" s="310">
        <f>S145+S151+S158+S163</f>
        <v>462</v>
      </c>
      <c r="T144" s="309"/>
      <c r="U144" s="310">
        <f>U145+U151+U158+U163</f>
        <v>421</v>
      </c>
      <c r="V144" s="311"/>
      <c r="W144" s="308">
        <f>W145+W151+W158+W163</f>
        <v>886</v>
      </c>
      <c r="X144" s="309"/>
      <c r="Y144" s="310">
        <f>Y145+Y151+Y158+Y163</f>
        <v>445</v>
      </c>
      <c r="Z144" s="309"/>
      <c r="AA144" s="310">
        <f>AA145+AA151+AA158+AA163</f>
        <v>441</v>
      </c>
      <c r="AB144" s="311"/>
      <c r="AC144" s="308">
        <f>AC145+AC151+AC158+AC163</f>
        <v>887</v>
      </c>
      <c r="AD144" s="309"/>
      <c r="AE144" s="310">
        <f>AE145+AE151+AE158+AE163</f>
        <v>451</v>
      </c>
      <c r="AF144" s="309"/>
      <c r="AG144" s="310">
        <f>AG145+AG151+AG158+AG163</f>
        <v>436</v>
      </c>
      <c r="AH144" s="311"/>
      <c r="AI144" s="308">
        <f>AI145+AI151+AI158+AI163</f>
        <v>938</v>
      </c>
      <c r="AJ144" s="309"/>
      <c r="AK144" s="310">
        <f>AK145+AK151+AK158+AK163</f>
        <v>484</v>
      </c>
      <c r="AL144" s="309"/>
      <c r="AM144" s="310">
        <f>AM145+AM151+AM158+AM163</f>
        <v>454</v>
      </c>
      <c r="AN144" s="311"/>
      <c r="AO144" s="308">
        <f>AO145+AO151+AO158+AO163</f>
        <v>873</v>
      </c>
      <c r="AP144" s="309"/>
      <c r="AQ144" s="310">
        <f>AQ145+AQ151+AQ158+AQ163</f>
        <v>464</v>
      </c>
      <c r="AR144" s="309"/>
      <c r="AS144" s="310">
        <f>AS145+AS151+AS158+AS163</f>
        <v>409</v>
      </c>
      <c r="AT144" s="311"/>
    </row>
    <row r="145" spans="2:46" s="5" customFormat="1" ht="12.75" customHeight="1">
      <c r="B145" s="296" t="s">
        <v>148</v>
      </c>
      <c r="C145" s="297"/>
      <c r="D145" s="312"/>
      <c r="E145" s="298">
        <f aca="true" t="shared" si="46" ref="E145:E167">SUM(G145:J145)</f>
        <v>1071</v>
      </c>
      <c r="F145" s="313"/>
      <c r="G145" s="300">
        <f>SUM(G146:H150)</f>
        <v>513</v>
      </c>
      <c r="H145" s="313"/>
      <c r="I145" s="300">
        <f>SUM(I146:J150)</f>
        <v>558</v>
      </c>
      <c r="J145" s="301"/>
      <c r="K145" s="298">
        <f aca="true" t="shared" si="47" ref="K145:K167">SUM(M145:P145)</f>
        <v>169</v>
      </c>
      <c r="L145" s="313"/>
      <c r="M145" s="300">
        <f>SUM(M146:N150)</f>
        <v>77</v>
      </c>
      <c r="N145" s="313"/>
      <c r="O145" s="300">
        <f>SUM(O146:P150)</f>
        <v>92</v>
      </c>
      <c r="P145" s="301"/>
      <c r="Q145" s="298">
        <f aca="true" t="shared" si="48" ref="Q145:Q167">SUM(S145:V145)</f>
        <v>182</v>
      </c>
      <c r="R145" s="313"/>
      <c r="S145" s="300">
        <f>SUM(S146:T150)</f>
        <v>84</v>
      </c>
      <c r="T145" s="313"/>
      <c r="U145" s="300">
        <f>SUM(U146:V150)</f>
        <v>98</v>
      </c>
      <c r="V145" s="301"/>
      <c r="W145" s="298">
        <f aca="true" t="shared" si="49" ref="W145:W167">SUM(Y145:AB145)</f>
        <v>166</v>
      </c>
      <c r="X145" s="313"/>
      <c r="Y145" s="300">
        <f>SUM(Y146:Z150)</f>
        <v>78</v>
      </c>
      <c r="Z145" s="313"/>
      <c r="AA145" s="300">
        <f>SUM(AA146:AB150)</f>
        <v>88</v>
      </c>
      <c r="AB145" s="301"/>
      <c r="AC145" s="298">
        <f aca="true" t="shared" si="50" ref="AC145:AC167">SUM(AE145:AH145)</f>
        <v>193</v>
      </c>
      <c r="AD145" s="313"/>
      <c r="AE145" s="300">
        <f>SUM(AE146:AF150)</f>
        <v>88</v>
      </c>
      <c r="AF145" s="313"/>
      <c r="AG145" s="300">
        <f>SUM(AG146:AH150)</f>
        <v>105</v>
      </c>
      <c r="AH145" s="301"/>
      <c r="AI145" s="298">
        <f aca="true" t="shared" si="51" ref="AI145:AI167">SUM(AK145:AN145)</f>
        <v>174</v>
      </c>
      <c r="AJ145" s="313"/>
      <c r="AK145" s="300">
        <f>SUM(AK146:AL150)</f>
        <v>100</v>
      </c>
      <c r="AL145" s="313"/>
      <c r="AM145" s="300">
        <f>SUM(AM146:AN150)</f>
        <v>74</v>
      </c>
      <c r="AN145" s="301"/>
      <c r="AO145" s="298">
        <f aca="true" t="shared" si="52" ref="AO145:AO167">SUM(AQ145:AT145)</f>
        <v>187</v>
      </c>
      <c r="AP145" s="313"/>
      <c r="AQ145" s="300">
        <f>SUM(AQ146:AR150)</f>
        <v>86</v>
      </c>
      <c r="AR145" s="313"/>
      <c r="AS145" s="300">
        <f>SUM(AS146:AT150)</f>
        <v>101</v>
      </c>
      <c r="AT145" s="301"/>
    </row>
    <row r="146" spans="2:46" s="5" customFormat="1" ht="15" customHeight="1" hidden="1">
      <c r="B146" s="296" t="s">
        <v>34</v>
      </c>
      <c r="C146" s="297"/>
      <c r="D146" s="297"/>
      <c r="E146" s="298">
        <f t="shared" si="46"/>
        <v>211</v>
      </c>
      <c r="F146" s="299"/>
      <c r="G146" s="300">
        <f>SUM(M146,S146,Y146,AE146,AK146,AQ146)</f>
        <v>109</v>
      </c>
      <c r="H146" s="299"/>
      <c r="I146" s="300">
        <f>SUM(O146,U146,AA146,AG146,AM146,AS146)</f>
        <v>102</v>
      </c>
      <c r="J146" s="301"/>
      <c r="K146" s="299">
        <f t="shared" si="47"/>
        <v>33</v>
      </c>
      <c r="L146" s="299"/>
      <c r="M146" s="300">
        <v>15</v>
      </c>
      <c r="N146" s="299"/>
      <c r="O146" s="300">
        <v>18</v>
      </c>
      <c r="P146" s="299"/>
      <c r="Q146" s="298">
        <f t="shared" si="48"/>
        <v>32</v>
      </c>
      <c r="R146" s="299"/>
      <c r="S146" s="300">
        <v>15</v>
      </c>
      <c r="T146" s="299"/>
      <c r="U146" s="300">
        <v>17</v>
      </c>
      <c r="V146" s="301"/>
      <c r="W146" s="298">
        <f t="shared" si="49"/>
        <v>31</v>
      </c>
      <c r="X146" s="299"/>
      <c r="Y146" s="300">
        <v>17</v>
      </c>
      <c r="Z146" s="299"/>
      <c r="AA146" s="300">
        <v>14</v>
      </c>
      <c r="AB146" s="301"/>
      <c r="AC146" s="298">
        <f t="shared" si="50"/>
        <v>42</v>
      </c>
      <c r="AD146" s="299"/>
      <c r="AE146" s="300">
        <v>19</v>
      </c>
      <c r="AF146" s="299"/>
      <c r="AG146" s="300">
        <v>23</v>
      </c>
      <c r="AH146" s="301"/>
      <c r="AI146" s="298">
        <f t="shared" si="51"/>
        <v>32</v>
      </c>
      <c r="AJ146" s="299"/>
      <c r="AK146" s="300">
        <v>19</v>
      </c>
      <c r="AL146" s="299"/>
      <c r="AM146" s="300">
        <v>13</v>
      </c>
      <c r="AN146" s="301"/>
      <c r="AO146" s="298">
        <f>SUM(AQ146:AT146)</f>
        <v>41</v>
      </c>
      <c r="AP146" s="299"/>
      <c r="AQ146" s="300">
        <v>24</v>
      </c>
      <c r="AR146" s="299"/>
      <c r="AS146" s="300">
        <v>17</v>
      </c>
      <c r="AT146" s="301"/>
    </row>
    <row r="147" spans="2:46" s="5" customFormat="1" ht="15" customHeight="1" hidden="1">
      <c r="B147" s="296" t="s">
        <v>48</v>
      </c>
      <c r="C147" s="297"/>
      <c r="D147" s="297"/>
      <c r="E147" s="298">
        <f t="shared" si="46"/>
        <v>246</v>
      </c>
      <c r="F147" s="299"/>
      <c r="G147" s="300">
        <f>SUM(M147,S147,Y147,AE147,AK147,AQ147)</f>
        <v>108</v>
      </c>
      <c r="H147" s="299"/>
      <c r="I147" s="300">
        <f>SUM(O147,U147,AA147,AG147,AM147,AS147)</f>
        <v>138</v>
      </c>
      <c r="J147" s="301"/>
      <c r="K147" s="299">
        <f t="shared" si="47"/>
        <v>44</v>
      </c>
      <c r="L147" s="299"/>
      <c r="M147" s="300">
        <v>19</v>
      </c>
      <c r="N147" s="299"/>
      <c r="O147" s="300">
        <v>25</v>
      </c>
      <c r="P147" s="299"/>
      <c r="Q147" s="298">
        <f t="shared" si="48"/>
        <v>44</v>
      </c>
      <c r="R147" s="299"/>
      <c r="S147" s="300">
        <v>21</v>
      </c>
      <c r="T147" s="299"/>
      <c r="U147" s="300">
        <v>23</v>
      </c>
      <c r="V147" s="301"/>
      <c r="W147" s="298">
        <f t="shared" si="49"/>
        <v>41</v>
      </c>
      <c r="X147" s="299"/>
      <c r="Y147" s="300">
        <v>17</v>
      </c>
      <c r="Z147" s="299"/>
      <c r="AA147" s="300">
        <v>24</v>
      </c>
      <c r="AB147" s="301"/>
      <c r="AC147" s="298">
        <f t="shared" si="50"/>
        <v>43</v>
      </c>
      <c r="AD147" s="299"/>
      <c r="AE147" s="300">
        <v>14</v>
      </c>
      <c r="AF147" s="299"/>
      <c r="AG147" s="300">
        <v>29</v>
      </c>
      <c r="AH147" s="301"/>
      <c r="AI147" s="298">
        <f t="shared" si="51"/>
        <v>44</v>
      </c>
      <c r="AJ147" s="299"/>
      <c r="AK147" s="300">
        <v>24</v>
      </c>
      <c r="AL147" s="299"/>
      <c r="AM147" s="300">
        <v>20</v>
      </c>
      <c r="AN147" s="301"/>
      <c r="AO147" s="298">
        <f t="shared" si="52"/>
        <v>30</v>
      </c>
      <c r="AP147" s="299"/>
      <c r="AQ147" s="300">
        <v>13</v>
      </c>
      <c r="AR147" s="299"/>
      <c r="AS147" s="300">
        <v>17</v>
      </c>
      <c r="AT147" s="301"/>
    </row>
    <row r="148" spans="2:46" s="5" customFormat="1" ht="15" customHeight="1" hidden="1">
      <c r="B148" s="296" t="s">
        <v>50</v>
      </c>
      <c r="C148" s="297"/>
      <c r="D148" s="297"/>
      <c r="E148" s="298">
        <f>SUM(G148:J148)</f>
        <v>250</v>
      </c>
      <c r="F148" s="299"/>
      <c r="G148" s="300">
        <f>SUM(M148,S148,Y148,AE148,AK148,AQ148)</f>
        <v>123</v>
      </c>
      <c r="H148" s="299"/>
      <c r="I148" s="300">
        <f>SUM(O148,U148,AA148,AG148,AM148,AS148)</f>
        <v>127</v>
      </c>
      <c r="J148" s="301"/>
      <c r="K148" s="299">
        <f>SUM(M148:P148)</f>
        <v>35</v>
      </c>
      <c r="L148" s="299"/>
      <c r="M148" s="300">
        <v>19</v>
      </c>
      <c r="N148" s="299"/>
      <c r="O148" s="300">
        <v>16</v>
      </c>
      <c r="P148" s="299"/>
      <c r="Q148" s="298">
        <f>SUM(S148:V148)</f>
        <v>39</v>
      </c>
      <c r="R148" s="299"/>
      <c r="S148" s="300">
        <v>17</v>
      </c>
      <c r="T148" s="299"/>
      <c r="U148" s="300">
        <v>22</v>
      </c>
      <c r="V148" s="301"/>
      <c r="W148" s="298">
        <f>SUM(Y148:AB148)</f>
        <v>43</v>
      </c>
      <c r="X148" s="299"/>
      <c r="Y148" s="300">
        <v>18</v>
      </c>
      <c r="Z148" s="299"/>
      <c r="AA148" s="300">
        <v>25</v>
      </c>
      <c r="AB148" s="301"/>
      <c r="AC148" s="298">
        <f>SUM(AE148:AH148)</f>
        <v>45</v>
      </c>
      <c r="AD148" s="299"/>
      <c r="AE148" s="300">
        <v>26</v>
      </c>
      <c r="AF148" s="299"/>
      <c r="AG148" s="300">
        <v>19</v>
      </c>
      <c r="AH148" s="301"/>
      <c r="AI148" s="298">
        <f>SUM(AK148:AN148)</f>
        <v>42</v>
      </c>
      <c r="AJ148" s="299"/>
      <c r="AK148" s="300">
        <v>25</v>
      </c>
      <c r="AL148" s="299"/>
      <c r="AM148" s="300">
        <v>17</v>
      </c>
      <c r="AN148" s="301"/>
      <c r="AO148" s="298">
        <f>SUM(AQ148:AT148)</f>
        <v>46</v>
      </c>
      <c r="AP148" s="299"/>
      <c r="AQ148" s="300">
        <v>18</v>
      </c>
      <c r="AR148" s="299"/>
      <c r="AS148" s="300">
        <v>28</v>
      </c>
      <c r="AT148" s="301"/>
    </row>
    <row r="149" spans="2:46" s="5" customFormat="1" ht="15" customHeight="1" hidden="1">
      <c r="B149" s="296" t="s">
        <v>49</v>
      </c>
      <c r="C149" s="297"/>
      <c r="D149" s="297"/>
      <c r="E149" s="298">
        <f t="shared" si="46"/>
        <v>193</v>
      </c>
      <c r="F149" s="299"/>
      <c r="G149" s="300">
        <f>SUM(M149,S149,Y149,AE149,AK149,AQ149)</f>
        <v>88</v>
      </c>
      <c r="H149" s="299"/>
      <c r="I149" s="300">
        <f>SUM(O149,U149,AA149,AG149,AM149,AS149)</f>
        <v>105</v>
      </c>
      <c r="J149" s="301"/>
      <c r="K149" s="299">
        <f t="shared" si="47"/>
        <v>30</v>
      </c>
      <c r="L149" s="299"/>
      <c r="M149" s="300">
        <v>9</v>
      </c>
      <c r="N149" s="299"/>
      <c r="O149" s="300">
        <v>21</v>
      </c>
      <c r="P149" s="299"/>
      <c r="Q149" s="298">
        <f t="shared" si="48"/>
        <v>38</v>
      </c>
      <c r="R149" s="299"/>
      <c r="S149" s="300">
        <v>14</v>
      </c>
      <c r="T149" s="299"/>
      <c r="U149" s="300">
        <v>24</v>
      </c>
      <c r="V149" s="301"/>
      <c r="W149" s="298">
        <f t="shared" si="49"/>
        <v>27</v>
      </c>
      <c r="X149" s="299"/>
      <c r="Y149" s="300">
        <v>15</v>
      </c>
      <c r="Z149" s="299"/>
      <c r="AA149" s="300">
        <v>12</v>
      </c>
      <c r="AB149" s="301"/>
      <c r="AC149" s="298">
        <f t="shared" si="50"/>
        <v>36</v>
      </c>
      <c r="AD149" s="299"/>
      <c r="AE149" s="300">
        <v>17</v>
      </c>
      <c r="AF149" s="299"/>
      <c r="AG149" s="300">
        <v>19</v>
      </c>
      <c r="AH149" s="301"/>
      <c r="AI149" s="298">
        <f t="shared" si="51"/>
        <v>29</v>
      </c>
      <c r="AJ149" s="299"/>
      <c r="AK149" s="300">
        <v>18</v>
      </c>
      <c r="AL149" s="299"/>
      <c r="AM149" s="300">
        <v>11</v>
      </c>
      <c r="AN149" s="301"/>
      <c r="AO149" s="298">
        <f t="shared" si="52"/>
        <v>33</v>
      </c>
      <c r="AP149" s="299"/>
      <c r="AQ149" s="300">
        <v>15</v>
      </c>
      <c r="AR149" s="299"/>
      <c r="AS149" s="300">
        <v>18</v>
      </c>
      <c r="AT149" s="301"/>
    </row>
    <row r="150" spans="2:46" s="5" customFormat="1" ht="15" customHeight="1" hidden="1">
      <c r="B150" s="296" t="s">
        <v>51</v>
      </c>
      <c r="C150" s="297"/>
      <c r="D150" s="297"/>
      <c r="E150" s="298">
        <f t="shared" si="46"/>
        <v>171</v>
      </c>
      <c r="F150" s="299"/>
      <c r="G150" s="300">
        <f>SUM(M150,S150,Y150,AE150,AK150,AQ150)</f>
        <v>85</v>
      </c>
      <c r="H150" s="299"/>
      <c r="I150" s="300">
        <f>SUM(O150,U150,AA150,AG150,AM150,AS150)</f>
        <v>86</v>
      </c>
      <c r="J150" s="301"/>
      <c r="K150" s="299">
        <f t="shared" si="47"/>
        <v>27</v>
      </c>
      <c r="L150" s="299"/>
      <c r="M150" s="300">
        <v>15</v>
      </c>
      <c r="N150" s="299"/>
      <c r="O150" s="300">
        <v>12</v>
      </c>
      <c r="P150" s="299"/>
      <c r="Q150" s="298">
        <f t="shared" si="48"/>
        <v>29</v>
      </c>
      <c r="R150" s="299"/>
      <c r="S150" s="300">
        <v>17</v>
      </c>
      <c r="T150" s="299"/>
      <c r="U150" s="300">
        <v>12</v>
      </c>
      <c r="V150" s="301"/>
      <c r="W150" s="298">
        <f t="shared" si="49"/>
        <v>24</v>
      </c>
      <c r="X150" s="299"/>
      <c r="Y150" s="300">
        <v>11</v>
      </c>
      <c r="Z150" s="299"/>
      <c r="AA150" s="300">
        <v>13</v>
      </c>
      <c r="AB150" s="301"/>
      <c r="AC150" s="298">
        <f t="shared" si="50"/>
        <v>27</v>
      </c>
      <c r="AD150" s="299"/>
      <c r="AE150" s="300">
        <v>12</v>
      </c>
      <c r="AF150" s="299"/>
      <c r="AG150" s="300">
        <v>15</v>
      </c>
      <c r="AH150" s="301"/>
      <c r="AI150" s="298">
        <f t="shared" si="51"/>
        <v>27</v>
      </c>
      <c r="AJ150" s="299"/>
      <c r="AK150" s="300">
        <v>14</v>
      </c>
      <c r="AL150" s="299"/>
      <c r="AM150" s="300">
        <v>13</v>
      </c>
      <c r="AN150" s="301"/>
      <c r="AO150" s="298">
        <f t="shared" si="52"/>
        <v>37</v>
      </c>
      <c r="AP150" s="299"/>
      <c r="AQ150" s="300">
        <v>16</v>
      </c>
      <c r="AR150" s="299"/>
      <c r="AS150" s="300">
        <v>21</v>
      </c>
      <c r="AT150" s="301"/>
    </row>
    <row r="151" spans="2:46" s="5" customFormat="1" ht="12.75" customHeight="1">
      <c r="B151" s="296" t="s">
        <v>143</v>
      </c>
      <c r="C151" s="297"/>
      <c r="D151" s="297"/>
      <c r="E151" s="298">
        <f t="shared" si="46"/>
        <v>1957</v>
      </c>
      <c r="F151" s="299"/>
      <c r="G151" s="300">
        <f>SUM(G152:H157)</f>
        <v>1057</v>
      </c>
      <c r="H151" s="299"/>
      <c r="I151" s="300">
        <f>SUM(I152:J157)</f>
        <v>900</v>
      </c>
      <c r="J151" s="301"/>
      <c r="K151" s="299">
        <f t="shared" si="47"/>
        <v>340</v>
      </c>
      <c r="L151" s="299"/>
      <c r="M151" s="300">
        <f>SUM(M152:N157)</f>
        <v>204</v>
      </c>
      <c r="N151" s="299"/>
      <c r="O151" s="300">
        <f>SUM(O152:P157)</f>
        <v>136</v>
      </c>
      <c r="P151" s="299"/>
      <c r="Q151" s="298">
        <f t="shared" si="48"/>
        <v>291</v>
      </c>
      <c r="R151" s="299"/>
      <c r="S151" s="300">
        <f>SUM(S152:T157)</f>
        <v>156</v>
      </c>
      <c r="T151" s="299"/>
      <c r="U151" s="300">
        <f>SUM(U152:V157)</f>
        <v>135</v>
      </c>
      <c r="V151" s="301"/>
      <c r="W151" s="298">
        <f t="shared" si="49"/>
        <v>333</v>
      </c>
      <c r="X151" s="299"/>
      <c r="Y151" s="300">
        <f>SUM(Y152:Z157)</f>
        <v>163</v>
      </c>
      <c r="Z151" s="299"/>
      <c r="AA151" s="300">
        <f>SUM(AA152:AB157)</f>
        <v>170</v>
      </c>
      <c r="AB151" s="301"/>
      <c r="AC151" s="298">
        <f t="shared" si="50"/>
        <v>317</v>
      </c>
      <c r="AD151" s="299"/>
      <c r="AE151" s="300">
        <f>SUM(AE152:AF157)</f>
        <v>169</v>
      </c>
      <c r="AF151" s="299"/>
      <c r="AG151" s="300">
        <f>SUM(AG152:AH157)</f>
        <v>148</v>
      </c>
      <c r="AH151" s="301"/>
      <c r="AI151" s="298">
        <f t="shared" si="51"/>
        <v>359</v>
      </c>
      <c r="AJ151" s="299"/>
      <c r="AK151" s="300">
        <f>SUM(AK152:AL157)</f>
        <v>187</v>
      </c>
      <c r="AL151" s="299"/>
      <c r="AM151" s="300">
        <f>SUM(AM152:AN157)</f>
        <v>172</v>
      </c>
      <c r="AN151" s="301"/>
      <c r="AO151" s="298">
        <f t="shared" si="52"/>
        <v>317</v>
      </c>
      <c r="AP151" s="299"/>
      <c r="AQ151" s="300">
        <f>SUM(AQ152:AR157)</f>
        <v>178</v>
      </c>
      <c r="AR151" s="299"/>
      <c r="AS151" s="300">
        <f>SUM(AS152:AT157)</f>
        <v>139</v>
      </c>
      <c r="AT151" s="301"/>
    </row>
    <row r="152" spans="2:46" s="5" customFormat="1" ht="15" customHeight="1" hidden="1">
      <c r="B152" s="296" t="s">
        <v>35</v>
      </c>
      <c r="C152" s="297"/>
      <c r="D152" s="297"/>
      <c r="E152" s="298">
        <f t="shared" si="46"/>
        <v>332</v>
      </c>
      <c r="F152" s="299"/>
      <c r="G152" s="300">
        <f aca="true" t="shared" si="53" ref="G152:G157">SUM(M152,S152,Y152,AE152,AK152,AQ152)</f>
        <v>175</v>
      </c>
      <c r="H152" s="299"/>
      <c r="I152" s="300">
        <f aca="true" t="shared" si="54" ref="I152:I157">SUM(O152,U152,AA152,AG152,AM152,AS152)</f>
        <v>157</v>
      </c>
      <c r="J152" s="301"/>
      <c r="K152" s="299">
        <f t="shared" si="47"/>
        <v>68</v>
      </c>
      <c r="L152" s="299"/>
      <c r="M152" s="300">
        <v>44</v>
      </c>
      <c r="N152" s="299"/>
      <c r="O152" s="300">
        <v>24</v>
      </c>
      <c r="P152" s="299"/>
      <c r="Q152" s="298">
        <f t="shared" si="48"/>
        <v>45</v>
      </c>
      <c r="R152" s="299"/>
      <c r="S152" s="300">
        <v>24</v>
      </c>
      <c r="T152" s="299"/>
      <c r="U152" s="300">
        <v>21</v>
      </c>
      <c r="V152" s="301"/>
      <c r="W152" s="298">
        <f t="shared" si="49"/>
        <v>53</v>
      </c>
      <c r="X152" s="299"/>
      <c r="Y152" s="300">
        <v>27</v>
      </c>
      <c r="Z152" s="299"/>
      <c r="AA152" s="300">
        <v>26</v>
      </c>
      <c r="AB152" s="301"/>
      <c r="AC152" s="298">
        <f t="shared" si="50"/>
        <v>45</v>
      </c>
      <c r="AD152" s="299"/>
      <c r="AE152" s="300">
        <v>20</v>
      </c>
      <c r="AF152" s="299"/>
      <c r="AG152" s="300">
        <v>25</v>
      </c>
      <c r="AH152" s="301"/>
      <c r="AI152" s="298">
        <f t="shared" si="51"/>
        <v>62</v>
      </c>
      <c r="AJ152" s="299"/>
      <c r="AK152" s="300">
        <v>33</v>
      </c>
      <c r="AL152" s="299"/>
      <c r="AM152" s="300">
        <v>29</v>
      </c>
      <c r="AN152" s="301"/>
      <c r="AO152" s="298">
        <f t="shared" si="52"/>
        <v>59</v>
      </c>
      <c r="AP152" s="299"/>
      <c r="AQ152" s="300">
        <v>27</v>
      </c>
      <c r="AR152" s="299"/>
      <c r="AS152" s="300">
        <v>32</v>
      </c>
      <c r="AT152" s="301"/>
    </row>
    <row r="153" spans="2:46" s="5" customFormat="1" ht="15" customHeight="1" hidden="1">
      <c r="B153" s="296" t="s">
        <v>36</v>
      </c>
      <c r="C153" s="297"/>
      <c r="D153" s="297"/>
      <c r="E153" s="298">
        <f t="shared" si="46"/>
        <v>351</v>
      </c>
      <c r="F153" s="299"/>
      <c r="G153" s="300">
        <f t="shared" si="53"/>
        <v>184</v>
      </c>
      <c r="H153" s="299"/>
      <c r="I153" s="300">
        <f t="shared" si="54"/>
        <v>167</v>
      </c>
      <c r="J153" s="301"/>
      <c r="K153" s="299">
        <f t="shared" si="47"/>
        <v>63</v>
      </c>
      <c r="L153" s="299"/>
      <c r="M153" s="300">
        <v>31</v>
      </c>
      <c r="N153" s="299"/>
      <c r="O153" s="300">
        <v>32</v>
      </c>
      <c r="P153" s="299"/>
      <c r="Q153" s="298">
        <f t="shared" si="48"/>
        <v>43</v>
      </c>
      <c r="R153" s="299"/>
      <c r="S153" s="300">
        <v>25</v>
      </c>
      <c r="T153" s="299"/>
      <c r="U153" s="300">
        <v>18</v>
      </c>
      <c r="V153" s="301"/>
      <c r="W153" s="298">
        <f t="shared" si="49"/>
        <v>62</v>
      </c>
      <c r="X153" s="299"/>
      <c r="Y153" s="300">
        <v>27</v>
      </c>
      <c r="Z153" s="299"/>
      <c r="AA153" s="300">
        <v>35</v>
      </c>
      <c r="AB153" s="301"/>
      <c r="AC153" s="298">
        <f t="shared" si="50"/>
        <v>60</v>
      </c>
      <c r="AD153" s="299"/>
      <c r="AE153" s="300">
        <v>35</v>
      </c>
      <c r="AF153" s="299"/>
      <c r="AG153" s="300">
        <v>25</v>
      </c>
      <c r="AH153" s="301"/>
      <c r="AI153" s="298">
        <f t="shared" si="51"/>
        <v>66</v>
      </c>
      <c r="AJ153" s="299"/>
      <c r="AK153" s="300">
        <v>33</v>
      </c>
      <c r="AL153" s="299"/>
      <c r="AM153" s="300">
        <v>33</v>
      </c>
      <c r="AN153" s="301"/>
      <c r="AO153" s="298">
        <f t="shared" si="52"/>
        <v>57</v>
      </c>
      <c r="AP153" s="299"/>
      <c r="AQ153" s="300">
        <v>33</v>
      </c>
      <c r="AR153" s="299"/>
      <c r="AS153" s="300">
        <v>24</v>
      </c>
      <c r="AT153" s="301"/>
    </row>
    <row r="154" spans="2:46" s="5" customFormat="1" ht="15" customHeight="1" hidden="1">
      <c r="B154" s="296" t="s">
        <v>37</v>
      </c>
      <c r="C154" s="297"/>
      <c r="D154" s="297"/>
      <c r="E154" s="298">
        <f t="shared" si="46"/>
        <v>510</v>
      </c>
      <c r="F154" s="299"/>
      <c r="G154" s="300">
        <f t="shared" si="53"/>
        <v>262</v>
      </c>
      <c r="H154" s="299"/>
      <c r="I154" s="300">
        <f t="shared" si="54"/>
        <v>248</v>
      </c>
      <c r="J154" s="301"/>
      <c r="K154" s="299">
        <f t="shared" si="47"/>
        <v>76</v>
      </c>
      <c r="L154" s="299"/>
      <c r="M154" s="300">
        <v>50</v>
      </c>
      <c r="N154" s="299"/>
      <c r="O154" s="300">
        <v>26</v>
      </c>
      <c r="P154" s="299"/>
      <c r="Q154" s="298">
        <f t="shared" si="48"/>
        <v>82</v>
      </c>
      <c r="R154" s="299"/>
      <c r="S154" s="300">
        <v>37</v>
      </c>
      <c r="T154" s="299"/>
      <c r="U154" s="300">
        <v>45</v>
      </c>
      <c r="V154" s="301"/>
      <c r="W154" s="298">
        <f t="shared" si="49"/>
        <v>99</v>
      </c>
      <c r="X154" s="299"/>
      <c r="Y154" s="300">
        <v>38</v>
      </c>
      <c r="Z154" s="299"/>
      <c r="AA154" s="300">
        <v>61</v>
      </c>
      <c r="AB154" s="301"/>
      <c r="AC154" s="298">
        <f t="shared" si="50"/>
        <v>79</v>
      </c>
      <c r="AD154" s="299"/>
      <c r="AE154" s="300">
        <v>41</v>
      </c>
      <c r="AF154" s="299"/>
      <c r="AG154" s="300">
        <v>38</v>
      </c>
      <c r="AH154" s="301"/>
      <c r="AI154" s="298">
        <f t="shared" si="51"/>
        <v>80</v>
      </c>
      <c r="AJ154" s="299"/>
      <c r="AK154" s="300">
        <v>40</v>
      </c>
      <c r="AL154" s="299"/>
      <c r="AM154" s="300">
        <v>40</v>
      </c>
      <c r="AN154" s="301"/>
      <c r="AO154" s="298">
        <f t="shared" si="52"/>
        <v>94</v>
      </c>
      <c r="AP154" s="299"/>
      <c r="AQ154" s="300">
        <v>56</v>
      </c>
      <c r="AR154" s="299"/>
      <c r="AS154" s="300">
        <v>38</v>
      </c>
      <c r="AT154" s="301"/>
    </row>
    <row r="155" spans="2:46" s="5" customFormat="1" ht="15" customHeight="1" hidden="1">
      <c r="B155" s="296" t="s">
        <v>38</v>
      </c>
      <c r="C155" s="297"/>
      <c r="D155" s="297"/>
      <c r="E155" s="298">
        <f t="shared" si="46"/>
        <v>137</v>
      </c>
      <c r="F155" s="299"/>
      <c r="G155" s="300">
        <f t="shared" si="53"/>
        <v>82</v>
      </c>
      <c r="H155" s="299"/>
      <c r="I155" s="300">
        <f t="shared" si="54"/>
        <v>55</v>
      </c>
      <c r="J155" s="301"/>
      <c r="K155" s="299">
        <f t="shared" si="47"/>
        <v>24</v>
      </c>
      <c r="L155" s="299"/>
      <c r="M155" s="300">
        <v>16</v>
      </c>
      <c r="N155" s="299"/>
      <c r="O155" s="300">
        <v>8</v>
      </c>
      <c r="P155" s="299"/>
      <c r="Q155" s="298">
        <f t="shared" si="48"/>
        <v>20</v>
      </c>
      <c r="R155" s="299"/>
      <c r="S155" s="300">
        <v>13</v>
      </c>
      <c r="T155" s="299"/>
      <c r="U155" s="300">
        <v>7</v>
      </c>
      <c r="V155" s="301"/>
      <c r="W155" s="298">
        <f t="shared" si="49"/>
        <v>27</v>
      </c>
      <c r="X155" s="299"/>
      <c r="Y155" s="300">
        <v>17</v>
      </c>
      <c r="Z155" s="299"/>
      <c r="AA155" s="300">
        <v>10</v>
      </c>
      <c r="AB155" s="301"/>
      <c r="AC155" s="298">
        <f t="shared" si="50"/>
        <v>22</v>
      </c>
      <c r="AD155" s="299"/>
      <c r="AE155" s="300">
        <v>13</v>
      </c>
      <c r="AF155" s="299"/>
      <c r="AG155" s="300">
        <v>9</v>
      </c>
      <c r="AH155" s="301"/>
      <c r="AI155" s="298">
        <f t="shared" si="51"/>
        <v>23</v>
      </c>
      <c r="AJ155" s="299"/>
      <c r="AK155" s="300">
        <v>11</v>
      </c>
      <c r="AL155" s="299"/>
      <c r="AM155" s="300">
        <v>12</v>
      </c>
      <c r="AN155" s="301"/>
      <c r="AO155" s="298">
        <f t="shared" si="52"/>
        <v>21</v>
      </c>
      <c r="AP155" s="299"/>
      <c r="AQ155" s="300">
        <v>12</v>
      </c>
      <c r="AR155" s="299"/>
      <c r="AS155" s="300">
        <v>9</v>
      </c>
      <c r="AT155" s="301"/>
    </row>
    <row r="156" spans="2:46" s="5" customFormat="1" ht="15" customHeight="1" hidden="1">
      <c r="B156" s="296" t="s">
        <v>39</v>
      </c>
      <c r="C156" s="297"/>
      <c r="D156" s="297"/>
      <c r="E156" s="298">
        <f t="shared" si="46"/>
        <v>489</v>
      </c>
      <c r="F156" s="299"/>
      <c r="G156" s="300">
        <f t="shared" si="53"/>
        <v>278</v>
      </c>
      <c r="H156" s="299"/>
      <c r="I156" s="300">
        <f t="shared" si="54"/>
        <v>211</v>
      </c>
      <c r="J156" s="301"/>
      <c r="K156" s="299">
        <f t="shared" si="47"/>
        <v>89</v>
      </c>
      <c r="L156" s="299"/>
      <c r="M156" s="300">
        <v>57</v>
      </c>
      <c r="N156" s="299"/>
      <c r="O156" s="300">
        <v>32</v>
      </c>
      <c r="P156" s="299"/>
      <c r="Q156" s="298">
        <f t="shared" si="48"/>
        <v>79</v>
      </c>
      <c r="R156" s="299"/>
      <c r="S156" s="300">
        <v>43</v>
      </c>
      <c r="T156" s="299"/>
      <c r="U156" s="300">
        <v>36</v>
      </c>
      <c r="V156" s="301"/>
      <c r="W156" s="298">
        <f t="shared" si="49"/>
        <v>68</v>
      </c>
      <c r="X156" s="299"/>
      <c r="Y156" s="300">
        <v>36</v>
      </c>
      <c r="Z156" s="299"/>
      <c r="AA156" s="300">
        <v>32</v>
      </c>
      <c r="AB156" s="301"/>
      <c r="AC156" s="298">
        <f t="shared" si="50"/>
        <v>83</v>
      </c>
      <c r="AD156" s="299"/>
      <c r="AE156" s="300">
        <v>43</v>
      </c>
      <c r="AF156" s="299"/>
      <c r="AG156" s="300">
        <v>40</v>
      </c>
      <c r="AH156" s="301"/>
      <c r="AI156" s="298">
        <f t="shared" si="51"/>
        <v>100</v>
      </c>
      <c r="AJ156" s="299"/>
      <c r="AK156" s="300">
        <v>57</v>
      </c>
      <c r="AL156" s="299"/>
      <c r="AM156" s="300">
        <v>43</v>
      </c>
      <c r="AN156" s="301"/>
      <c r="AO156" s="298">
        <f t="shared" si="52"/>
        <v>70</v>
      </c>
      <c r="AP156" s="299"/>
      <c r="AQ156" s="300">
        <v>42</v>
      </c>
      <c r="AR156" s="299"/>
      <c r="AS156" s="300">
        <v>28</v>
      </c>
      <c r="AT156" s="301"/>
    </row>
    <row r="157" spans="2:46" s="5" customFormat="1" ht="15" customHeight="1" hidden="1">
      <c r="B157" s="296" t="s">
        <v>53</v>
      </c>
      <c r="C157" s="297"/>
      <c r="D157" s="297"/>
      <c r="E157" s="298">
        <f t="shared" si="46"/>
        <v>138</v>
      </c>
      <c r="F157" s="299"/>
      <c r="G157" s="300">
        <f t="shared" si="53"/>
        <v>76</v>
      </c>
      <c r="H157" s="299"/>
      <c r="I157" s="300">
        <f t="shared" si="54"/>
        <v>62</v>
      </c>
      <c r="J157" s="301"/>
      <c r="K157" s="299">
        <f t="shared" si="47"/>
        <v>20</v>
      </c>
      <c r="L157" s="299"/>
      <c r="M157" s="300">
        <v>6</v>
      </c>
      <c r="N157" s="299"/>
      <c r="O157" s="300">
        <v>14</v>
      </c>
      <c r="P157" s="299"/>
      <c r="Q157" s="298">
        <f t="shared" si="48"/>
        <v>22</v>
      </c>
      <c r="R157" s="299"/>
      <c r="S157" s="300">
        <v>14</v>
      </c>
      <c r="T157" s="299"/>
      <c r="U157" s="300">
        <v>8</v>
      </c>
      <c r="V157" s="301"/>
      <c r="W157" s="298">
        <f t="shared" si="49"/>
        <v>24</v>
      </c>
      <c r="X157" s="299"/>
      <c r="Y157" s="300">
        <v>18</v>
      </c>
      <c r="Z157" s="299"/>
      <c r="AA157" s="300">
        <v>6</v>
      </c>
      <c r="AB157" s="301"/>
      <c r="AC157" s="298">
        <f t="shared" si="50"/>
        <v>28</v>
      </c>
      <c r="AD157" s="299"/>
      <c r="AE157" s="300">
        <v>17</v>
      </c>
      <c r="AF157" s="299"/>
      <c r="AG157" s="300">
        <v>11</v>
      </c>
      <c r="AH157" s="301"/>
      <c r="AI157" s="298">
        <f t="shared" si="51"/>
        <v>28</v>
      </c>
      <c r="AJ157" s="299"/>
      <c r="AK157" s="300">
        <v>13</v>
      </c>
      <c r="AL157" s="299"/>
      <c r="AM157" s="300">
        <v>15</v>
      </c>
      <c r="AN157" s="301"/>
      <c r="AO157" s="298">
        <f t="shared" si="52"/>
        <v>16</v>
      </c>
      <c r="AP157" s="299"/>
      <c r="AQ157" s="300">
        <v>8</v>
      </c>
      <c r="AR157" s="299"/>
      <c r="AS157" s="300">
        <v>8</v>
      </c>
      <c r="AT157" s="301"/>
    </row>
    <row r="158" spans="2:46" s="5" customFormat="1" ht="12.75" customHeight="1">
      <c r="B158" s="296" t="s">
        <v>153</v>
      </c>
      <c r="C158" s="297"/>
      <c r="D158" s="297"/>
      <c r="E158" s="298">
        <f t="shared" si="46"/>
        <v>1553</v>
      </c>
      <c r="F158" s="299"/>
      <c r="G158" s="300">
        <f>SUM(G159:H162)</f>
        <v>820</v>
      </c>
      <c r="H158" s="299"/>
      <c r="I158" s="300">
        <f>SUM(I159:J162)</f>
        <v>733</v>
      </c>
      <c r="J158" s="301"/>
      <c r="K158" s="299">
        <f t="shared" si="47"/>
        <v>255</v>
      </c>
      <c r="L158" s="299"/>
      <c r="M158" s="300">
        <f>SUM(M159:N162)</f>
        <v>137</v>
      </c>
      <c r="N158" s="299"/>
      <c r="O158" s="300">
        <f>SUM(O159:P162)</f>
        <v>118</v>
      </c>
      <c r="P158" s="299"/>
      <c r="Q158" s="298">
        <f t="shared" si="48"/>
        <v>286</v>
      </c>
      <c r="R158" s="299"/>
      <c r="S158" s="300">
        <f>SUM(S159:T162)</f>
        <v>153</v>
      </c>
      <c r="T158" s="299"/>
      <c r="U158" s="300">
        <f>SUM(U159:V162)</f>
        <v>133</v>
      </c>
      <c r="V158" s="301"/>
      <c r="W158" s="298">
        <f t="shared" si="49"/>
        <v>261</v>
      </c>
      <c r="X158" s="299"/>
      <c r="Y158" s="300">
        <f>SUM(Y159:Z162)</f>
        <v>138</v>
      </c>
      <c r="Z158" s="299"/>
      <c r="AA158" s="300">
        <f>SUM(AA159:AB162)</f>
        <v>123</v>
      </c>
      <c r="AB158" s="301"/>
      <c r="AC158" s="298">
        <f t="shared" si="50"/>
        <v>248</v>
      </c>
      <c r="AD158" s="299"/>
      <c r="AE158" s="300">
        <f>SUM(AE159:AF162)</f>
        <v>126</v>
      </c>
      <c r="AF158" s="299"/>
      <c r="AG158" s="300">
        <f>SUM(AG159:AH162)</f>
        <v>122</v>
      </c>
      <c r="AH158" s="301"/>
      <c r="AI158" s="298">
        <f t="shared" si="51"/>
        <v>266</v>
      </c>
      <c r="AJ158" s="299"/>
      <c r="AK158" s="300">
        <f>SUM(AK159:AL162)</f>
        <v>131</v>
      </c>
      <c r="AL158" s="299"/>
      <c r="AM158" s="300">
        <f>SUM(AM159:AN162)</f>
        <v>135</v>
      </c>
      <c r="AN158" s="301"/>
      <c r="AO158" s="298">
        <f t="shared" si="52"/>
        <v>237</v>
      </c>
      <c r="AP158" s="299"/>
      <c r="AQ158" s="300">
        <f>SUM(AQ159:AR162)</f>
        <v>135</v>
      </c>
      <c r="AR158" s="299"/>
      <c r="AS158" s="300">
        <f>SUM(AS159:AT162)</f>
        <v>102</v>
      </c>
      <c r="AT158" s="301"/>
    </row>
    <row r="159" spans="2:46" s="5" customFormat="1" ht="15" customHeight="1" hidden="1">
      <c r="B159" s="296" t="s">
        <v>40</v>
      </c>
      <c r="C159" s="297"/>
      <c r="D159" s="297"/>
      <c r="E159" s="298">
        <f t="shared" si="46"/>
        <v>560</v>
      </c>
      <c r="F159" s="299"/>
      <c r="G159" s="300">
        <f>SUM(M159,S159,Y159,AE159,AK159,AQ159)</f>
        <v>280</v>
      </c>
      <c r="H159" s="299"/>
      <c r="I159" s="300">
        <f>SUM(O159,U159,AA159,AG159,AM159,AS159)</f>
        <v>280</v>
      </c>
      <c r="J159" s="301"/>
      <c r="K159" s="299">
        <f t="shared" si="47"/>
        <v>93</v>
      </c>
      <c r="L159" s="299"/>
      <c r="M159" s="300">
        <v>40</v>
      </c>
      <c r="N159" s="299"/>
      <c r="O159" s="300">
        <v>53</v>
      </c>
      <c r="P159" s="299"/>
      <c r="Q159" s="298">
        <f t="shared" si="48"/>
        <v>106</v>
      </c>
      <c r="R159" s="299"/>
      <c r="S159" s="300">
        <v>56</v>
      </c>
      <c r="T159" s="299"/>
      <c r="U159" s="300">
        <v>50</v>
      </c>
      <c r="V159" s="301"/>
      <c r="W159" s="298">
        <f t="shared" si="49"/>
        <v>101</v>
      </c>
      <c r="X159" s="299"/>
      <c r="Y159" s="300">
        <v>55</v>
      </c>
      <c r="Z159" s="299"/>
      <c r="AA159" s="300">
        <v>46</v>
      </c>
      <c r="AB159" s="301"/>
      <c r="AC159" s="298">
        <f t="shared" si="50"/>
        <v>87</v>
      </c>
      <c r="AD159" s="299"/>
      <c r="AE159" s="300">
        <v>46</v>
      </c>
      <c r="AF159" s="299"/>
      <c r="AG159" s="300">
        <v>41</v>
      </c>
      <c r="AH159" s="301"/>
      <c r="AI159" s="298">
        <f t="shared" si="51"/>
        <v>99</v>
      </c>
      <c r="AJ159" s="299"/>
      <c r="AK159" s="300">
        <v>44</v>
      </c>
      <c r="AL159" s="299"/>
      <c r="AM159" s="300">
        <v>55</v>
      </c>
      <c r="AN159" s="301"/>
      <c r="AO159" s="298">
        <f t="shared" si="52"/>
        <v>74</v>
      </c>
      <c r="AP159" s="299"/>
      <c r="AQ159" s="300">
        <v>39</v>
      </c>
      <c r="AR159" s="299"/>
      <c r="AS159" s="300">
        <v>35</v>
      </c>
      <c r="AT159" s="301"/>
    </row>
    <row r="160" spans="2:46" s="5" customFormat="1" ht="15" customHeight="1" hidden="1">
      <c r="B160" s="296" t="s">
        <v>41</v>
      </c>
      <c r="C160" s="297"/>
      <c r="D160" s="297"/>
      <c r="E160" s="298">
        <f t="shared" si="46"/>
        <v>362</v>
      </c>
      <c r="F160" s="299"/>
      <c r="G160" s="300">
        <f>SUM(M160,S160,Y160,AE160,AK160,AQ160)</f>
        <v>191</v>
      </c>
      <c r="H160" s="299"/>
      <c r="I160" s="300">
        <f>SUM(O160,U160,AA160,AG160,AM160,AS160)</f>
        <v>171</v>
      </c>
      <c r="J160" s="301"/>
      <c r="K160" s="299">
        <f t="shared" si="47"/>
        <v>61</v>
      </c>
      <c r="L160" s="299"/>
      <c r="M160" s="300">
        <v>36</v>
      </c>
      <c r="N160" s="299"/>
      <c r="O160" s="300">
        <v>25</v>
      </c>
      <c r="P160" s="299"/>
      <c r="Q160" s="298">
        <f t="shared" si="48"/>
        <v>61</v>
      </c>
      <c r="R160" s="299"/>
      <c r="S160" s="300">
        <v>31</v>
      </c>
      <c r="T160" s="299"/>
      <c r="U160" s="300">
        <v>30</v>
      </c>
      <c r="V160" s="301"/>
      <c r="W160" s="298">
        <f t="shared" si="49"/>
        <v>61</v>
      </c>
      <c r="X160" s="299"/>
      <c r="Y160" s="300">
        <v>26</v>
      </c>
      <c r="Z160" s="299"/>
      <c r="AA160" s="300">
        <v>35</v>
      </c>
      <c r="AB160" s="301"/>
      <c r="AC160" s="298">
        <f t="shared" si="50"/>
        <v>59</v>
      </c>
      <c r="AD160" s="299"/>
      <c r="AE160" s="300">
        <v>29</v>
      </c>
      <c r="AF160" s="299"/>
      <c r="AG160" s="300">
        <v>30</v>
      </c>
      <c r="AH160" s="301"/>
      <c r="AI160" s="298">
        <f t="shared" si="51"/>
        <v>58</v>
      </c>
      <c r="AJ160" s="299"/>
      <c r="AK160" s="300">
        <v>33</v>
      </c>
      <c r="AL160" s="299"/>
      <c r="AM160" s="300">
        <v>25</v>
      </c>
      <c r="AN160" s="301"/>
      <c r="AO160" s="298">
        <f t="shared" si="52"/>
        <v>62</v>
      </c>
      <c r="AP160" s="299"/>
      <c r="AQ160" s="300">
        <v>36</v>
      </c>
      <c r="AR160" s="299"/>
      <c r="AS160" s="300">
        <v>26</v>
      </c>
      <c r="AT160" s="301"/>
    </row>
    <row r="161" spans="2:46" s="5" customFormat="1" ht="15" customHeight="1" hidden="1">
      <c r="B161" s="296" t="s">
        <v>42</v>
      </c>
      <c r="C161" s="297"/>
      <c r="D161" s="297"/>
      <c r="E161" s="298">
        <f t="shared" si="46"/>
        <v>311</v>
      </c>
      <c r="F161" s="299"/>
      <c r="G161" s="300">
        <f>SUM(M161,S161,Y161,AE161,AK161,AQ161)</f>
        <v>175</v>
      </c>
      <c r="H161" s="299"/>
      <c r="I161" s="300">
        <f>SUM(O161,U161,AA161,AG161,AM161,AS161)</f>
        <v>136</v>
      </c>
      <c r="J161" s="301"/>
      <c r="K161" s="299">
        <f t="shared" si="47"/>
        <v>48</v>
      </c>
      <c r="L161" s="299"/>
      <c r="M161" s="300">
        <v>29</v>
      </c>
      <c r="N161" s="299"/>
      <c r="O161" s="300">
        <v>19</v>
      </c>
      <c r="P161" s="299"/>
      <c r="Q161" s="298">
        <f t="shared" si="48"/>
        <v>60</v>
      </c>
      <c r="R161" s="299"/>
      <c r="S161" s="300">
        <v>32</v>
      </c>
      <c r="T161" s="299"/>
      <c r="U161" s="300">
        <v>28</v>
      </c>
      <c r="V161" s="301"/>
      <c r="W161" s="298">
        <f t="shared" si="49"/>
        <v>52</v>
      </c>
      <c r="X161" s="299"/>
      <c r="Y161" s="300">
        <v>29</v>
      </c>
      <c r="Z161" s="299"/>
      <c r="AA161" s="300">
        <v>23</v>
      </c>
      <c r="AB161" s="301"/>
      <c r="AC161" s="298">
        <f t="shared" si="50"/>
        <v>43</v>
      </c>
      <c r="AD161" s="299"/>
      <c r="AE161" s="300">
        <v>24</v>
      </c>
      <c r="AF161" s="299"/>
      <c r="AG161" s="300">
        <v>19</v>
      </c>
      <c r="AH161" s="301"/>
      <c r="AI161" s="298">
        <f t="shared" si="51"/>
        <v>59</v>
      </c>
      <c r="AJ161" s="299"/>
      <c r="AK161" s="300">
        <v>29</v>
      </c>
      <c r="AL161" s="299"/>
      <c r="AM161" s="300">
        <v>30</v>
      </c>
      <c r="AN161" s="301"/>
      <c r="AO161" s="298">
        <f t="shared" si="52"/>
        <v>49</v>
      </c>
      <c r="AP161" s="299"/>
      <c r="AQ161" s="300">
        <v>32</v>
      </c>
      <c r="AR161" s="299"/>
      <c r="AS161" s="300">
        <v>17</v>
      </c>
      <c r="AT161" s="301"/>
    </row>
    <row r="162" spans="2:46" s="5" customFormat="1" ht="15" customHeight="1" hidden="1">
      <c r="B162" s="296" t="s">
        <v>43</v>
      </c>
      <c r="C162" s="297"/>
      <c r="D162" s="297"/>
      <c r="E162" s="298">
        <f t="shared" si="46"/>
        <v>320</v>
      </c>
      <c r="F162" s="299"/>
      <c r="G162" s="300">
        <f>SUM(M162,S162,Y162,AE162,AK162,AQ162)</f>
        <v>174</v>
      </c>
      <c r="H162" s="299"/>
      <c r="I162" s="300">
        <f>SUM(O162,U162,AA162,AG162,AM162,AS162)</f>
        <v>146</v>
      </c>
      <c r="J162" s="301"/>
      <c r="K162" s="299">
        <f t="shared" si="47"/>
        <v>53</v>
      </c>
      <c r="L162" s="299"/>
      <c r="M162" s="300">
        <v>32</v>
      </c>
      <c r="N162" s="299"/>
      <c r="O162" s="300">
        <v>21</v>
      </c>
      <c r="P162" s="299"/>
      <c r="Q162" s="298">
        <f>SUM(S162:V162)</f>
        <v>59</v>
      </c>
      <c r="R162" s="299"/>
      <c r="S162" s="300">
        <v>34</v>
      </c>
      <c r="T162" s="299"/>
      <c r="U162" s="300">
        <v>25</v>
      </c>
      <c r="V162" s="301"/>
      <c r="W162" s="298">
        <f t="shared" si="49"/>
        <v>47</v>
      </c>
      <c r="X162" s="299"/>
      <c r="Y162" s="300">
        <v>28</v>
      </c>
      <c r="Z162" s="299"/>
      <c r="AA162" s="300">
        <v>19</v>
      </c>
      <c r="AB162" s="301"/>
      <c r="AC162" s="298">
        <f t="shared" si="50"/>
        <v>59</v>
      </c>
      <c r="AD162" s="299"/>
      <c r="AE162" s="300">
        <v>27</v>
      </c>
      <c r="AF162" s="299"/>
      <c r="AG162" s="300">
        <v>32</v>
      </c>
      <c r="AH162" s="301"/>
      <c r="AI162" s="298">
        <f t="shared" si="51"/>
        <v>50</v>
      </c>
      <c r="AJ162" s="299"/>
      <c r="AK162" s="300">
        <v>25</v>
      </c>
      <c r="AL162" s="299"/>
      <c r="AM162" s="300">
        <v>25</v>
      </c>
      <c r="AN162" s="301"/>
      <c r="AO162" s="298">
        <f t="shared" si="52"/>
        <v>52</v>
      </c>
      <c r="AP162" s="299"/>
      <c r="AQ162" s="300">
        <v>28</v>
      </c>
      <c r="AR162" s="299"/>
      <c r="AS162" s="300">
        <v>24</v>
      </c>
      <c r="AT162" s="301"/>
    </row>
    <row r="163" spans="2:46" s="5" customFormat="1" ht="12.75" customHeight="1">
      <c r="B163" s="302" t="s">
        <v>146</v>
      </c>
      <c r="C163" s="303"/>
      <c r="D163" s="303"/>
      <c r="E163" s="304">
        <f t="shared" si="46"/>
        <v>796</v>
      </c>
      <c r="F163" s="305"/>
      <c r="G163" s="306">
        <f>SUM(G164:H167)</f>
        <v>408</v>
      </c>
      <c r="H163" s="305"/>
      <c r="I163" s="306">
        <f>SUM(I164:J167)</f>
        <v>388</v>
      </c>
      <c r="J163" s="307"/>
      <c r="K163" s="305">
        <f t="shared" si="47"/>
        <v>146</v>
      </c>
      <c r="L163" s="305"/>
      <c r="M163" s="306">
        <f>SUM(M164:N167)</f>
        <v>74</v>
      </c>
      <c r="N163" s="305"/>
      <c r="O163" s="306">
        <f>SUM(O164:P167)</f>
        <v>72</v>
      </c>
      <c r="P163" s="305"/>
      <c r="Q163" s="304">
        <f t="shared" si="48"/>
        <v>124</v>
      </c>
      <c r="R163" s="305"/>
      <c r="S163" s="306">
        <f>SUM(S164:T167)</f>
        <v>69</v>
      </c>
      <c r="T163" s="305"/>
      <c r="U163" s="306">
        <f>SUM(U164:V167)</f>
        <v>55</v>
      </c>
      <c r="V163" s="307"/>
      <c r="W163" s="304">
        <f t="shared" si="49"/>
        <v>126</v>
      </c>
      <c r="X163" s="305"/>
      <c r="Y163" s="306">
        <f>SUM(Y164:Z167)</f>
        <v>66</v>
      </c>
      <c r="Z163" s="305"/>
      <c r="AA163" s="306">
        <f>SUM(AA164:AB167)</f>
        <v>60</v>
      </c>
      <c r="AB163" s="307"/>
      <c r="AC163" s="304">
        <f t="shared" si="50"/>
        <v>129</v>
      </c>
      <c r="AD163" s="305"/>
      <c r="AE163" s="306">
        <f>SUM(AE164:AF167)</f>
        <v>68</v>
      </c>
      <c r="AF163" s="305"/>
      <c r="AG163" s="306">
        <f>SUM(AG164:AH167)</f>
        <v>61</v>
      </c>
      <c r="AH163" s="307"/>
      <c r="AI163" s="304">
        <f t="shared" si="51"/>
        <v>139</v>
      </c>
      <c r="AJ163" s="305"/>
      <c r="AK163" s="306">
        <f>SUM(AK164:AL167)</f>
        <v>66</v>
      </c>
      <c r="AL163" s="305"/>
      <c r="AM163" s="306">
        <f>SUM(AM164:AN167)</f>
        <v>73</v>
      </c>
      <c r="AN163" s="307"/>
      <c r="AO163" s="304">
        <f t="shared" si="52"/>
        <v>132</v>
      </c>
      <c r="AP163" s="305"/>
      <c r="AQ163" s="306">
        <f>SUM(AQ164:AR167)</f>
        <v>65</v>
      </c>
      <c r="AR163" s="305"/>
      <c r="AS163" s="306">
        <f>SUM(AS164:AT167)</f>
        <v>67</v>
      </c>
      <c r="AT163" s="307"/>
    </row>
    <row r="164" spans="2:46" s="5" customFormat="1" ht="15" customHeight="1" hidden="1">
      <c r="B164" s="296" t="s">
        <v>44</v>
      </c>
      <c r="C164" s="297"/>
      <c r="D164" s="297"/>
      <c r="E164" s="298">
        <f t="shared" si="46"/>
        <v>412</v>
      </c>
      <c r="F164" s="299"/>
      <c r="G164" s="300">
        <f>SUM(M164,S164,Y164,AE164,AK164,AQ164)</f>
        <v>227</v>
      </c>
      <c r="H164" s="299"/>
      <c r="I164" s="300">
        <f>SUM(O164,U164,AA164,AG164,AM164,AS164)</f>
        <v>185</v>
      </c>
      <c r="J164" s="301"/>
      <c r="K164" s="299">
        <f t="shared" si="47"/>
        <v>82</v>
      </c>
      <c r="L164" s="299"/>
      <c r="M164" s="300">
        <v>46</v>
      </c>
      <c r="N164" s="299"/>
      <c r="O164" s="300">
        <v>36</v>
      </c>
      <c r="P164" s="299"/>
      <c r="Q164" s="298">
        <f t="shared" si="48"/>
        <v>68</v>
      </c>
      <c r="R164" s="299"/>
      <c r="S164" s="300">
        <v>39</v>
      </c>
      <c r="T164" s="299"/>
      <c r="U164" s="300">
        <v>29</v>
      </c>
      <c r="V164" s="301"/>
      <c r="W164" s="298">
        <f t="shared" si="49"/>
        <v>66</v>
      </c>
      <c r="X164" s="299"/>
      <c r="Y164" s="300">
        <v>38</v>
      </c>
      <c r="Z164" s="299"/>
      <c r="AA164" s="300">
        <v>28</v>
      </c>
      <c r="AB164" s="301"/>
      <c r="AC164" s="298">
        <f t="shared" si="50"/>
        <v>59</v>
      </c>
      <c r="AD164" s="299"/>
      <c r="AE164" s="300">
        <v>34</v>
      </c>
      <c r="AF164" s="299"/>
      <c r="AG164" s="300">
        <v>25</v>
      </c>
      <c r="AH164" s="301"/>
      <c r="AI164" s="298">
        <f t="shared" si="51"/>
        <v>68</v>
      </c>
      <c r="AJ164" s="299"/>
      <c r="AK164" s="300">
        <v>36</v>
      </c>
      <c r="AL164" s="299"/>
      <c r="AM164" s="300">
        <v>32</v>
      </c>
      <c r="AN164" s="301"/>
      <c r="AO164" s="298">
        <f t="shared" si="52"/>
        <v>69</v>
      </c>
      <c r="AP164" s="299"/>
      <c r="AQ164" s="300">
        <v>34</v>
      </c>
      <c r="AR164" s="299"/>
      <c r="AS164" s="300">
        <v>35</v>
      </c>
      <c r="AT164" s="301"/>
    </row>
    <row r="165" spans="2:46" s="5" customFormat="1" ht="15" customHeight="1" hidden="1">
      <c r="B165" s="296" t="s">
        <v>45</v>
      </c>
      <c r="C165" s="297"/>
      <c r="D165" s="297"/>
      <c r="E165" s="298">
        <f t="shared" si="46"/>
        <v>187</v>
      </c>
      <c r="F165" s="299"/>
      <c r="G165" s="300">
        <f>SUM(M165,S165,Y165,AE165,AK165,AQ165)</f>
        <v>86</v>
      </c>
      <c r="H165" s="299"/>
      <c r="I165" s="300">
        <f>SUM(O165,U165,AA165,AG165,AM165,AS165)</f>
        <v>101</v>
      </c>
      <c r="J165" s="301"/>
      <c r="K165" s="299">
        <f t="shared" si="47"/>
        <v>24</v>
      </c>
      <c r="L165" s="299"/>
      <c r="M165" s="300">
        <v>11</v>
      </c>
      <c r="N165" s="299"/>
      <c r="O165" s="300">
        <v>13</v>
      </c>
      <c r="P165" s="299"/>
      <c r="Q165" s="298">
        <f t="shared" si="48"/>
        <v>25</v>
      </c>
      <c r="R165" s="299"/>
      <c r="S165" s="300">
        <v>15</v>
      </c>
      <c r="T165" s="299"/>
      <c r="U165" s="300">
        <v>10</v>
      </c>
      <c r="V165" s="301"/>
      <c r="W165" s="298">
        <f t="shared" si="49"/>
        <v>33</v>
      </c>
      <c r="X165" s="299"/>
      <c r="Y165" s="300">
        <v>12</v>
      </c>
      <c r="Z165" s="299"/>
      <c r="AA165" s="300">
        <v>21</v>
      </c>
      <c r="AB165" s="301"/>
      <c r="AC165" s="298">
        <f t="shared" si="50"/>
        <v>32</v>
      </c>
      <c r="AD165" s="299"/>
      <c r="AE165" s="300">
        <v>14</v>
      </c>
      <c r="AF165" s="299"/>
      <c r="AG165" s="300">
        <v>18</v>
      </c>
      <c r="AH165" s="301"/>
      <c r="AI165" s="298">
        <f t="shared" si="51"/>
        <v>37</v>
      </c>
      <c r="AJ165" s="299"/>
      <c r="AK165" s="300">
        <v>15</v>
      </c>
      <c r="AL165" s="299"/>
      <c r="AM165" s="300">
        <v>22</v>
      </c>
      <c r="AN165" s="301"/>
      <c r="AO165" s="298">
        <f t="shared" si="52"/>
        <v>36</v>
      </c>
      <c r="AP165" s="299"/>
      <c r="AQ165" s="300">
        <v>19</v>
      </c>
      <c r="AR165" s="299"/>
      <c r="AS165" s="300">
        <v>17</v>
      </c>
      <c r="AT165" s="301"/>
    </row>
    <row r="166" spans="2:46" s="5" customFormat="1" ht="15" customHeight="1" hidden="1">
      <c r="B166" s="296" t="s">
        <v>46</v>
      </c>
      <c r="C166" s="297"/>
      <c r="D166" s="297"/>
      <c r="E166" s="298">
        <f t="shared" si="46"/>
        <v>127</v>
      </c>
      <c r="F166" s="299"/>
      <c r="G166" s="300">
        <f>SUM(M166,S166,Y166,AE166,AK166,AQ166)</f>
        <v>56</v>
      </c>
      <c r="H166" s="299"/>
      <c r="I166" s="300">
        <f>SUM(O166,U166,AA166,AG166,AM166,AS166)</f>
        <v>71</v>
      </c>
      <c r="J166" s="301"/>
      <c r="K166" s="299">
        <f t="shared" si="47"/>
        <v>27</v>
      </c>
      <c r="L166" s="299"/>
      <c r="M166" s="300">
        <v>11</v>
      </c>
      <c r="N166" s="299"/>
      <c r="O166" s="300">
        <v>16</v>
      </c>
      <c r="P166" s="299"/>
      <c r="Q166" s="298">
        <f t="shared" si="48"/>
        <v>21</v>
      </c>
      <c r="R166" s="299"/>
      <c r="S166" s="300">
        <v>9</v>
      </c>
      <c r="T166" s="299"/>
      <c r="U166" s="300">
        <v>12</v>
      </c>
      <c r="V166" s="301"/>
      <c r="W166" s="298">
        <f t="shared" si="49"/>
        <v>19</v>
      </c>
      <c r="X166" s="299"/>
      <c r="Y166" s="300">
        <v>9</v>
      </c>
      <c r="Z166" s="299"/>
      <c r="AA166" s="300">
        <v>10</v>
      </c>
      <c r="AB166" s="301"/>
      <c r="AC166" s="298">
        <f t="shared" si="50"/>
        <v>19</v>
      </c>
      <c r="AD166" s="299"/>
      <c r="AE166" s="300">
        <v>11</v>
      </c>
      <c r="AF166" s="299"/>
      <c r="AG166" s="300">
        <v>8</v>
      </c>
      <c r="AH166" s="301"/>
      <c r="AI166" s="298">
        <f t="shared" si="51"/>
        <v>21</v>
      </c>
      <c r="AJ166" s="299"/>
      <c r="AK166" s="300">
        <v>9</v>
      </c>
      <c r="AL166" s="299"/>
      <c r="AM166" s="300">
        <v>12</v>
      </c>
      <c r="AN166" s="301"/>
      <c r="AO166" s="298">
        <f t="shared" si="52"/>
        <v>20</v>
      </c>
      <c r="AP166" s="299"/>
      <c r="AQ166" s="300">
        <v>7</v>
      </c>
      <c r="AR166" s="299"/>
      <c r="AS166" s="300">
        <v>13</v>
      </c>
      <c r="AT166" s="301"/>
    </row>
    <row r="167" spans="2:46" s="5" customFormat="1" ht="15" customHeight="1" hidden="1">
      <c r="B167" s="302" t="s">
        <v>47</v>
      </c>
      <c r="C167" s="303"/>
      <c r="D167" s="303"/>
      <c r="E167" s="304">
        <f t="shared" si="46"/>
        <v>70</v>
      </c>
      <c r="F167" s="305"/>
      <c r="G167" s="306">
        <f>SUM(M167,S167,Y167,AE167,AK167,AQ167)</f>
        <v>39</v>
      </c>
      <c r="H167" s="314"/>
      <c r="I167" s="306">
        <f>SUM(O167,U167,AA167,AG167,AM167,AS167)</f>
        <v>31</v>
      </c>
      <c r="J167" s="307"/>
      <c r="K167" s="305">
        <f t="shared" si="47"/>
        <v>13</v>
      </c>
      <c r="L167" s="305"/>
      <c r="M167" s="306">
        <v>6</v>
      </c>
      <c r="N167" s="305"/>
      <c r="O167" s="306">
        <v>7</v>
      </c>
      <c r="P167" s="305"/>
      <c r="Q167" s="304">
        <f t="shared" si="48"/>
        <v>10</v>
      </c>
      <c r="R167" s="305"/>
      <c r="S167" s="306">
        <v>6</v>
      </c>
      <c r="T167" s="305"/>
      <c r="U167" s="306">
        <v>4</v>
      </c>
      <c r="V167" s="307"/>
      <c r="W167" s="304">
        <f t="shared" si="49"/>
        <v>8</v>
      </c>
      <c r="X167" s="305"/>
      <c r="Y167" s="306">
        <v>7</v>
      </c>
      <c r="Z167" s="305"/>
      <c r="AA167" s="306">
        <v>1</v>
      </c>
      <c r="AB167" s="307"/>
      <c r="AC167" s="304">
        <f t="shared" si="50"/>
        <v>19</v>
      </c>
      <c r="AD167" s="305"/>
      <c r="AE167" s="306">
        <v>9</v>
      </c>
      <c r="AF167" s="305"/>
      <c r="AG167" s="306">
        <v>10</v>
      </c>
      <c r="AH167" s="307"/>
      <c r="AI167" s="304">
        <f t="shared" si="51"/>
        <v>13</v>
      </c>
      <c r="AJ167" s="305"/>
      <c r="AK167" s="306">
        <v>6</v>
      </c>
      <c r="AL167" s="305"/>
      <c r="AM167" s="306">
        <v>7</v>
      </c>
      <c r="AN167" s="307"/>
      <c r="AO167" s="304">
        <f t="shared" si="52"/>
        <v>7</v>
      </c>
      <c r="AP167" s="305"/>
      <c r="AQ167" s="306">
        <v>5</v>
      </c>
      <c r="AR167" s="305"/>
      <c r="AS167" s="306">
        <v>2</v>
      </c>
      <c r="AT167" s="307"/>
    </row>
    <row r="168" spans="2:46" s="5" customFormat="1" ht="15" customHeight="1">
      <c r="B168" s="289" t="s">
        <v>154</v>
      </c>
      <c r="C168" s="290"/>
      <c r="D168" s="290"/>
      <c r="E168" s="308">
        <f>E169+E175+E182+E187</f>
        <v>5386</v>
      </c>
      <c r="F168" s="309"/>
      <c r="G168" s="310">
        <f>G169+G175+G182+G187</f>
        <v>2801</v>
      </c>
      <c r="H168" s="309"/>
      <c r="I168" s="310">
        <f>I169+I175+I182+I187</f>
        <v>2585</v>
      </c>
      <c r="J168" s="311"/>
      <c r="K168" s="309">
        <f>K169+K175+K182+K187</f>
        <v>884</v>
      </c>
      <c r="L168" s="309"/>
      <c r="M168" s="310">
        <f>M169+M175+M182+M187</f>
        <v>456</v>
      </c>
      <c r="N168" s="309"/>
      <c r="O168" s="310">
        <f>O169+O175+O182+O187</f>
        <v>428</v>
      </c>
      <c r="P168" s="309"/>
      <c r="Q168" s="308">
        <f>Q169+Q175+Q182+Q187</f>
        <v>910</v>
      </c>
      <c r="R168" s="309"/>
      <c r="S168" s="310">
        <f>S169+S175+S182+S187</f>
        <v>497</v>
      </c>
      <c r="T168" s="309"/>
      <c r="U168" s="310">
        <f>U169+U175+U182+U187</f>
        <v>413</v>
      </c>
      <c r="V168" s="311"/>
      <c r="W168" s="308">
        <f>W169+W175+W182+W187</f>
        <v>882</v>
      </c>
      <c r="X168" s="309"/>
      <c r="Y168" s="310">
        <f>Y169+Y175+Y182+Y187</f>
        <v>462</v>
      </c>
      <c r="Z168" s="309"/>
      <c r="AA168" s="310">
        <f>AA169+AA175+AA182+AA187</f>
        <v>420</v>
      </c>
      <c r="AB168" s="311"/>
      <c r="AC168" s="308">
        <f>AC169+AC175+AC182+AC187</f>
        <v>883</v>
      </c>
      <c r="AD168" s="309"/>
      <c r="AE168" s="310">
        <f>AE169+AE175+AE182+AE187</f>
        <v>448</v>
      </c>
      <c r="AF168" s="309"/>
      <c r="AG168" s="310">
        <f>AG169+AG175+AG182+AG187</f>
        <v>435</v>
      </c>
      <c r="AH168" s="311"/>
      <c r="AI168" s="308">
        <f>AI169+AI175+AI182+AI187</f>
        <v>890</v>
      </c>
      <c r="AJ168" s="309"/>
      <c r="AK168" s="310">
        <f>AK169+AK175+AK182+AK187</f>
        <v>456</v>
      </c>
      <c r="AL168" s="309"/>
      <c r="AM168" s="310">
        <f>AM169+AM175+AM182+AM187</f>
        <v>434</v>
      </c>
      <c r="AN168" s="311"/>
      <c r="AO168" s="308">
        <f>AO169+AO175+AO182+AO187</f>
        <v>937</v>
      </c>
      <c r="AP168" s="309"/>
      <c r="AQ168" s="310">
        <f>AQ169+AQ175+AQ182+AQ187</f>
        <v>482</v>
      </c>
      <c r="AR168" s="309"/>
      <c r="AS168" s="310">
        <f>AS169+AS175+AS182+AS187</f>
        <v>455</v>
      </c>
      <c r="AT168" s="311"/>
    </row>
    <row r="169" spans="2:46" s="5" customFormat="1" ht="15" customHeight="1">
      <c r="B169" s="296" t="s">
        <v>148</v>
      </c>
      <c r="C169" s="297"/>
      <c r="D169" s="312"/>
      <c r="E169" s="298">
        <f>SUM(G169:J169)</f>
        <v>1063</v>
      </c>
      <c r="F169" s="313"/>
      <c r="G169" s="300">
        <f>SUM(G170:H174)</f>
        <v>523</v>
      </c>
      <c r="H169" s="313"/>
      <c r="I169" s="300">
        <f>SUM(I170:J174)</f>
        <v>540</v>
      </c>
      <c r="J169" s="301"/>
      <c r="K169" s="298">
        <f>SUM(M169:P169)</f>
        <v>183</v>
      </c>
      <c r="L169" s="313"/>
      <c r="M169" s="300">
        <f>SUM(M170:N174)</f>
        <v>94</v>
      </c>
      <c r="N169" s="313"/>
      <c r="O169" s="300">
        <f>SUM(O170:P174)</f>
        <v>89</v>
      </c>
      <c r="P169" s="301"/>
      <c r="Q169" s="298">
        <f>SUM(S169:V169)</f>
        <v>168</v>
      </c>
      <c r="R169" s="313"/>
      <c r="S169" s="300">
        <f>SUM(S170:T174)</f>
        <v>78</v>
      </c>
      <c r="T169" s="313"/>
      <c r="U169" s="300">
        <f>SUM(U170:V174)</f>
        <v>90</v>
      </c>
      <c r="V169" s="301"/>
      <c r="W169" s="298">
        <f>SUM(Y169:AB169)</f>
        <v>183</v>
      </c>
      <c r="X169" s="313"/>
      <c r="Y169" s="300">
        <f>SUM(Y170:Z174)</f>
        <v>84</v>
      </c>
      <c r="Z169" s="313"/>
      <c r="AA169" s="300">
        <f>SUM(AA170:AB174)</f>
        <v>99</v>
      </c>
      <c r="AB169" s="301"/>
      <c r="AC169" s="298">
        <f>SUM(AE169:AH169)</f>
        <v>163</v>
      </c>
      <c r="AD169" s="313"/>
      <c r="AE169" s="300">
        <f>SUM(AE170:AF174)</f>
        <v>78</v>
      </c>
      <c r="AF169" s="313"/>
      <c r="AG169" s="300">
        <f>SUM(AG170:AH174)</f>
        <v>85</v>
      </c>
      <c r="AH169" s="301"/>
      <c r="AI169" s="298">
        <f>SUM(AK169:AN169)</f>
        <v>194</v>
      </c>
      <c r="AJ169" s="313"/>
      <c r="AK169" s="300">
        <f>SUM(AK170:AL174)</f>
        <v>91</v>
      </c>
      <c r="AL169" s="313"/>
      <c r="AM169" s="300">
        <f>SUM(AM170:AN174)</f>
        <v>103</v>
      </c>
      <c r="AN169" s="301"/>
      <c r="AO169" s="298">
        <f>SUM(AQ169:AT169)</f>
        <v>172</v>
      </c>
      <c r="AP169" s="313"/>
      <c r="AQ169" s="300">
        <f>SUM(AQ170:AR174)</f>
        <v>98</v>
      </c>
      <c r="AR169" s="313"/>
      <c r="AS169" s="299">
        <f>SUM(AS170:AT174)</f>
        <v>74</v>
      </c>
      <c r="AT169" s="301"/>
    </row>
    <row r="170" spans="2:46" s="5" customFormat="1" ht="15" customHeight="1" hidden="1">
      <c r="B170" s="296" t="s">
        <v>34</v>
      </c>
      <c r="C170" s="297"/>
      <c r="D170" s="297"/>
      <c r="E170" s="298">
        <f>SUM(G170:J170)</f>
        <v>197</v>
      </c>
      <c r="F170" s="299"/>
      <c r="G170" s="300">
        <f>SUM(M170,S170,Y170,AE170,AK170,AQ170)</f>
        <v>100</v>
      </c>
      <c r="H170" s="299"/>
      <c r="I170" s="300">
        <f>SUM(O170,U170,AA170,AG170,AM170,AS170)</f>
        <v>97</v>
      </c>
      <c r="J170" s="301"/>
      <c r="K170" s="299">
        <f>SUM(M170:P170)</f>
        <v>29</v>
      </c>
      <c r="L170" s="299"/>
      <c r="M170" s="300">
        <v>15</v>
      </c>
      <c r="N170" s="299"/>
      <c r="O170" s="300">
        <v>14</v>
      </c>
      <c r="P170" s="299"/>
      <c r="Q170" s="298">
        <f>SUM(S170:V170)</f>
        <v>32</v>
      </c>
      <c r="R170" s="299"/>
      <c r="S170" s="300">
        <v>15</v>
      </c>
      <c r="T170" s="299"/>
      <c r="U170" s="300">
        <v>17</v>
      </c>
      <c r="V170" s="301"/>
      <c r="W170" s="298">
        <f>SUM(Y170:AB170)</f>
        <v>33</v>
      </c>
      <c r="X170" s="299"/>
      <c r="Y170" s="300">
        <v>16</v>
      </c>
      <c r="Z170" s="299"/>
      <c r="AA170" s="300">
        <v>17</v>
      </c>
      <c r="AB170" s="301"/>
      <c r="AC170" s="298">
        <f>SUM(AE170:AH170)</f>
        <v>30</v>
      </c>
      <c r="AD170" s="299"/>
      <c r="AE170" s="300">
        <v>17</v>
      </c>
      <c r="AF170" s="299"/>
      <c r="AG170" s="300">
        <v>13</v>
      </c>
      <c r="AH170" s="301"/>
      <c r="AI170" s="298">
        <f>SUM(AK170:AN170)</f>
        <v>40</v>
      </c>
      <c r="AJ170" s="299"/>
      <c r="AK170" s="300">
        <v>18</v>
      </c>
      <c r="AL170" s="299"/>
      <c r="AM170" s="300">
        <v>22</v>
      </c>
      <c r="AN170" s="301"/>
      <c r="AO170" s="298">
        <v>33</v>
      </c>
      <c r="AP170" s="299"/>
      <c r="AQ170" s="300">
        <v>19</v>
      </c>
      <c r="AR170" s="299"/>
      <c r="AS170" s="300">
        <v>14</v>
      </c>
      <c r="AT170" s="301"/>
    </row>
    <row r="171" spans="2:46" s="5" customFormat="1" ht="15" customHeight="1" hidden="1">
      <c r="B171" s="296" t="s">
        <v>48</v>
      </c>
      <c r="C171" s="297"/>
      <c r="D171" s="297"/>
      <c r="E171" s="298">
        <f>SUM(G171:J171)</f>
        <v>250</v>
      </c>
      <c r="F171" s="299"/>
      <c r="G171" s="300">
        <f>SUM(M171,S171,Y171,AE171,AK171,AQ171)</f>
        <v>117</v>
      </c>
      <c r="H171" s="299"/>
      <c r="I171" s="300">
        <f>SUM(O171,U171,AA171,AG171,AM171,AS171)</f>
        <v>133</v>
      </c>
      <c r="J171" s="301"/>
      <c r="K171" s="299">
        <f>SUM(M171:P171)</f>
        <v>38</v>
      </c>
      <c r="L171" s="299"/>
      <c r="M171" s="300">
        <v>22</v>
      </c>
      <c r="N171" s="299"/>
      <c r="O171" s="300">
        <v>16</v>
      </c>
      <c r="P171" s="299"/>
      <c r="Q171" s="298">
        <f>SUM(S171:V171)</f>
        <v>43</v>
      </c>
      <c r="R171" s="299"/>
      <c r="S171" s="300">
        <v>19</v>
      </c>
      <c r="T171" s="299"/>
      <c r="U171" s="300">
        <v>24</v>
      </c>
      <c r="V171" s="301"/>
      <c r="W171" s="298">
        <f>SUM(Y171:AB171)</f>
        <v>43</v>
      </c>
      <c r="X171" s="299"/>
      <c r="Y171" s="300">
        <v>20</v>
      </c>
      <c r="Z171" s="299"/>
      <c r="AA171" s="300">
        <v>23</v>
      </c>
      <c r="AB171" s="301"/>
      <c r="AC171" s="298">
        <f>SUM(AE171:AH171)</f>
        <v>39</v>
      </c>
      <c r="AD171" s="299"/>
      <c r="AE171" s="300">
        <v>17</v>
      </c>
      <c r="AF171" s="299"/>
      <c r="AG171" s="300">
        <v>22</v>
      </c>
      <c r="AH171" s="301"/>
      <c r="AI171" s="298">
        <f>SUM(AK171:AN171)</f>
        <v>45</v>
      </c>
      <c r="AJ171" s="299"/>
      <c r="AK171" s="300">
        <v>16</v>
      </c>
      <c r="AL171" s="299"/>
      <c r="AM171" s="300">
        <v>29</v>
      </c>
      <c r="AN171" s="301"/>
      <c r="AO171" s="298">
        <v>43</v>
      </c>
      <c r="AP171" s="299"/>
      <c r="AQ171" s="300">
        <v>23</v>
      </c>
      <c r="AR171" s="299"/>
      <c r="AS171" s="300">
        <v>19</v>
      </c>
      <c r="AT171" s="301"/>
    </row>
    <row r="172" spans="2:46" s="5" customFormat="1" ht="15" customHeight="1" hidden="1">
      <c r="B172" s="296" t="s">
        <v>50</v>
      </c>
      <c r="C172" s="297"/>
      <c r="D172" s="297"/>
      <c r="E172" s="298">
        <f>SUM(G172:J172)</f>
        <v>251</v>
      </c>
      <c r="F172" s="299"/>
      <c r="G172" s="300">
        <f>SUM(M172,S172,Y172,AE172,AK172,AQ172)</f>
        <v>129</v>
      </c>
      <c r="H172" s="299"/>
      <c r="I172" s="300">
        <f>SUM(O172,U172,AA172,AG172,AM172,AS172)</f>
        <v>122</v>
      </c>
      <c r="J172" s="301"/>
      <c r="K172" s="299">
        <v>47</v>
      </c>
      <c r="L172" s="299"/>
      <c r="M172" s="300">
        <v>24</v>
      </c>
      <c r="N172" s="299"/>
      <c r="O172" s="300">
        <v>23</v>
      </c>
      <c r="P172" s="299"/>
      <c r="Q172" s="298">
        <f>SUM(S172:V172)</f>
        <v>35</v>
      </c>
      <c r="R172" s="299"/>
      <c r="S172" s="300">
        <v>19</v>
      </c>
      <c r="T172" s="299"/>
      <c r="U172" s="300">
        <v>16</v>
      </c>
      <c r="V172" s="301"/>
      <c r="W172" s="298">
        <f>SUM(Y172:AB172)</f>
        <v>39</v>
      </c>
      <c r="X172" s="299"/>
      <c r="Y172" s="300">
        <v>17</v>
      </c>
      <c r="Z172" s="299"/>
      <c r="AA172" s="300">
        <v>22</v>
      </c>
      <c r="AB172" s="301"/>
      <c r="AC172" s="298">
        <v>43</v>
      </c>
      <c r="AD172" s="299"/>
      <c r="AE172" s="300">
        <v>18</v>
      </c>
      <c r="AF172" s="299"/>
      <c r="AG172" s="300">
        <v>25</v>
      </c>
      <c r="AH172" s="301"/>
      <c r="AI172" s="298">
        <f>SUM(AK172:AN172)</f>
        <v>46</v>
      </c>
      <c r="AJ172" s="299"/>
      <c r="AK172" s="300">
        <v>27</v>
      </c>
      <c r="AL172" s="299"/>
      <c r="AM172" s="300">
        <v>19</v>
      </c>
      <c r="AN172" s="301"/>
      <c r="AO172" s="298">
        <f>SUM(AQ172:AT172)</f>
        <v>41</v>
      </c>
      <c r="AP172" s="299"/>
      <c r="AQ172" s="300">
        <v>24</v>
      </c>
      <c r="AR172" s="299"/>
      <c r="AS172" s="300">
        <v>17</v>
      </c>
      <c r="AT172" s="301"/>
    </row>
    <row r="173" spans="2:46" s="5" customFormat="1" ht="15" customHeight="1" hidden="1">
      <c r="B173" s="296" t="s">
        <v>49</v>
      </c>
      <c r="C173" s="297"/>
      <c r="D173" s="297"/>
      <c r="E173" s="298">
        <f aca="true" t="shared" si="55" ref="E173:E187">SUM(G173:J173)</f>
        <v>200</v>
      </c>
      <c r="F173" s="299"/>
      <c r="G173" s="300">
        <f>SUM(M173,S173,Y173,AE173,AK173,AQ173)</f>
        <v>91</v>
      </c>
      <c r="H173" s="299"/>
      <c r="I173" s="300">
        <f>SUM(O173,U173,AA173,AG173,AM173,AS173)</f>
        <v>109</v>
      </c>
      <c r="J173" s="301"/>
      <c r="K173" s="299">
        <f aca="true" t="shared" si="56" ref="K173:K187">SUM(M173:P173)</f>
        <v>39</v>
      </c>
      <c r="L173" s="299"/>
      <c r="M173" s="300">
        <v>17</v>
      </c>
      <c r="N173" s="299"/>
      <c r="O173" s="300">
        <v>22</v>
      </c>
      <c r="P173" s="299"/>
      <c r="Q173" s="298">
        <f>SUM(S173:V173)</f>
        <v>31</v>
      </c>
      <c r="R173" s="299"/>
      <c r="S173" s="300">
        <v>10</v>
      </c>
      <c r="T173" s="299"/>
      <c r="U173" s="300">
        <v>21</v>
      </c>
      <c r="V173" s="301"/>
      <c r="W173" s="298">
        <f aca="true" t="shared" si="57" ref="W173:W187">SUM(Y173:AB173)</f>
        <v>38</v>
      </c>
      <c r="X173" s="299"/>
      <c r="Y173" s="300">
        <v>14</v>
      </c>
      <c r="Z173" s="299"/>
      <c r="AA173" s="300">
        <v>24</v>
      </c>
      <c r="AB173" s="301"/>
      <c r="AC173" s="298">
        <f aca="true" t="shared" si="58" ref="AC173:AC187">SUM(AE173:AH173)</f>
        <v>27</v>
      </c>
      <c r="AD173" s="299"/>
      <c r="AE173" s="300">
        <v>15</v>
      </c>
      <c r="AF173" s="299"/>
      <c r="AG173" s="300">
        <v>12</v>
      </c>
      <c r="AH173" s="301"/>
      <c r="AI173" s="298">
        <f aca="true" t="shared" si="59" ref="AI173:AI187">SUM(AK173:AN173)</f>
        <v>36</v>
      </c>
      <c r="AJ173" s="299"/>
      <c r="AK173" s="300">
        <v>17</v>
      </c>
      <c r="AL173" s="299"/>
      <c r="AM173" s="300">
        <v>19</v>
      </c>
      <c r="AN173" s="301"/>
      <c r="AO173" s="298">
        <f aca="true" t="shared" si="60" ref="AO173:AO187">SUM(AQ173:AT173)</f>
        <v>29</v>
      </c>
      <c r="AP173" s="299"/>
      <c r="AQ173" s="300">
        <v>18</v>
      </c>
      <c r="AR173" s="299"/>
      <c r="AS173" s="300">
        <v>11</v>
      </c>
      <c r="AT173" s="301"/>
    </row>
    <row r="174" spans="2:46" s="5" customFormat="1" ht="15" customHeight="1" hidden="1">
      <c r="B174" s="296" t="s">
        <v>51</v>
      </c>
      <c r="C174" s="297"/>
      <c r="D174" s="297"/>
      <c r="E174" s="298">
        <f t="shared" si="55"/>
        <v>165</v>
      </c>
      <c r="F174" s="299"/>
      <c r="G174" s="300">
        <f>SUM(M174,S174,Y174,AE174,AK174,AQ174)</f>
        <v>86</v>
      </c>
      <c r="H174" s="299"/>
      <c r="I174" s="300">
        <f>SUM(O174,U174,AA174,AG174,AM174,AS174)</f>
        <v>79</v>
      </c>
      <c r="J174" s="301"/>
      <c r="K174" s="299">
        <f t="shared" si="56"/>
        <v>30</v>
      </c>
      <c r="L174" s="299"/>
      <c r="M174" s="300">
        <v>16</v>
      </c>
      <c r="N174" s="299"/>
      <c r="O174" s="300">
        <v>14</v>
      </c>
      <c r="P174" s="299"/>
      <c r="Q174" s="298">
        <f aca="true" t="shared" si="61" ref="Q174:Q185">SUM(S174:V174)</f>
        <v>27</v>
      </c>
      <c r="R174" s="299"/>
      <c r="S174" s="300">
        <v>15</v>
      </c>
      <c r="T174" s="299"/>
      <c r="U174" s="300">
        <v>12</v>
      </c>
      <c r="V174" s="301"/>
      <c r="W174" s="298">
        <f t="shared" si="57"/>
        <v>30</v>
      </c>
      <c r="X174" s="299"/>
      <c r="Y174" s="300">
        <v>17</v>
      </c>
      <c r="Z174" s="299"/>
      <c r="AA174" s="300">
        <v>13</v>
      </c>
      <c r="AB174" s="301"/>
      <c r="AC174" s="298">
        <f t="shared" si="58"/>
        <v>24</v>
      </c>
      <c r="AD174" s="299"/>
      <c r="AE174" s="300">
        <v>11</v>
      </c>
      <c r="AF174" s="299"/>
      <c r="AG174" s="300">
        <v>13</v>
      </c>
      <c r="AH174" s="301"/>
      <c r="AI174" s="298">
        <f t="shared" si="59"/>
        <v>27</v>
      </c>
      <c r="AJ174" s="299"/>
      <c r="AK174" s="300">
        <v>13</v>
      </c>
      <c r="AL174" s="299"/>
      <c r="AM174" s="300">
        <v>14</v>
      </c>
      <c r="AN174" s="301"/>
      <c r="AO174" s="298">
        <f t="shared" si="60"/>
        <v>27</v>
      </c>
      <c r="AP174" s="299"/>
      <c r="AQ174" s="300">
        <v>14</v>
      </c>
      <c r="AR174" s="299"/>
      <c r="AS174" s="300">
        <v>13</v>
      </c>
      <c r="AT174" s="301"/>
    </row>
    <row r="175" spans="2:46" s="5" customFormat="1" ht="15" customHeight="1">
      <c r="B175" s="296" t="s">
        <v>143</v>
      </c>
      <c r="C175" s="297"/>
      <c r="D175" s="297"/>
      <c r="E175" s="298">
        <f t="shared" si="55"/>
        <v>1945</v>
      </c>
      <c r="F175" s="299"/>
      <c r="G175" s="300">
        <f>SUM(G176:H181)</f>
        <v>1045</v>
      </c>
      <c r="H175" s="299"/>
      <c r="I175" s="300">
        <f>SUM(I176:J181)</f>
        <v>900</v>
      </c>
      <c r="J175" s="301"/>
      <c r="K175" s="299">
        <f t="shared" si="56"/>
        <v>306</v>
      </c>
      <c r="L175" s="299"/>
      <c r="M175" s="300">
        <f>SUM(M176:N181)</f>
        <v>164</v>
      </c>
      <c r="N175" s="299"/>
      <c r="O175" s="300">
        <f>SUM(O176:P181)</f>
        <v>142</v>
      </c>
      <c r="P175" s="299"/>
      <c r="Q175" s="298">
        <f t="shared" si="61"/>
        <v>337</v>
      </c>
      <c r="R175" s="299"/>
      <c r="S175" s="300">
        <f>SUM(S176:T181)</f>
        <v>204</v>
      </c>
      <c r="T175" s="299"/>
      <c r="U175" s="300">
        <f>SUM(U176:V181)</f>
        <v>133</v>
      </c>
      <c r="V175" s="301"/>
      <c r="W175" s="298">
        <f t="shared" si="57"/>
        <v>291</v>
      </c>
      <c r="X175" s="299"/>
      <c r="Y175" s="300">
        <f>SUM(Y176:Z181)</f>
        <v>155</v>
      </c>
      <c r="Z175" s="299"/>
      <c r="AA175" s="300">
        <f>SUM(AA176:AB181)</f>
        <v>136</v>
      </c>
      <c r="AB175" s="301"/>
      <c r="AC175" s="298">
        <f t="shared" si="58"/>
        <v>333</v>
      </c>
      <c r="AD175" s="299"/>
      <c r="AE175" s="300">
        <f>SUM(AE176:AF181)</f>
        <v>163</v>
      </c>
      <c r="AF175" s="299"/>
      <c r="AG175" s="300">
        <f>SUM(AG176:AH181)</f>
        <v>170</v>
      </c>
      <c r="AH175" s="301"/>
      <c r="AI175" s="298">
        <f t="shared" si="59"/>
        <v>318</v>
      </c>
      <c r="AJ175" s="299"/>
      <c r="AK175" s="300">
        <f>SUM(AK176:AL181)</f>
        <v>171</v>
      </c>
      <c r="AL175" s="299"/>
      <c r="AM175" s="300">
        <f>SUM(AM176:AN181)</f>
        <v>147</v>
      </c>
      <c r="AN175" s="301"/>
      <c r="AO175" s="298">
        <f t="shared" si="60"/>
        <v>360</v>
      </c>
      <c r="AP175" s="299"/>
      <c r="AQ175" s="300">
        <f>SUM(AQ176:AR181)</f>
        <v>188</v>
      </c>
      <c r="AR175" s="299"/>
      <c r="AS175" s="300">
        <f>SUM(AS176:AT181)</f>
        <v>172</v>
      </c>
      <c r="AT175" s="301"/>
    </row>
    <row r="176" spans="2:46" s="5" customFormat="1" ht="15" customHeight="1" hidden="1">
      <c r="B176" s="296" t="s">
        <v>35</v>
      </c>
      <c r="C176" s="297"/>
      <c r="D176" s="297"/>
      <c r="E176" s="298">
        <f t="shared" si="55"/>
        <v>326</v>
      </c>
      <c r="F176" s="299"/>
      <c r="G176" s="300">
        <f aca="true" t="shared" si="62" ref="G176:G181">SUM(M176,S176,Y176,AE176,AK176,AQ176)</f>
        <v>174</v>
      </c>
      <c r="H176" s="299"/>
      <c r="I176" s="300">
        <f aca="true" t="shared" si="63" ref="I176:I181">SUM(O176,U176,AA176,AG176,AM176,AS176)</f>
        <v>152</v>
      </c>
      <c r="J176" s="301"/>
      <c r="K176" s="299">
        <f t="shared" si="56"/>
        <v>52</v>
      </c>
      <c r="L176" s="299"/>
      <c r="M176" s="300">
        <v>24</v>
      </c>
      <c r="N176" s="299"/>
      <c r="O176" s="300">
        <v>28</v>
      </c>
      <c r="P176" s="299"/>
      <c r="Q176" s="298">
        <f t="shared" si="61"/>
        <v>69</v>
      </c>
      <c r="R176" s="299"/>
      <c r="S176" s="300">
        <v>45</v>
      </c>
      <c r="T176" s="299"/>
      <c r="U176" s="300">
        <v>24</v>
      </c>
      <c r="V176" s="301"/>
      <c r="W176" s="298">
        <f t="shared" si="57"/>
        <v>45</v>
      </c>
      <c r="X176" s="299"/>
      <c r="Y176" s="300">
        <v>24</v>
      </c>
      <c r="Z176" s="299"/>
      <c r="AA176" s="300">
        <v>21</v>
      </c>
      <c r="AB176" s="301"/>
      <c r="AC176" s="298">
        <f t="shared" si="58"/>
        <v>53</v>
      </c>
      <c r="AD176" s="299"/>
      <c r="AE176" s="300">
        <v>27</v>
      </c>
      <c r="AF176" s="299"/>
      <c r="AG176" s="300">
        <v>26</v>
      </c>
      <c r="AH176" s="301"/>
      <c r="AI176" s="298">
        <f t="shared" si="59"/>
        <v>45</v>
      </c>
      <c r="AJ176" s="299"/>
      <c r="AK176" s="300">
        <v>21</v>
      </c>
      <c r="AL176" s="299"/>
      <c r="AM176" s="300">
        <v>24</v>
      </c>
      <c r="AN176" s="301"/>
      <c r="AO176" s="298">
        <f t="shared" si="60"/>
        <v>62</v>
      </c>
      <c r="AP176" s="299"/>
      <c r="AQ176" s="300">
        <v>33</v>
      </c>
      <c r="AR176" s="299"/>
      <c r="AS176" s="300">
        <v>29</v>
      </c>
      <c r="AT176" s="301"/>
    </row>
    <row r="177" spans="2:46" s="5" customFormat="1" ht="15" customHeight="1" hidden="1">
      <c r="B177" s="296" t="s">
        <v>36</v>
      </c>
      <c r="C177" s="297"/>
      <c r="D177" s="297"/>
      <c r="E177" s="298">
        <f t="shared" si="55"/>
        <v>345</v>
      </c>
      <c r="F177" s="299"/>
      <c r="G177" s="300">
        <f t="shared" si="62"/>
        <v>178</v>
      </c>
      <c r="H177" s="299"/>
      <c r="I177" s="300">
        <f t="shared" si="63"/>
        <v>167</v>
      </c>
      <c r="J177" s="301"/>
      <c r="K177" s="299">
        <f t="shared" si="56"/>
        <v>51</v>
      </c>
      <c r="L177" s="299"/>
      <c r="M177" s="300">
        <v>28</v>
      </c>
      <c r="N177" s="299"/>
      <c r="O177" s="300">
        <v>23</v>
      </c>
      <c r="P177" s="299"/>
      <c r="Q177" s="298">
        <f t="shared" si="61"/>
        <v>63</v>
      </c>
      <c r="R177" s="299"/>
      <c r="S177" s="300">
        <v>31</v>
      </c>
      <c r="T177" s="299"/>
      <c r="U177" s="300">
        <v>32</v>
      </c>
      <c r="V177" s="301"/>
      <c r="W177" s="298">
        <f t="shared" si="57"/>
        <v>43</v>
      </c>
      <c r="X177" s="299"/>
      <c r="Y177" s="300">
        <v>25</v>
      </c>
      <c r="Z177" s="299"/>
      <c r="AA177" s="300">
        <v>18</v>
      </c>
      <c r="AB177" s="301"/>
      <c r="AC177" s="298">
        <f t="shared" si="58"/>
        <v>62</v>
      </c>
      <c r="AD177" s="299"/>
      <c r="AE177" s="300">
        <v>27</v>
      </c>
      <c r="AF177" s="299"/>
      <c r="AG177" s="300">
        <v>35</v>
      </c>
      <c r="AH177" s="301"/>
      <c r="AI177" s="298">
        <f t="shared" si="59"/>
        <v>60</v>
      </c>
      <c r="AJ177" s="299"/>
      <c r="AK177" s="300">
        <v>34</v>
      </c>
      <c r="AL177" s="299"/>
      <c r="AM177" s="300">
        <v>26</v>
      </c>
      <c r="AN177" s="301"/>
      <c r="AO177" s="298">
        <f t="shared" si="60"/>
        <v>66</v>
      </c>
      <c r="AP177" s="299"/>
      <c r="AQ177" s="300">
        <v>33</v>
      </c>
      <c r="AR177" s="299"/>
      <c r="AS177" s="300">
        <v>33</v>
      </c>
      <c r="AT177" s="301"/>
    </row>
    <row r="178" spans="2:46" s="5" customFormat="1" ht="15" customHeight="1" hidden="1">
      <c r="B178" s="296" t="s">
        <v>37</v>
      </c>
      <c r="C178" s="297"/>
      <c r="D178" s="297"/>
      <c r="E178" s="298">
        <f t="shared" si="55"/>
        <v>502</v>
      </c>
      <c r="F178" s="299"/>
      <c r="G178" s="300">
        <f t="shared" si="62"/>
        <v>250</v>
      </c>
      <c r="H178" s="299"/>
      <c r="I178" s="300">
        <f t="shared" si="63"/>
        <v>252</v>
      </c>
      <c r="J178" s="301"/>
      <c r="K178" s="299">
        <f t="shared" si="56"/>
        <v>84</v>
      </c>
      <c r="L178" s="299"/>
      <c r="M178" s="300">
        <v>43</v>
      </c>
      <c r="N178" s="299"/>
      <c r="O178" s="300">
        <v>41</v>
      </c>
      <c r="P178" s="299"/>
      <c r="Q178" s="298">
        <f t="shared" si="61"/>
        <v>74</v>
      </c>
      <c r="R178" s="299"/>
      <c r="S178" s="300">
        <v>49</v>
      </c>
      <c r="T178" s="299"/>
      <c r="U178" s="300">
        <v>25</v>
      </c>
      <c r="V178" s="301"/>
      <c r="W178" s="298">
        <f t="shared" si="57"/>
        <v>83</v>
      </c>
      <c r="X178" s="299"/>
      <c r="Y178" s="300">
        <v>37</v>
      </c>
      <c r="Z178" s="299"/>
      <c r="AA178" s="300">
        <v>46</v>
      </c>
      <c r="AB178" s="301"/>
      <c r="AC178" s="298">
        <f t="shared" si="58"/>
        <v>99</v>
      </c>
      <c r="AD178" s="299"/>
      <c r="AE178" s="300">
        <v>38</v>
      </c>
      <c r="AF178" s="299"/>
      <c r="AG178" s="300">
        <v>61</v>
      </c>
      <c r="AH178" s="301"/>
      <c r="AI178" s="298">
        <f t="shared" si="59"/>
        <v>82</v>
      </c>
      <c r="AJ178" s="299"/>
      <c r="AK178" s="300">
        <v>43</v>
      </c>
      <c r="AL178" s="299"/>
      <c r="AM178" s="300">
        <v>39</v>
      </c>
      <c r="AN178" s="301"/>
      <c r="AO178" s="298">
        <f t="shared" si="60"/>
        <v>80</v>
      </c>
      <c r="AP178" s="299"/>
      <c r="AQ178" s="300">
        <v>40</v>
      </c>
      <c r="AR178" s="299"/>
      <c r="AS178" s="300">
        <v>40</v>
      </c>
      <c r="AT178" s="301"/>
    </row>
    <row r="179" spans="2:46" s="5" customFormat="1" ht="15" customHeight="1" hidden="1">
      <c r="B179" s="296" t="s">
        <v>38</v>
      </c>
      <c r="C179" s="297"/>
      <c r="D179" s="297"/>
      <c r="E179" s="298">
        <f t="shared" si="55"/>
        <v>133</v>
      </c>
      <c r="F179" s="299"/>
      <c r="G179" s="300">
        <f t="shared" si="62"/>
        <v>82</v>
      </c>
      <c r="H179" s="299"/>
      <c r="I179" s="300">
        <f t="shared" si="63"/>
        <v>51</v>
      </c>
      <c r="J179" s="301"/>
      <c r="K179" s="299">
        <f t="shared" si="56"/>
        <v>21</v>
      </c>
      <c r="L179" s="299"/>
      <c r="M179" s="300">
        <v>12</v>
      </c>
      <c r="N179" s="299"/>
      <c r="O179" s="300">
        <v>9</v>
      </c>
      <c r="P179" s="299"/>
      <c r="Q179" s="298">
        <f t="shared" si="61"/>
        <v>24</v>
      </c>
      <c r="R179" s="299"/>
      <c r="S179" s="300">
        <v>17</v>
      </c>
      <c r="T179" s="299"/>
      <c r="U179" s="300">
        <v>7</v>
      </c>
      <c r="V179" s="301"/>
      <c r="W179" s="298">
        <f t="shared" si="57"/>
        <v>19</v>
      </c>
      <c r="X179" s="299"/>
      <c r="Y179" s="300">
        <v>13</v>
      </c>
      <c r="Z179" s="299"/>
      <c r="AA179" s="300">
        <v>6</v>
      </c>
      <c r="AB179" s="301"/>
      <c r="AC179" s="298">
        <f t="shared" si="58"/>
        <v>27</v>
      </c>
      <c r="AD179" s="299"/>
      <c r="AE179" s="300">
        <v>17</v>
      </c>
      <c r="AF179" s="299"/>
      <c r="AG179" s="300">
        <v>10</v>
      </c>
      <c r="AH179" s="301"/>
      <c r="AI179" s="298">
        <f t="shared" si="59"/>
        <v>19</v>
      </c>
      <c r="AJ179" s="299"/>
      <c r="AK179" s="300">
        <v>12</v>
      </c>
      <c r="AL179" s="299"/>
      <c r="AM179" s="300">
        <v>7</v>
      </c>
      <c r="AN179" s="301"/>
      <c r="AO179" s="298">
        <f t="shared" si="60"/>
        <v>23</v>
      </c>
      <c r="AP179" s="299"/>
      <c r="AQ179" s="300">
        <v>11</v>
      </c>
      <c r="AR179" s="299"/>
      <c r="AS179" s="300">
        <v>12</v>
      </c>
      <c r="AT179" s="301"/>
    </row>
    <row r="180" spans="2:46" s="5" customFormat="1" ht="15" customHeight="1" hidden="1">
      <c r="B180" s="296" t="s">
        <v>39</v>
      </c>
      <c r="C180" s="297"/>
      <c r="D180" s="297"/>
      <c r="E180" s="298">
        <f t="shared" si="55"/>
        <v>499</v>
      </c>
      <c r="F180" s="299"/>
      <c r="G180" s="300">
        <f t="shared" si="62"/>
        <v>285</v>
      </c>
      <c r="H180" s="299"/>
      <c r="I180" s="300">
        <f t="shared" si="63"/>
        <v>214</v>
      </c>
      <c r="J180" s="301"/>
      <c r="K180" s="299">
        <f t="shared" si="56"/>
        <v>80</v>
      </c>
      <c r="L180" s="299"/>
      <c r="M180" s="300">
        <v>49</v>
      </c>
      <c r="N180" s="299"/>
      <c r="O180" s="300">
        <v>31</v>
      </c>
      <c r="P180" s="299"/>
      <c r="Q180" s="298">
        <f t="shared" si="61"/>
        <v>87</v>
      </c>
      <c r="R180" s="299"/>
      <c r="S180" s="300">
        <v>56</v>
      </c>
      <c r="T180" s="299"/>
      <c r="U180" s="300">
        <v>31</v>
      </c>
      <c r="V180" s="301"/>
      <c r="W180" s="298">
        <f t="shared" si="57"/>
        <v>79</v>
      </c>
      <c r="X180" s="299"/>
      <c r="Y180" s="300">
        <v>42</v>
      </c>
      <c r="Z180" s="299"/>
      <c r="AA180" s="300">
        <v>37</v>
      </c>
      <c r="AB180" s="301"/>
      <c r="AC180" s="298">
        <f t="shared" si="58"/>
        <v>68</v>
      </c>
      <c r="AD180" s="299"/>
      <c r="AE180" s="300">
        <v>36</v>
      </c>
      <c r="AF180" s="299"/>
      <c r="AG180" s="300">
        <v>32</v>
      </c>
      <c r="AH180" s="301"/>
      <c r="AI180" s="298">
        <f t="shared" si="59"/>
        <v>84</v>
      </c>
      <c r="AJ180" s="299"/>
      <c r="AK180" s="300">
        <v>44</v>
      </c>
      <c r="AL180" s="299"/>
      <c r="AM180" s="300">
        <v>40</v>
      </c>
      <c r="AN180" s="301"/>
      <c r="AO180" s="298">
        <f t="shared" si="60"/>
        <v>101</v>
      </c>
      <c r="AP180" s="299"/>
      <c r="AQ180" s="300">
        <v>58</v>
      </c>
      <c r="AR180" s="299"/>
      <c r="AS180" s="300">
        <v>43</v>
      </c>
      <c r="AT180" s="301"/>
    </row>
    <row r="181" spans="2:46" s="5" customFormat="1" ht="15" customHeight="1" hidden="1">
      <c r="B181" s="296" t="s">
        <v>53</v>
      </c>
      <c r="C181" s="297"/>
      <c r="D181" s="297"/>
      <c r="E181" s="298">
        <f t="shared" si="55"/>
        <v>140</v>
      </c>
      <c r="F181" s="299"/>
      <c r="G181" s="300">
        <f t="shared" si="62"/>
        <v>76</v>
      </c>
      <c r="H181" s="299"/>
      <c r="I181" s="300">
        <f t="shared" si="63"/>
        <v>64</v>
      </c>
      <c r="J181" s="301"/>
      <c r="K181" s="299">
        <f t="shared" si="56"/>
        <v>18</v>
      </c>
      <c r="L181" s="299"/>
      <c r="M181" s="300">
        <v>8</v>
      </c>
      <c r="N181" s="299"/>
      <c r="O181" s="300">
        <v>10</v>
      </c>
      <c r="P181" s="299"/>
      <c r="Q181" s="298">
        <f t="shared" si="61"/>
        <v>20</v>
      </c>
      <c r="R181" s="299"/>
      <c r="S181" s="300">
        <v>6</v>
      </c>
      <c r="T181" s="299"/>
      <c r="U181" s="300">
        <v>14</v>
      </c>
      <c r="V181" s="301"/>
      <c r="W181" s="298">
        <f t="shared" si="57"/>
        <v>22</v>
      </c>
      <c r="X181" s="299"/>
      <c r="Y181" s="300">
        <v>14</v>
      </c>
      <c r="Z181" s="299"/>
      <c r="AA181" s="300">
        <v>8</v>
      </c>
      <c r="AB181" s="301"/>
      <c r="AC181" s="298">
        <f t="shared" si="58"/>
        <v>24</v>
      </c>
      <c r="AD181" s="299"/>
      <c r="AE181" s="300">
        <v>18</v>
      </c>
      <c r="AF181" s="299"/>
      <c r="AG181" s="300">
        <v>6</v>
      </c>
      <c r="AH181" s="301"/>
      <c r="AI181" s="298">
        <f t="shared" si="59"/>
        <v>28</v>
      </c>
      <c r="AJ181" s="299"/>
      <c r="AK181" s="300">
        <v>17</v>
      </c>
      <c r="AL181" s="299"/>
      <c r="AM181" s="300">
        <v>11</v>
      </c>
      <c r="AN181" s="301"/>
      <c r="AO181" s="298">
        <f t="shared" si="60"/>
        <v>28</v>
      </c>
      <c r="AP181" s="299"/>
      <c r="AQ181" s="300">
        <v>13</v>
      </c>
      <c r="AR181" s="299"/>
      <c r="AS181" s="300">
        <v>15</v>
      </c>
      <c r="AT181" s="301"/>
    </row>
    <row r="182" spans="2:46" s="5" customFormat="1" ht="15" customHeight="1">
      <c r="B182" s="296" t="s">
        <v>153</v>
      </c>
      <c r="C182" s="297"/>
      <c r="D182" s="297"/>
      <c r="E182" s="298">
        <f t="shared" si="55"/>
        <v>1578</v>
      </c>
      <c r="F182" s="299"/>
      <c r="G182" s="300">
        <f>SUM(G183:H186)</f>
        <v>822</v>
      </c>
      <c r="H182" s="299"/>
      <c r="I182" s="300">
        <f>SUM(I183:J186)</f>
        <v>756</v>
      </c>
      <c r="J182" s="301"/>
      <c r="K182" s="299">
        <f t="shared" si="56"/>
        <v>264</v>
      </c>
      <c r="L182" s="299"/>
      <c r="M182" s="300">
        <f>SUM(M183:N186)</f>
        <v>133</v>
      </c>
      <c r="N182" s="299"/>
      <c r="O182" s="300">
        <f>SUM(O183:P186)</f>
        <v>131</v>
      </c>
      <c r="P182" s="299"/>
      <c r="Q182" s="298">
        <f t="shared" si="61"/>
        <v>255</v>
      </c>
      <c r="R182" s="299"/>
      <c r="S182" s="300">
        <f>SUM(S183:T186)</f>
        <v>137</v>
      </c>
      <c r="T182" s="299"/>
      <c r="U182" s="300">
        <f>SUM(U183:V186)</f>
        <v>118</v>
      </c>
      <c r="V182" s="301"/>
      <c r="W182" s="298">
        <f t="shared" si="57"/>
        <v>285</v>
      </c>
      <c r="X182" s="299"/>
      <c r="Y182" s="300">
        <f>SUM(Y183:Z186)</f>
        <v>155</v>
      </c>
      <c r="Z182" s="299"/>
      <c r="AA182" s="300">
        <f>SUM(AA183:AB186)</f>
        <v>130</v>
      </c>
      <c r="AB182" s="301"/>
      <c r="AC182" s="298">
        <f t="shared" si="58"/>
        <v>260</v>
      </c>
      <c r="AD182" s="299"/>
      <c r="AE182" s="300">
        <f>SUM(AE183:AF186)</f>
        <v>140</v>
      </c>
      <c r="AF182" s="299"/>
      <c r="AG182" s="300">
        <f>SUM(AG183:AH186)</f>
        <v>120</v>
      </c>
      <c r="AH182" s="301"/>
      <c r="AI182" s="298">
        <f t="shared" si="59"/>
        <v>249</v>
      </c>
      <c r="AJ182" s="299"/>
      <c r="AK182" s="300">
        <f>SUM(AK183:AL186)</f>
        <v>127</v>
      </c>
      <c r="AL182" s="299"/>
      <c r="AM182" s="300">
        <f>SUM(AM183:AN186)</f>
        <v>122</v>
      </c>
      <c r="AN182" s="301"/>
      <c r="AO182" s="298">
        <f t="shared" si="60"/>
        <v>265</v>
      </c>
      <c r="AP182" s="299"/>
      <c r="AQ182" s="300">
        <f>SUM(AQ183:AR186)</f>
        <v>130</v>
      </c>
      <c r="AR182" s="299"/>
      <c r="AS182" s="300">
        <f>SUM(AS183:AT186)</f>
        <v>135</v>
      </c>
      <c r="AT182" s="301"/>
    </row>
    <row r="183" spans="2:46" s="5" customFormat="1" ht="15" customHeight="1" hidden="1">
      <c r="B183" s="296" t="s">
        <v>40</v>
      </c>
      <c r="C183" s="297"/>
      <c r="D183" s="297"/>
      <c r="E183" s="298">
        <f t="shared" si="55"/>
        <v>586</v>
      </c>
      <c r="F183" s="299"/>
      <c r="G183" s="300">
        <f>SUM(M183,S183,Y183,AE183,AK183,AQ183)</f>
        <v>297</v>
      </c>
      <c r="H183" s="299"/>
      <c r="I183" s="300">
        <f>SUM(O183,U183,AA183,AG183,AM183,AS183)</f>
        <v>289</v>
      </c>
      <c r="J183" s="301"/>
      <c r="K183" s="299">
        <f t="shared" si="56"/>
        <v>99</v>
      </c>
      <c r="L183" s="299"/>
      <c r="M183" s="300">
        <v>54</v>
      </c>
      <c r="N183" s="299"/>
      <c r="O183" s="300">
        <v>45</v>
      </c>
      <c r="P183" s="299"/>
      <c r="Q183" s="298">
        <f t="shared" si="61"/>
        <v>94</v>
      </c>
      <c r="R183" s="299"/>
      <c r="S183" s="300">
        <v>40</v>
      </c>
      <c r="T183" s="299"/>
      <c r="U183" s="300">
        <v>54</v>
      </c>
      <c r="V183" s="301"/>
      <c r="W183" s="298">
        <f t="shared" si="57"/>
        <v>106</v>
      </c>
      <c r="X183" s="299"/>
      <c r="Y183" s="300">
        <v>57</v>
      </c>
      <c r="Z183" s="299"/>
      <c r="AA183" s="300">
        <v>49</v>
      </c>
      <c r="AB183" s="301"/>
      <c r="AC183" s="298">
        <f t="shared" si="58"/>
        <v>101</v>
      </c>
      <c r="AD183" s="299"/>
      <c r="AE183" s="300">
        <v>56</v>
      </c>
      <c r="AF183" s="299"/>
      <c r="AG183" s="300">
        <v>45</v>
      </c>
      <c r="AH183" s="301"/>
      <c r="AI183" s="298">
        <f t="shared" si="59"/>
        <v>87</v>
      </c>
      <c r="AJ183" s="299"/>
      <c r="AK183" s="300">
        <v>46</v>
      </c>
      <c r="AL183" s="299"/>
      <c r="AM183" s="300">
        <v>41</v>
      </c>
      <c r="AN183" s="301"/>
      <c r="AO183" s="298">
        <f t="shared" si="60"/>
        <v>99</v>
      </c>
      <c r="AP183" s="299"/>
      <c r="AQ183" s="300">
        <v>44</v>
      </c>
      <c r="AR183" s="299"/>
      <c r="AS183" s="300">
        <v>55</v>
      </c>
      <c r="AT183" s="301"/>
    </row>
    <row r="184" spans="2:46" s="5" customFormat="1" ht="15" customHeight="1" hidden="1">
      <c r="B184" s="296" t="s">
        <v>41</v>
      </c>
      <c r="C184" s="297"/>
      <c r="D184" s="297"/>
      <c r="E184" s="298">
        <f t="shared" si="55"/>
        <v>366</v>
      </c>
      <c r="F184" s="299"/>
      <c r="G184" s="300">
        <f>SUM(M184,S184,Y184,AE184,AK184,AQ184)</f>
        <v>188</v>
      </c>
      <c r="H184" s="299"/>
      <c r="I184" s="300">
        <f>SUM(O184,U184,AA184,AG184,AM184,AS184)</f>
        <v>178</v>
      </c>
      <c r="J184" s="301"/>
      <c r="K184" s="299">
        <f t="shared" si="56"/>
        <v>67</v>
      </c>
      <c r="L184" s="299"/>
      <c r="M184" s="300">
        <v>32</v>
      </c>
      <c r="N184" s="299"/>
      <c r="O184" s="300">
        <v>35</v>
      </c>
      <c r="P184" s="299"/>
      <c r="Q184" s="298">
        <f t="shared" si="61"/>
        <v>61</v>
      </c>
      <c r="R184" s="299"/>
      <c r="S184" s="300">
        <v>36</v>
      </c>
      <c r="T184" s="299"/>
      <c r="U184" s="300">
        <v>25</v>
      </c>
      <c r="V184" s="301"/>
      <c r="W184" s="298">
        <f t="shared" si="57"/>
        <v>61</v>
      </c>
      <c r="X184" s="299"/>
      <c r="Y184" s="300">
        <v>31</v>
      </c>
      <c r="Z184" s="299"/>
      <c r="AA184" s="300">
        <v>30</v>
      </c>
      <c r="AB184" s="301"/>
      <c r="AC184" s="298">
        <f t="shared" si="58"/>
        <v>60</v>
      </c>
      <c r="AD184" s="299"/>
      <c r="AE184" s="300">
        <v>27</v>
      </c>
      <c r="AF184" s="299"/>
      <c r="AG184" s="300">
        <v>33</v>
      </c>
      <c r="AH184" s="301"/>
      <c r="AI184" s="298">
        <f t="shared" si="59"/>
        <v>59</v>
      </c>
      <c r="AJ184" s="299"/>
      <c r="AK184" s="300">
        <v>29</v>
      </c>
      <c r="AL184" s="299"/>
      <c r="AM184" s="300">
        <v>30</v>
      </c>
      <c r="AN184" s="301"/>
      <c r="AO184" s="298">
        <f t="shared" si="60"/>
        <v>58</v>
      </c>
      <c r="AP184" s="299"/>
      <c r="AQ184" s="300">
        <v>33</v>
      </c>
      <c r="AR184" s="299"/>
      <c r="AS184" s="300">
        <v>25</v>
      </c>
      <c r="AT184" s="301"/>
    </row>
    <row r="185" spans="2:46" s="5" customFormat="1" ht="15" customHeight="1" hidden="1">
      <c r="B185" s="296" t="s">
        <v>42</v>
      </c>
      <c r="C185" s="297"/>
      <c r="D185" s="297"/>
      <c r="E185" s="298">
        <f t="shared" si="55"/>
        <v>304</v>
      </c>
      <c r="F185" s="299"/>
      <c r="G185" s="300">
        <f>SUM(M185,S185,Y185,AE185,AK185,AQ185)</f>
        <v>166</v>
      </c>
      <c r="H185" s="299"/>
      <c r="I185" s="300">
        <f>SUM(O185,U185,AA185,AG185,AM185,AS185)</f>
        <v>138</v>
      </c>
      <c r="J185" s="301"/>
      <c r="K185" s="299">
        <f t="shared" si="56"/>
        <v>45</v>
      </c>
      <c r="L185" s="299"/>
      <c r="M185" s="300">
        <v>22</v>
      </c>
      <c r="N185" s="299"/>
      <c r="O185" s="300">
        <v>23</v>
      </c>
      <c r="P185" s="299"/>
      <c r="Q185" s="298">
        <f t="shared" si="61"/>
        <v>47</v>
      </c>
      <c r="R185" s="299"/>
      <c r="S185" s="300">
        <v>29</v>
      </c>
      <c r="T185" s="299"/>
      <c r="U185" s="300">
        <v>18</v>
      </c>
      <c r="V185" s="301"/>
      <c r="W185" s="298">
        <f t="shared" si="57"/>
        <v>58</v>
      </c>
      <c r="X185" s="299"/>
      <c r="Y185" s="300">
        <v>32</v>
      </c>
      <c r="Z185" s="299"/>
      <c r="AA185" s="300">
        <v>26</v>
      </c>
      <c r="AB185" s="301"/>
      <c r="AC185" s="298">
        <f t="shared" si="58"/>
        <v>52</v>
      </c>
      <c r="AD185" s="299"/>
      <c r="AE185" s="300">
        <v>29</v>
      </c>
      <c r="AF185" s="299"/>
      <c r="AG185" s="300">
        <v>23</v>
      </c>
      <c r="AH185" s="301"/>
      <c r="AI185" s="298">
        <f t="shared" si="59"/>
        <v>43</v>
      </c>
      <c r="AJ185" s="299"/>
      <c r="AK185" s="300">
        <v>25</v>
      </c>
      <c r="AL185" s="299"/>
      <c r="AM185" s="300">
        <v>18</v>
      </c>
      <c r="AN185" s="301"/>
      <c r="AO185" s="298">
        <f t="shared" si="60"/>
        <v>59</v>
      </c>
      <c r="AP185" s="299"/>
      <c r="AQ185" s="300">
        <v>29</v>
      </c>
      <c r="AR185" s="299"/>
      <c r="AS185" s="300">
        <v>30</v>
      </c>
      <c r="AT185" s="301"/>
    </row>
    <row r="186" spans="2:46" s="5" customFormat="1" ht="15" customHeight="1" hidden="1">
      <c r="B186" s="296" t="s">
        <v>43</v>
      </c>
      <c r="C186" s="297"/>
      <c r="D186" s="297"/>
      <c r="E186" s="298">
        <f t="shared" si="55"/>
        <v>322</v>
      </c>
      <c r="F186" s="299"/>
      <c r="G186" s="300">
        <f>SUM(M186,S186,Y186,AE186,AK186,AQ186)</f>
        <v>171</v>
      </c>
      <c r="H186" s="299"/>
      <c r="I186" s="300">
        <f>SUM(O186,U186,AA186,AG186,AM186,AS186)</f>
        <v>151</v>
      </c>
      <c r="J186" s="301"/>
      <c r="K186" s="299">
        <f>SUM(M186:P186)</f>
        <v>53</v>
      </c>
      <c r="L186" s="299"/>
      <c r="M186" s="300">
        <v>25</v>
      </c>
      <c r="N186" s="299"/>
      <c r="O186" s="300">
        <v>28</v>
      </c>
      <c r="P186" s="299"/>
      <c r="Q186" s="298">
        <f aca="true" t="shared" si="64" ref="Q186:Q191">SUM(S186:V186)</f>
        <v>53</v>
      </c>
      <c r="R186" s="299"/>
      <c r="S186" s="300">
        <v>32</v>
      </c>
      <c r="T186" s="299"/>
      <c r="U186" s="300">
        <v>21</v>
      </c>
      <c r="V186" s="301"/>
      <c r="W186" s="298">
        <f>SUM(Y186:AB186)</f>
        <v>60</v>
      </c>
      <c r="X186" s="299"/>
      <c r="Y186" s="300">
        <v>35</v>
      </c>
      <c r="Z186" s="299"/>
      <c r="AA186" s="300">
        <v>25</v>
      </c>
      <c r="AB186" s="301"/>
      <c r="AC186" s="298">
        <f t="shared" si="58"/>
        <v>47</v>
      </c>
      <c r="AD186" s="299"/>
      <c r="AE186" s="300">
        <v>28</v>
      </c>
      <c r="AF186" s="299"/>
      <c r="AG186" s="300">
        <v>19</v>
      </c>
      <c r="AH186" s="301"/>
      <c r="AI186" s="298">
        <f t="shared" si="59"/>
        <v>60</v>
      </c>
      <c r="AJ186" s="299"/>
      <c r="AK186" s="300">
        <v>27</v>
      </c>
      <c r="AL186" s="299"/>
      <c r="AM186" s="300">
        <v>33</v>
      </c>
      <c r="AN186" s="301"/>
      <c r="AO186" s="298">
        <f t="shared" si="60"/>
        <v>49</v>
      </c>
      <c r="AP186" s="299"/>
      <c r="AQ186" s="300">
        <v>24</v>
      </c>
      <c r="AR186" s="299"/>
      <c r="AS186" s="300">
        <v>25</v>
      </c>
      <c r="AT186" s="301"/>
    </row>
    <row r="187" spans="2:46" s="5" customFormat="1" ht="15" customHeight="1">
      <c r="B187" s="302" t="s">
        <v>146</v>
      </c>
      <c r="C187" s="303"/>
      <c r="D187" s="303"/>
      <c r="E187" s="304">
        <f t="shared" si="55"/>
        <v>800</v>
      </c>
      <c r="F187" s="305"/>
      <c r="G187" s="306">
        <f>SUM(G188:H191)</f>
        <v>411</v>
      </c>
      <c r="H187" s="305"/>
      <c r="I187" s="306">
        <f>SUM(I188:J191)</f>
        <v>389</v>
      </c>
      <c r="J187" s="307"/>
      <c r="K187" s="305">
        <f t="shared" si="56"/>
        <v>131</v>
      </c>
      <c r="L187" s="305"/>
      <c r="M187" s="306">
        <f>SUM(M188:N191)</f>
        <v>65</v>
      </c>
      <c r="N187" s="305"/>
      <c r="O187" s="306">
        <f>SUM(O188:P191)</f>
        <v>66</v>
      </c>
      <c r="P187" s="305"/>
      <c r="Q187" s="304">
        <f t="shared" si="64"/>
        <v>150</v>
      </c>
      <c r="R187" s="305"/>
      <c r="S187" s="306">
        <f>SUM(S188:T191)</f>
        <v>78</v>
      </c>
      <c r="T187" s="305"/>
      <c r="U187" s="306">
        <f>SUM(U188:V191)</f>
        <v>72</v>
      </c>
      <c r="V187" s="307"/>
      <c r="W187" s="304">
        <f t="shared" si="57"/>
        <v>123</v>
      </c>
      <c r="X187" s="305"/>
      <c r="Y187" s="306">
        <f>SUM(Y188:Z191)</f>
        <v>68</v>
      </c>
      <c r="Z187" s="305"/>
      <c r="AA187" s="306">
        <f>SUM(AA188:AB191)</f>
        <v>55</v>
      </c>
      <c r="AB187" s="307"/>
      <c r="AC187" s="304">
        <f t="shared" si="58"/>
        <v>127</v>
      </c>
      <c r="AD187" s="305"/>
      <c r="AE187" s="306">
        <f>SUM(AE188:AF191)</f>
        <v>67</v>
      </c>
      <c r="AF187" s="307"/>
      <c r="AG187" s="306">
        <f>SUM(AG188:AH191)</f>
        <v>60</v>
      </c>
      <c r="AH187" s="307"/>
      <c r="AI187" s="304">
        <f t="shared" si="59"/>
        <v>129</v>
      </c>
      <c r="AJ187" s="305"/>
      <c r="AK187" s="306">
        <f>SUM(AK188:AL191)</f>
        <v>67</v>
      </c>
      <c r="AL187" s="305"/>
      <c r="AM187" s="306">
        <f>SUM(AM188:AN191)</f>
        <v>62</v>
      </c>
      <c r="AN187" s="307"/>
      <c r="AO187" s="304">
        <f t="shared" si="60"/>
        <v>140</v>
      </c>
      <c r="AP187" s="305"/>
      <c r="AQ187" s="306">
        <f>SUM(AQ188:AR191)</f>
        <v>66</v>
      </c>
      <c r="AR187" s="305"/>
      <c r="AS187" s="306">
        <f>SUM(AS188:AT191)</f>
        <v>74</v>
      </c>
      <c r="AT187" s="307"/>
    </row>
    <row r="188" spans="2:46" s="5" customFormat="1" ht="15" customHeight="1" hidden="1">
      <c r="B188" s="315" t="s">
        <v>67</v>
      </c>
      <c r="C188" s="316"/>
      <c r="D188" s="317"/>
      <c r="E188" s="298">
        <f>SUM(G188:J188)</f>
        <v>405</v>
      </c>
      <c r="F188" s="299"/>
      <c r="G188" s="300">
        <f>SUM(M188,S188,Y188,AE188,AK188,AQ188)</f>
        <v>225</v>
      </c>
      <c r="H188" s="299"/>
      <c r="I188" s="300">
        <f>SUM(O188,U188,AA188,AG188,AM188,AS188)</f>
        <v>180</v>
      </c>
      <c r="J188" s="301"/>
      <c r="K188" s="318">
        <f>SUM(M188:P188)</f>
        <v>61</v>
      </c>
      <c r="L188" s="319"/>
      <c r="M188" s="319">
        <v>31</v>
      </c>
      <c r="N188" s="319"/>
      <c r="O188" s="319">
        <v>30</v>
      </c>
      <c r="P188" s="320"/>
      <c r="Q188" s="321">
        <f t="shared" si="64"/>
        <v>82</v>
      </c>
      <c r="R188" s="322"/>
      <c r="S188" s="323">
        <v>46</v>
      </c>
      <c r="T188" s="323"/>
      <c r="U188" s="319">
        <v>36</v>
      </c>
      <c r="V188" s="320"/>
      <c r="W188" s="318">
        <f>SUM(Y188:AB188)</f>
        <v>68</v>
      </c>
      <c r="X188" s="319"/>
      <c r="Y188" s="319">
        <v>39</v>
      </c>
      <c r="Z188" s="319"/>
      <c r="AA188" s="319">
        <v>29</v>
      </c>
      <c r="AB188" s="320"/>
      <c r="AC188" s="318">
        <f>SUM(AE188:AH188)</f>
        <v>66</v>
      </c>
      <c r="AD188" s="319"/>
      <c r="AE188" s="319">
        <v>39</v>
      </c>
      <c r="AF188" s="319"/>
      <c r="AG188" s="319">
        <v>27</v>
      </c>
      <c r="AH188" s="320"/>
      <c r="AI188" s="318">
        <f>SUM(AK188:AN188)</f>
        <v>59</v>
      </c>
      <c r="AJ188" s="319"/>
      <c r="AK188" s="319">
        <v>34</v>
      </c>
      <c r="AL188" s="319"/>
      <c r="AM188" s="319">
        <v>25</v>
      </c>
      <c r="AN188" s="320"/>
      <c r="AO188" s="318">
        <f>SUM(AQ188:AT188)</f>
        <v>69</v>
      </c>
      <c r="AP188" s="319"/>
      <c r="AQ188" s="324">
        <v>36</v>
      </c>
      <c r="AR188" s="324"/>
      <c r="AS188" s="319">
        <v>33</v>
      </c>
      <c r="AT188" s="320"/>
    </row>
    <row r="189" spans="2:46" s="5" customFormat="1" ht="15" customHeight="1" hidden="1">
      <c r="B189" s="296" t="s">
        <v>68</v>
      </c>
      <c r="C189" s="325"/>
      <c r="D189" s="326"/>
      <c r="E189" s="298">
        <f>SUM(G189:J189)</f>
        <v>181</v>
      </c>
      <c r="F189" s="299"/>
      <c r="G189" s="300">
        <f>SUM(M189,S189,Y189,AE189,AK189,AQ189)</f>
        <v>80</v>
      </c>
      <c r="H189" s="299"/>
      <c r="I189" s="300">
        <f>SUM(O189,U189,AA189,AG189,AM189,AS189)</f>
        <v>101</v>
      </c>
      <c r="J189" s="301"/>
      <c r="K189" s="327">
        <f>SUM(M189:P189)</f>
        <v>30</v>
      </c>
      <c r="L189" s="328"/>
      <c r="M189" s="328">
        <v>14</v>
      </c>
      <c r="N189" s="328"/>
      <c r="O189" s="328">
        <v>16</v>
      </c>
      <c r="P189" s="329"/>
      <c r="Q189" s="298">
        <f t="shared" si="64"/>
        <v>24</v>
      </c>
      <c r="R189" s="299"/>
      <c r="S189" s="328">
        <v>11</v>
      </c>
      <c r="T189" s="328"/>
      <c r="U189" s="328">
        <v>13</v>
      </c>
      <c r="V189" s="329"/>
      <c r="W189" s="327">
        <f>SUM(Y189:AB189)</f>
        <v>25</v>
      </c>
      <c r="X189" s="328"/>
      <c r="Y189" s="328">
        <v>15</v>
      </c>
      <c r="Z189" s="328"/>
      <c r="AA189" s="328">
        <v>10</v>
      </c>
      <c r="AB189" s="329"/>
      <c r="AC189" s="327">
        <f>SUM(AE189:AH189)</f>
        <v>34</v>
      </c>
      <c r="AD189" s="328"/>
      <c r="AE189" s="328">
        <v>12</v>
      </c>
      <c r="AF189" s="328"/>
      <c r="AG189" s="328">
        <v>22</v>
      </c>
      <c r="AH189" s="329"/>
      <c r="AI189" s="327">
        <f>SUM(AK189:AN189)</f>
        <v>31</v>
      </c>
      <c r="AJ189" s="328"/>
      <c r="AK189" s="328">
        <v>13</v>
      </c>
      <c r="AL189" s="328"/>
      <c r="AM189" s="328">
        <v>18</v>
      </c>
      <c r="AN189" s="329"/>
      <c r="AO189" s="327">
        <f>SUM(AQ189:AT189)</f>
        <v>37</v>
      </c>
      <c r="AP189" s="328"/>
      <c r="AQ189" s="328">
        <v>15</v>
      </c>
      <c r="AR189" s="328"/>
      <c r="AS189" s="328">
        <v>22</v>
      </c>
      <c r="AT189" s="329"/>
    </row>
    <row r="190" spans="2:46" s="5" customFormat="1" ht="15" customHeight="1" hidden="1">
      <c r="B190" s="296" t="s">
        <v>69</v>
      </c>
      <c r="C190" s="325"/>
      <c r="D190" s="326"/>
      <c r="E190" s="298">
        <f>SUM(G190:J190)</f>
        <v>136</v>
      </c>
      <c r="F190" s="299"/>
      <c r="G190" s="300">
        <f>SUM(M190,S190,Y190,AE190,AK190,AQ190)</f>
        <v>64</v>
      </c>
      <c r="H190" s="299"/>
      <c r="I190" s="300">
        <f>SUM(O190,U190,AA190,AG190,AM190,AS190)</f>
        <v>72</v>
      </c>
      <c r="J190" s="301"/>
      <c r="K190" s="327">
        <f>SUM(M190:P190)</f>
        <v>25</v>
      </c>
      <c r="L190" s="328"/>
      <c r="M190" s="328">
        <v>12</v>
      </c>
      <c r="N190" s="328"/>
      <c r="O190" s="328">
        <v>13</v>
      </c>
      <c r="P190" s="329"/>
      <c r="Q190" s="298">
        <f t="shared" si="64"/>
        <v>30</v>
      </c>
      <c r="R190" s="299"/>
      <c r="S190" s="328">
        <v>14</v>
      </c>
      <c r="T190" s="328"/>
      <c r="U190" s="328">
        <v>16</v>
      </c>
      <c r="V190" s="329"/>
      <c r="W190" s="327">
        <f>SUM(Y190:AB190)</f>
        <v>21</v>
      </c>
      <c r="X190" s="328"/>
      <c r="Y190" s="328">
        <v>9</v>
      </c>
      <c r="Z190" s="328"/>
      <c r="AA190" s="328">
        <v>12</v>
      </c>
      <c r="AB190" s="329"/>
      <c r="AC190" s="327">
        <f>SUM(AE190:AH190)</f>
        <v>19</v>
      </c>
      <c r="AD190" s="328"/>
      <c r="AE190" s="328">
        <v>9</v>
      </c>
      <c r="AF190" s="328"/>
      <c r="AG190" s="328">
        <v>10</v>
      </c>
      <c r="AH190" s="329"/>
      <c r="AI190" s="327">
        <f>SUM(AK190:AN190)</f>
        <v>20</v>
      </c>
      <c r="AJ190" s="328"/>
      <c r="AK190" s="328">
        <v>11</v>
      </c>
      <c r="AL190" s="328"/>
      <c r="AM190" s="328">
        <v>9</v>
      </c>
      <c r="AN190" s="329"/>
      <c r="AO190" s="327">
        <f>SUM(AQ190:AT190)</f>
        <v>21</v>
      </c>
      <c r="AP190" s="328"/>
      <c r="AQ190" s="328">
        <v>9</v>
      </c>
      <c r="AR190" s="328"/>
      <c r="AS190" s="328">
        <v>12</v>
      </c>
      <c r="AT190" s="329"/>
    </row>
    <row r="191" spans="2:46" s="5" customFormat="1" ht="15" customHeight="1" hidden="1">
      <c r="B191" s="302" t="s">
        <v>155</v>
      </c>
      <c r="C191" s="330"/>
      <c r="D191" s="331"/>
      <c r="E191" s="304">
        <f>SUM(G191:J191)</f>
        <v>78</v>
      </c>
      <c r="F191" s="305"/>
      <c r="G191" s="306">
        <f>SUM(M191,S191,Y191,AE191,AK191,AQ191)</f>
        <v>42</v>
      </c>
      <c r="H191" s="305"/>
      <c r="I191" s="306">
        <f>SUM(O191,U191,AA191,AG191,AM191,AS191)</f>
        <v>36</v>
      </c>
      <c r="J191" s="307"/>
      <c r="K191" s="332">
        <f>SUM(M191:P191)</f>
        <v>15</v>
      </c>
      <c r="L191" s="333"/>
      <c r="M191" s="333">
        <v>8</v>
      </c>
      <c r="N191" s="333"/>
      <c r="O191" s="333">
        <v>7</v>
      </c>
      <c r="P191" s="334"/>
      <c r="Q191" s="304">
        <f t="shared" si="64"/>
        <v>14</v>
      </c>
      <c r="R191" s="305"/>
      <c r="S191" s="333">
        <v>7</v>
      </c>
      <c r="T191" s="333"/>
      <c r="U191" s="333">
        <v>7</v>
      </c>
      <c r="V191" s="334"/>
      <c r="W191" s="332">
        <f>SUM(Y191:AB191)</f>
        <v>9</v>
      </c>
      <c r="X191" s="333"/>
      <c r="Y191" s="333">
        <v>5</v>
      </c>
      <c r="Z191" s="333"/>
      <c r="AA191" s="333">
        <v>4</v>
      </c>
      <c r="AB191" s="334"/>
      <c r="AC191" s="332">
        <f>SUM(AE191:AH191)</f>
        <v>8</v>
      </c>
      <c r="AD191" s="333"/>
      <c r="AE191" s="333">
        <v>7</v>
      </c>
      <c r="AF191" s="333"/>
      <c r="AG191" s="333">
        <v>1</v>
      </c>
      <c r="AH191" s="334"/>
      <c r="AI191" s="332">
        <f>SUM(AK191:AN191)</f>
        <v>19</v>
      </c>
      <c r="AJ191" s="333"/>
      <c r="AK191" s="333">
        <v>9</v>
      </c>
      <c r="AL191" s="333"/>
      <c r="AM191" s="333">
        <v>10</v>
      </c>
      <c r="AN191" s="334"/>
      <c r="AO191" s="332">
        <f>SUM(AQ191:AT191)</f>
        <v>13</v>
      </c>
      <c r="AP191" s="333"/>
      <c r="AQ191" s="333">
        <v>6</v>
      </c>
      <c r="AR191" s="333"/>
      <c r="AS191" s="333">
        <v>7</v>
      </c>
      <c r="AT191" s="334"/>
    </row>
    <row r="192" spans="14:46" s="4" customFormat="1" ht="12.75"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  <c r="AC192" s="335"/>
      <c r="AD192" s="335"/>
      <c r="AE192" s="335"/>
      <c r="AF192" s="335"/>
      <c r="AG192" s="335"/>
      <c r="AH192" s="335"/>
      <c r="AI192" s="335"/>
      <c r="AJ192" s="335"/>
      <c r="AK192" s="335"/>
      <c r="AL192" s="335"/>
      <c r="AM192" s="335"/>
      <c r="AT192" s="73" t="s">
        <v>57</v>
      </c>
    </row>
    <row r="193" s="4" customFormat="1" ht="12.75">
      <c r="AT193" s="73" t="s">
        <v>33</v>
      </c>
    </row>
    <row r="194" s="4" customFormat="1" ht="12.75" hidden="1">
      <c r="AT194" s="73"/>
    </row>
    <row r="195" spans="1:2" s="173" customFormat="1" ht="18" customHeight="1">
      <c r="A195" s="279">
        <v>2</v>
      </c>
      <c r="B195" s="279" t="s">
        <v>196</v>
      </c>
    </row>
    <row r="196" spans="1:46" s="173" customFormat="1" ht="15" customHeight="1">
      <c r="A196" s="5"/>
      <c r="B196" s="126" t="s">
        <v>117</v>
      </c>
      <c r="C196" s="112"/>
      <c r="D196" s="112"/>
      <c r="E196" s="112"/>
      <c r="F196" s="133"/>
      <c r="G196" s="336" t="s">
        <v>183</v>
      </c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8"/>
      <c r="S196" s="126" t="s">
        <v>184</v>
      </c>
      <c r="T196" s="112"/>
      <c r="U196" s="112"/>
      <c r="V196" s="112"/>
      <c r="W196" s="112"/>
      <c r="X196" s="112"/>
      <c r="Y196" s="112"/>
      <c r="Z196" s="112"/>
      <c r="AA196" s="112"/>
      <c r="AB196" s="133"/>
      <c r="AC196" s="339" t="s">
        <v>185</v>
      </c>
      <c r="AD196" s="339"/>
      <c r="AE196" s="339"/>
      <c r="AF196" s="339"/>
      <c r="AG196" s="339"/>
      <c r="AH196" s="339"/>
      <c r="AI196" s="339"/>
      <c r="AJ196" s="339"/>
      <c r="AK196" s="339"/>
      <c r="AL196" s="126" t="s">
        <v>186</v>
      </c>
      <c r="AM196" s="112"/>
      <c r="AN196" s="112"/>
      <c r="AO196" s="112"/>
      <c r="AP196" s="112"/>
      <c r="AQ196" s="112"/>
      <c r="AR196" s="112"/>
      <c r="AS196" s="112"/>
      <c r="AT196" s="133"/>
    </row>
    <row r="197" spans="1:46" s="173" customFormat="1" ht="15" customHeight="1">
      <c r="A197" s="340"/>
      <c r="B197" s="280"/>
      <c r="C197" s="281"/>
      <c r="D197" s="281"/>
      <c r="E197" s="281"/>
      <c r="F197" s="341"/>
      <c r="G197" s="342" t="s">
        <v>183</v>
      </c>
      <c r="H197" s="343"/>
      <c r="I197" s="343"/>
      <c r="J197" s="343"/>
      <c r="K197" s="344" t="s">
        <v>190</v>
      </c>
      <c r="L197" s="344"/>
      <c r="M197" s="344"/>
      <c r="N197" s="344"/>
      <c r="O197" s="344" t="s">
        <v>191</v>
      </c>
      <c r="P197" s="344"/>
      <c r="Q197" s="344"/>
      <c r="R197" s="345"/>
      <c r="S197" s="346" t="s">
        <v>183</v>
      </c>
      <c r="T197" s="347"/>
      <c r="U197" s="347"/>
      <c r="V197" s="348"/>
      <c r="W197" s="349" t="s">
        <v>190</v>
      </c>
      <c r="X197" s="349"/>
      <c r="Y197" s="349"/>
      <c r="Z197" s="349" t="s">
        <v>191</v>
      </c>
      <c r="AA197" s="349"/>
      <c r="AB197" s="350"/>
      <c r="AC197" s="351" t="s">
        <v>183</v>
      </c>
      <c r="AD197" s="352"/>
      <c r="AE197" s="352"/>
      <c r="AF197" s="349" t="s">
        <v>190</v>
      </c>
      <c r="AG197" s="349"/>
      <c r="AH197" s="349"/>
      <c r="AI197" s="349" t="s">
        <v>191</v>
      </c>
      <c r="AJ197" s="349"/>
      <c r="AK197" s="350"/>
      <c r="AL197" s="347" t="s">
        <v>183</v>
      </c>
      <c r="AM197" s="347"/>
      <c r="AN197" s="347"/>
      <c r="AO197" s="349" t="s">
        <v>190</v>
      </c>
      <c r="AP197" s="349"/>
      <c r="AQ197" s="349"/>
      <c r="AR197" s="353" t="s">
        <v>191</v>
      </c>
      <c r="AS197" s="354"/>
      <c r="AT197" s="355"/>
    </row>
    <row r="198" spans="1:46" s="173" customFormat="1" ht="18" customHeight="1">
      <c r="A198" s="356"/>
      <c r="B198" s="289" t="s">
        <v>22</v>
      </c>
      <c r="C198" s="290"/>
      <c r="D198" s="290"/>
      <c r="E198" s="290"/>
      <c r="F198" s="357"/>
      <c r="G198" s="358">
        <f aca="true" t="shared" si="65" ref="G198:G203">S198+AC198+AL198</f>
        <v>3027</v>
      </c>
      <c r="H198" s="359"/>
      <c r="I198" s="359"/>
      <c r="J198" s="359"/>
      <c r="K198" s="360">
        <f>SUM(K199:K202)</f>
        <v>1527</v>
      </c>
      <c r="L198" s="360"/>
      <c r="M198" s="360"/>
      <c r="N198" s="360"/>
      <c r="O198" s="360">
        <f>SUM(O199:O202)</f>
        <v>1500</v>
      </c>
      <c r="P198" s="360"/>
      <c r="Q198" s="360"/>
      <c r="R198" s="361"/>
      <c r="S198" s="358">
        <v>971</v>
      </c>
      <c r="T198" s="359"/>
      <c r="U198" s="359"/>
      <c r="V198" s="359"/>
      <c r="W198" s="362">
        <v>489</v>
      </c>
      <c r="X198" s="359"/>
      <c r="Y198" s="363"/>
      <c r="Z198" s="362">
        <v>482</v>
      </c>
      <c r="AA198" s="359"/>
      <c r="AB198" s="364"/>
      <c r="AC198" s="359">
        <v>1000</v>
      </c>
      <c r="AD198" s="359"/>
      <c r="AE198" s="359"/>
      <c r="AF198" s="360">
        <v>516</v>
      </c>
      <c r="AG198" s="360"/>
      <c r="AH198" s="360"/>
      <c r="AI198" s="360">
        <v>484</v>
      </c>
      <c r="AJ198" s="360"/>
      <c r="AK198" s="361"/>
      <c r="AL198" s="359">
        <v>1056</v>
      </c>
      <c r="AM198" s="359"/>
      <c r="AN198" s="359"/>
      <c r="AO198" s="360">
        <v>522</v>
      </c>
      <c r="AP198" s="360"/>
      <c r="AQ198" s="360"/>
      <c r="AR198" s="362">
        <v>534</v>
      </c>
      <c r="AS198" s="359"/>
      <c r="AT198" s="364"/>
    </row>
    <row r="199" spans="1:46" s="173" customFormat="1" ht="18" customHeight="1" hidden="1">
      <c r="A199" s="356"/>
      <c r="B199" s="365" t="s">
        <v>168</v>
      </c>
      <c r="C199" s="366"/>
      <c r="D199" s="366"/>
      <c r="E199" s="366"/>
      <c r="F199" s="367"/>
      <c r="G199" s="368">
        <f t="shared" si="65"/>
        <v>785</v>
      </c>
      <c r="H199" s="369"/>
      <c r="I199" s="369"/>
      <c r="J199" s="369"/>
      <c r="K199" s="370">
        <v>400</v>
      </c>
      <c r="L199" s="370"/>
      <c r="M199" s="370"/>
      <c r="N199" s="370"/>
      <c r="O199" s="370">
        <v>385</v>
      </c>
      <c r="P199" s="370"/>
      <c r="Q199" s="370"/>
      <c r="R199" s="371"/>
      <c r="S199" s="368">
        <v>228</v>
      </c>
      <c r="T199" s="369"/>
      <c r="U199" s="369"/>
      <c r="V199" s="369"/>
      <c r="W199" s="372">
        <v>117</v>
      </c>
      <c r="X199" s="369"/>
      <c r="Y199" s="373"/>
      <c r="Z199" s="372">
        <v>111</v>
      </c>
      <c r="AA199" s="369"/>
      <c r="AB199" s="374"/>
      <c r="AC199" s="369">
        <v>258</v>
      </c>
      <c r="AD199" s="369"/>
      <c r="AE199" s="369"/>
      <c r="AF199" s="370">
        <v>136</v>
      </c>
      <c r="AG199" s="370"/>
      <c r="AH199" s="370"/>
      <c r="AI199" s="370">
        <v>122</v>
      </c>
      <c r="AJ199" s="370"/>
      <c r="AK199" s="371"/>
      <c r="AL199" s="369">
        <v>299</v>
      </c>
      <c r="AM199" s="369"/>
      <c r="AN199" s="369"/>
      <c r="AO199" s="370">
        <v>147</v>
      </c>
      <c r="AP199" s="370"/>
      <c r="AQ199" s="370"/>
      <c r="AR199" s="372">
        <v>152</v>
      </c>
      <c r="AS199" s="369"/>
      <c r="AT199" s="374"/>
    </row>
    <row r="200" spans="1:46" s="173" customFormat="1" ht="18" customHeight="1" hidden="1">
      <c r="A200" s="356"/>
      <c r="B200" s="365" t="s">
        <v>169</v>
      </c>
      <c r="C200" s="366"/>
      <c r="D200" s="366"/>
      <c r="E200" s="366"/>
      <c r="F200" s="367"/>
      <c r="G200" s="368">
        <f t="shared" si="65"/>
        <v>1072</v>
      </c>
      <c r="H200" s="369"/>
      <c r="I200" s="369"/>
      <c r="J200" s="369"/>
      <c r="K200" s="370">
        <v>547</v>
      </c>
      <c r="L200" s="370"/>
      <c r="M200" s="370"/>
      <c r="N200" s="370"/>
      <c r="O200" s="370">
        <v>525</v>
      </c>
      <c r="P200" s="370"/>
      <c r="Q200" s="370"/>
      <c r="R200" s="371"/>
      <c r="S200" s="368">
        <v>344</v>
      </c>
      <c r="T200" s="369"/>
      <c r="U200" s="369"/>
      <c r="V200" s="369"/>
      <c r="W200" s="372">
        <v>178</v>
      </c>
      <c r="X200" s="369"/>
      <c r="Y200" s="373"/>
      <c r="Z200" s="372">
        <v>166</v>
      </c>
      <c r="AA200" s="369"/>
      <c r="AB200" s="374"/>
      <c r="AC200" s="369">
        <v>365</v>
      </c>
      <c r="AD200" s="369"/>
      <c r="AE200" s="369"/>
      <c r="AF200" s="370">
        <v>195</v>
      </c>
      <c r="AG200" s="370"/>
      <c r="AH200" s="370"/>
      <c r="AI200" s="370">
        <v>170</v>
      </c>
      <c r="AJ200" s="370"/>
      <c r="AK200" s="371"/>
      <c r="AL200" s="369">
        <v>363</v>
      </c>
      <c r="AM200" s="369"/>
      <c r="AN200" s="369"/>
      <c r="AO200" s="370">
        <v>174</v>
      </c>
      <c r="AP200" s="370"/>
      <c r="AQ200" s="370"/>
      <c r="AR200" s="372">
        <v>189</v>
      </c>
      <c r="AS200" s="369"/>
      <c r="AT200" s="374"/>
    </row>
    <row r="201" spans="1:46" s="173" customFormat="1" ht="18" customHeight="1" hidden="1">
      <c r="A201" s="356"/>
      <c r="B201" s="365" t="s">
        <v>170</v>
      </c>
      <c r="C201" s="366"/>
      <c r="D201" s="366"/>
      <c r="E201" s="366"/>
      <c r="F201" s="367"/>
      <c r="G201" s="368">
        <f t="shared" si="65"/>
        <v>745</v>
      </c>
      <c r="H201" s="369"/>
      <c r="I201" s="369"/>
      <c r="J201" s="369"/>
      <c r="K201" s="370">
        <v>370</v>
      </c>
      <c r="L201" s="370"/>
      <c r="M201" s="370"/>
      <c r="N201" s="370"/>
      <c r="O201" s="370">
        <v>375</v>
      </c>
      <c r="P201" s="370"/>
      <c r="Q201" s="370"/>
      <c r="R201" s="371"/>
      <c r="S201" s="368">
        <v>243</v>
      </c>
      <c r="T201" s="369"/>
      <c r="U201" s="369"/>
      <c r="V201" s="369"/>
      <c r="W201" s="372">
        <v>120</v>
      </c>
      <c r="X201" s="369"/>
      <c r="Y201" s="373"/>
      <c r="Z201" s="372">
        <v>123</v>
      </c>
      <c r="AA201" s="369"/>
      <c r="AB201" s="374"/>
      <c r="AC201" s="369">
        <v>246</v>
      </c>
      <c r="AD201" s="369"/>
      <c r="AE201" s="369"/>
      <c r="AF201" s="370">
        <v>117</v>
      </c>
      <c r="AG201" s="370"/>
      <c r="AH201" s="370"/>
      <c r="AI201" s="370">
        <v>129</v>
      </c>
      <c r="AJ201" s="370"/>
      <c r="AK201" s="371"/>
      <c r="AL201" s="369">
        <v>256</v>
      </c>
      <c r="AM201" s="369"/>
      <c r="AN201" s="369"/>
      <c r="AO201" s="370">
        <v>133</v>
      </c>
      <c r="AP201" s="370"/>
      <c r="AQ201" s="370"/>
      <c r="AR201" s="372">
        <v>123</v>
      </c>
      <c r="AS201" s="369"/>
      <c r="AT201" s="374"/>
    </row>
    <row r="202" spans="1:46" s="173" customFormat="1" ht="18" customHeight="1" hidden="1">
      <c r="A202" s="356"/>
      <c r="B202" s="375" t="s">
        <v>171</v>
      </c>
      <c r="C202" s="376"/>
      <c r="D202" s="376"/>
      <c r="E202" s="376"/>
      <c r="F202" s="377"/>
      <c r="G202" s="378">
        <f t="shared" si="65"/>
        <v>425</v>
      </c>
      <c r="H202" s="379"/>
      <c r="I202" s="379"/>
      <c r="J202" s="379"/>
      <c r="K202" s="380">
        <v>210</v>
      </c>
      <c r="L202" s="380"/>
      <c r="M202" s="380"/>
      <c r="N202" s="380"/>
      <c r="O202" s="380">
        <v>215</v>
      </c>
      <c r="P202" s="380"/>
      <c r="Q202" s="380"/>
      <c r="R202" s="381"/>
      <c r="S202" s="378">
        <v>156</v>
      </c>
      <c r="T202" s="379"/>
      <c r="U202" s="379"/>
      <c r="V202" s="379"/>
      <c r="W202" s="382">
        <v>74</v>
      </c>
      <c r="X202" s="379"/>
      <c r="Y202" s="383"/>
      <c r="Z202" s="382">
        <v>82</v>
      </c>
      <c r="AA202" s="379"/>
      <c r="AB202" s="384"/>
      <c r="AC202" s="379">
        <v>131</v>
      </c>
      <c r="AD202" s="379"/>
      <c r="AE202" s="379"/>
      <c r="AF202" s="380">
        <v>68</v>
      </c>
      <c r="AG202" s="380"/>
      <c r="AH202" s="380"/>
      <c r="AI202" s="380">
        <v>63</v>
      </c>
      <c r="AJ202" s="380"/>
      <c r="AK202" s="381"/>
      <c r="AL202" s="379">
        <v>138</v>
      </c>
      <c r="AM202" s="379"/>
      <c r="AN202" s="379"/>
      <c r="AO202" s="380">
        <v>68</v>
      </c>
      <c r="AP202" s="380"/>
      <c r="AQ202" s="380"/>
      <c r="AR202" s="382">
        <v>70</v>
      </c>
      <c r="AS202" s="379"/>
      <c r="AT202" s="384"/>
    </row>
    <row r="203" spans="1:46" s="173" customFormat="1" ht="18" customHeight="1">
      <c r="A203" s="356"/>
      <c r="B203" s="289" t="s">
        <v>20</v>
      </c>
      <c r="C203" s="290"/>
      <c r="D203" s="290"/>
      <c r="E203" s="290"/>
      <c r="F203" s="357"/>
      <c r="G203" s="358">
        <f t="shared" si="65"/>
        <v>2959</v>
      </c>
      <c r="H203" s="359"/>
      <c r="I203" s="359"/>
      <c r="J203" s="359"/>
      <c r="K203" s="360">
        <f>SUM(K204:K207)</f>
        <v>1537</v>
      </c>
      <c r="L203" s="360"/>
      <c r="M203" s="360"/>
      <c r="N203" s="360"/>
      <c r="O203" s="360">
        <v>1422</v>
      </c>
      <c r="P203" s="360"/>
      <c r="Q203" s="360"/>
      <c r="R203" s="361"/>
      <c r="S203" s="358">
        <v>988</v>
      </c>
      <c r="T203" s="359"/>
      <c r="U203" s="359"/>
      <c r="V203" s="363"/>
      <c r="W203" s="362">
        <v>533</v>
      </c>
      <c r="X203" s="359"/>
      <c r="Y203" s="359"/>
      <c r="Z203" s="362">
        <v>455</v>
      </c>
      <c r="AA203" s="359"/>
      <c r="AB203" s="364"/>
      <c r="AC203" s="359">
        <v>974</v>
      </c>
      <c r="AD203" s="359"/>
      <c r="AE203" s="359"/>
      <c r="AF203" s="360">
        <v>490</v>
      </c>
      <c r="AG203" s="360"/>
      <c r="AH203" s="360"/>
      <c r="AI203" s="360">
        <v>484</v>
      </c>
      <c r="AJ203" s="360"/>
      <c r="AK203" s="361"/>
      <c r="AL203" s="359">
        <v>997</v>
      </c>
      <c r="AM203" s="359"/>
      <c r="AN203" s="359"/>
      <c r="AO203" s="360">
        <v>514</v>
      </c>
      <c r="AP203" s="360"/>
      <c r="AQ203" s="360"/>
      <c r="AR203" s="362">
        <v>483</v>
      </c>
      <c r="AS203" s="359"/>
      <c r="AT203" s="364"/>
    </row>
    <row r="204" spans="1:46" s="173" customFormat="1" ht="18" customHeight="1" hidden="1">
      <c r="A204" s="356"/>
      <c r="B204" s="365" t="s">
        <v>168</v>
      </c>
      <c r="C204" s="366"/>
      <c r="D204" s="366"/>
      <c r="E204" s="366"/>
      <c r="F204" s="367"/>
      <c r="G204" s="368">
        <v>721</v>
      </c>
      <c r="H204" s="369"/>
      <c r="I204" s="369"/>
      <c r="J204" s="369"/>
      <c r="K204" s="370">
        <v>376</v>
      </c>
      <c r="L204" s="370"/>
      <c r="M204" s="370"/>
      <c r="N204" s="370"/>
      <c r="O204" s="370">
        <v>345</v>
      </c>
      <c r="P204" s="370"/>
      <c r="Q204" s="370"/>
      <c r="R204" s="371"/>
      <c r="S204" s="368">
        <v>237</v>
      </c>
      <c r="T204" s="369"/>
      <c r="U204" s="369"/>
      <c r="V204" s="373"/>
      <c r="W204" s="372">
        <v>126</v>
      </c>
      <c r="X204" s="369"/>
      <c r="Y204" s="369"/>
      <c r="Z204" s="372">
        <v>111</v>
      </c>
      <c r="AA204" s="369"/>
      <c r="AB204" s="374"/>
      <c r="AC204" s="369">
        <v>227</v>
      </c>
      <c r="AD204" s="369"/>
      <c r="AE204" s="369"/>
      <c r="AF204" s="370">
        <v>115</v>
      </c>
      <c r="AG204" s="370"/>
      <c r="AH204" s="370"/>
      <c r="AI204" s="370">
        <v>112</v>
      </c>
      <c r="AJ204" s="370"/>
      <c r="AK204" s="371"/>
      <c r="AL204" s="369">
        <v>257</v>
      </c>
      <c r="AM204" s="369"/>
      <c r="AN204" s="369"/>
      <c r="AO204" s="370">
        <v>135</v>
      </c>
      <c r="AP204" s="370"/>
      <c r="AQ204" s="370"/>
      <c r="AR204" s="372">
        <v>122</v>
      </c>
      <c r="AS204" s="369"/>
      <c r="AT204" s="374"/>
    </row>
    <row r="205" spans="1:46" s="173" customFormat="1" ht="18" customHeight="1" hidden="1">
      <c r="A205" s="356"/>
      <c r="B205" s="365" t="s">
        <v>169</v>
      </c>
      <c r="C205" s="366"/>
      <c r="D205" s="366"/>
      <c r="E205" s="366"/>
      <c r="F205" s="367"/>
      <c r="G205" s="368">
        <v>1059</v>
      </c>
      <c r="H205" s="369"/>
      <c r="I205" s="369"/>
      <c r="J205" s="369"/>
      <c r="K205" s="370">
        <v>559</v>
      </c>
      <c r="L205" s="370"/>
      <c r="M205" s="370"/>
      <c r="N205" s="370"/>
      <c r="O205" s="370">
        <v>500</v>
      </c>
      <c r="P205" s="370"/>
      <c r="Q205" s="370"/>
      <c r="R205" s="371"/>
      <c r="S205" s="368">
        <v>347</v>
      </c>
      <c r="T205" s="369"/>
      <c r="U205" s="369"/>
      <c r="V205" s="373"/>
      <c r="W205" s="372">
        <v>185</v>
      </c>
      <c r="X205" s="369"/>
      <c r="Y205" s="369"/>
      <c r="Z205" s="372">
        <v>162</v>
      </c>
      <c r="AA205" s="369"/>
      <c r="AB205" s="374"/>
      <c r="AC205" s="369">
        <v>346</v>
      </c>
      <c r="AD205" s="369"/>
      <c r="AE205" s="369"/>
      <c r="AF205" s="370">
        <v>180</v>
      </c>
      <c r="AG205" s="370"/>
      <c r="AH205" s="370"/>
      <c r="AI205" s="370">
        <v>166</v>
      </c>
      <c r="AJ205" s="370"/>
      <c r="AK205" s="371"/>
      <c r="AL205" s="369">
        <v>366</v>
      </c>
      <c r="AM205" s="369"/>
      <c r="AN205" s="369"/>
      <c r="AO205" s="370">
        <v>194</v>
      </c>
      <c r="AP205" s="370"/>
      <c r="AQ205" s="370"/>
      <c r="AR205" s="372">
        <v>172</v>
      </c>
      <c r="AS205" s="369"/>
      <c r="AT205" s="374"/>
    </row>
    <row r="206" spans="1:46" s="173" customFormat="1" ht="18" customHeight="1" hidden="1">
      <c r="A206" s="356"/>
      <c r="B206" s="365" t="s">
        <v>170</v>
      </c>
      <c r="C206" s="366"/>
      <c r="D206" s="366"/>
      <c r="E206" s="366"/>
      <c r="F206" s="367"/>
      <c r="G206" s="368">
        <v>763</v>
      </c>
      <c r="H206" s="369"/>
      <c r="I206" s="369"/>
      <c r="J206" s="369"/>
      <c r="K206" s="370">
        <v>385</v>
      </c>
      <c r="L206" s="370"/>
      <c r="M206" s="370"/>
      <c r="N206" s="370"/>
      <c r="O206" s="370">
        <v>378</v>
      </c>
      <c r="P206" s="370"/>
      <c r="Q206" s="370"/>
      <c r="R206" s="371"/>
      <c r="S206" s="368">
        <v>275</v>
      </c>
      <c r="T206" s="369"/>
      <c r="U206" s="369"/>
      <c r="V206" s="373"/>
      <c r="W206" s="372">
        <v>148</v>
      </c>
      <c r="X206" s="369"/>
      <c r="Y206" s="369"/>
      <c r="Z206" s="372">
        <v>127</v>
      </c>
      <c r="AA206" s="369"/>
      <c r="AB206" s="374"/>
      <c r="AC206" s="369">
        <v>245</v>
      </c>
      <c r="AD206" s="369"/>
      <c r="AE206" s="369"/>
      <c r="AF206" s="370">
        <v>121</v>
      </c>
      <c r="AG206" s="370"/>
      <c r="AH206" s="370"/>
      <c r="AI206" s="370">
        <v>124</v>
      </c>
      <c r="AJ206" s="370"/>
      <c r="AK206" s="371"/>
      <c r="AL206" s="369">
        <v>243</v>
      </c>
      <c r="AM206" s="369"/>
      <c r="AN206" s="369"/>
      <c r="AO206" s="370">
        <v>116</v>
      </c>
      <c r="AP206" s="370"/>
      <c r="AQ206" s="370"/>
      <c r="AR206" s="372">
        <v>127</v>
      </c>
      <c r="AS206" s="369"/>
      <c r="AT206" s="374"/>
    </row>
    <row r="207" spans="1:46" s="173" customFormat="1" ht="18" customHeight="1" hidden="1">
      <c r="A207" s="356"/>
      <c r="B207" s="375" t="s">
        <v>171</v>
      </c>
      <c r="C207" s="376"/>
      <c r="D207" s="376"/>
      <c r="E207" s="376"/>
      <c r="F207" s="377"/>
      <c r="G207" s="378">
        <v>416</v>
      </c>
      <c r="H207" s="379"/>
      <c r="I207" s="379"/>
      <c r="J207" s="379"/>
      <c r="K207" s="380">
        <v>217</v>
      </c>
      <c r="L207" s="380"/>
      <c r="M207" s="380"/>
      <c r="N207" s="380"/>
      <c r="O207" s="380">
        <v>199</v>
      </c>
      <c r="P207" s="380"/>
      <c r="Q207" s="380"/>
      <c r="R207" s="381"/>
      <c r="S207" s="368">
        <v>129</v>
      </c>
      <c r="T207" s="369"/>
      <c r="U207" s="369"/>
      <c r="V207" s="373"/>
      <c r="W207" s="382">
        <v>74</v>
      </c>
      <c r="X207" s="379"/>
      <c r="Y207" s="379"/>
      <c r="Z207" s="382">
        <v>55</v>
      </c>
      <c r="AA207" s="379"/>
      <c r="AB207" s="384"/>
      <c r="AC207" s="379">
        <v>156</v>
      </c>
      <c r="AD207" s="379"/>
      <c r="AE207" s="379"/>
      <c r="AF207" s="380">
        <v>74</v>
      </c>
      <c r="AG207" s="380"/>
      <c r="AH207" s="380"/>
      <c r="AI207" s="380">
        <v>82</v>
      </c>
      <c r="AJ207" s="380"/>
      <c r="AK207" s="381"/>
      <c r="AL207" s="379">
        <v>131</v>
      </c>
      <c r="AM207" s="379"/>
      <c r="AN207" s="379"/>
      <c r="AO207" s="380">
        <v>69</v>
      </c>
      <c r="AP207" s="380"/>
      <c r="AQ207" s="380"/>
      <c r="AR207" s="382">
        <v>62</v>
      </c>
      <c r="AS207" s="379"/>
      <c r="AT207" s="384"/>
    </row>
    <row r="208" spans="1:46" s="173" customFormat="1" ht="18" customHeight="1">
      <c r="A208" s="356"/>
      <c r="B208" s="385" t="s">
        <v>5</v>
      </c>
      <c r="C208" s="386"/>
      <c r="D208" s="386"/>
      <c r="E208" s="386"/>
      <c r="F208" s="387"/>
      <c r="G208" s="388">
        <f>S208+AC208+AL208</f>
        <v>2980</v>
      </c>
      <c r="H208" s="389"/>
      <c r="I208" s="389"/>
      <c r="J208" s="389"/>
      <c r="K208" s="390">
        <v>1538</v>
      </c>
      <c r="L208" s="390"/>
      <c r="M208" s="390"/>
      <c r="N208" s="390"/>
      <c r="O208" s="390">
        <v>1442</v>
      </c>
      <c r="P208" s="390"/>
      <c r="Q208" s="390"/>
      <c r="R208" s="391"/>
      <c r="S208" s="388">
        <v>1014</v>
      </c>
      <c r="T208" s="389"/>
      <c r="U208" s="389"/>
      <c r="V208" s="392"/>
      <c r="W208" s="389">
        <v>517</v>
      </c>
      <c r="X208" s="389"/>
      <c r="Y208" s="389"/>
      <c r="Z208" s="393">
        <v>497</v>
      </c>
      <c r="AA208" s="389"/>
      <c r="AB208" s="394"/>
      <c r="AC208" s="389">
        <v>990</v>
      </c>
      <c r="AD208" s="389"/>
      <c r="AE208" s="389"/>
      <c r="AF208" s="390">
        <v>533</v>
      </c>
      <c r="AG208" s="390"/>
      <c r="AH208" s="390"/>
      <c r="AI208" s="390">
        <v>457</v>
      </c>
      <c r="AJ208" s="390"/>
      <c r="AK208" s="391"/>
      <c r="AL208" s="389">
        <v>976</v>
      </c>
      <c r="AM208" s="389"/>
      <c r="AN208" s="389"/>
      <c r="AO208" s="390">
        <v>488</v>
      </c>
      <c r="AP208" s="390"/>
      <c r="AQ208" s="390"/>
      <c r="AR208" s="393">
        <v>488</v>
      </c>
      <c r="AS208" s="389"/>
      <c r="AT208" s="394"/>
    </row>
    <row r="209" spans="1:46" s="173" customFormat="1" ht="18" customHeight="1">
      <c r="A209" s="356"/>
      <c r="B209" s="385" t="s">
        <v>140</v>
      </c>
      <c r="C209" s="386"/>
      <c r="D209" s="386"/>
      <c r="E209" s="386"/>
      <c r="F209" s="387"/>
      <c r="G209" s="388">
        <v>3098</v>
      </c>
      <c r="H209" s="389"/>
      <c r="I209" s="389"/>
      <c r="J209" s="389"/>
      <c r="K209" s="390">
        <v>1607</v>
      </c>
      <c r="L209" s="390"/>
      <c r="M209" s="390"/>
      <c r="N209" s="390"/>
      <c r="O209" s="390">
        <v>1491</v>
      </c>
      <c r="P209" s="390"/>
      <c r="Q209" s="390"/>
      <c r="R209" s="391"/>
      <c r="S209" s="388">
        <v>1082</v>
      </c>
      <c r="T209" s="389"/>
      <c r="U209" s="389"/>
      <c r="V209" s="392"/>
      <c r="W209" s="389">
        <v>547</v>
      </c>
      <c r="X209" s="389"/>
      <c r="Y209" s="389"/>
      <c r="Z209" s="393">
        <v>535</v>
      </c>
      <c r="AA209" s="389"/>
      <c r="AB209" s="394"/>
      <c r="AC209" s="389">
        <v>1019</v>
      </c>
      <c r="AD209" s="389"/>
      <c r="AE209" s="389"/>
      <c r="AF209" s="390">
        <v>522</v>
      </c>
      <c r="AG209" s="390"/>
      <c r="AH209" s="390"/>
      <c r="AI209" s="390">
        <v>497</v>
      </c>
      <c r="AJ209" s="390"/>
      <c r="AK209" s="391"/>
      <c r="AL209" s="389">
        <v>997</v>
      </c>
      <c r="AM209" s="389"/>
      <c r="AN209" s="389"/>
      <c r="AO209" s="390">
        <v>538</v>
      </c>
      <c r="AP209" s="390"/>
      <c r="AQ209" s="390"/>
      <c r="AR209" s="393">
        <v>459</v>
      </c>
      <c r="AS209" s="389"/>
      <c r="AT209" s="394"/>
    </row>
    <row r="210" spans="1:46" s="173" customFormat="1" ht="18" customHeight="1">
      <c r="A210" s="356"/>
      <c r="B210" s="385" t="s">
        <v>141</v>
      </c>
      <c r="C210" s="386"/>
      <c r="D210" s="386"/>
      <c r="E210" s="386"/>
      <c r="F210" s="387"/>
      <c r="G210" s="388">
        <v>3114</v>
      </c>
      <c r="H210" s="389"/>
      <c r="I210" s="389"/>
      <c r="J210" s="389"/>
      <c r="K210" s="390">
        <v>1592</v>
      </c>
      <c r="L210" s="390"/>
      <c r="M210" s="390"/>
      <c r="N210" s="390"/>
      <c r="O210" s="390">
        <v>1522</v>
      </c>
      <c r="P210" s="390"/>
      <c r="Q210" s="390"/>
      <c r="R210" s="391"/>
      <c r="S210" s="388">
        <v>1010</v>
      </c>
      <c r="T210" s="389"/>
      <c r="U210" s="389"/>
      <c r="V210" s="392"/>
      <c r="W210" s="389">
        <v>519</v>
      </c>
      <c r="X210" s="389"/>
      <c r="Y210" s="389"/>
      <c r="Z210" s="393">
        <v>491</v>
      </c>
      <c r="AA210" s="389"/>
      <c r="AB210" s="394"/>
      <c r="AC210" s="389">
        <v>1082</v>
      </c>
      <c r="AD210" s="389"/>
      <c r="AE210" s="389"/>
      <c r="AF210" s="390">
        <v>546</v>
      </c>
      <c r="AG210" s="390"/>
      <c r="AH210" s="390"/>
      <c r="AI210" s="390">
        <v>536</v>
      </c>
      <c r="AJ210" s="390"/>
      <c r="AK210" s="391"/>
      <c r="AL210" s="389">
        <v>1022</v>
      </c>
      <c r="AM210" s="389"/>
      <c r="AN210" s="389"/>
      <c r="AO210" s="390">
        <v>527</v>
      </c>
      <c r="AP210" s="390"/>
      <c r="AQ210" s="390"/>
      <c r="AR210" s="393">
        <v>495</v>
      </c>
      <c r="AS210" s="389"/>
      <c r="AT210" s="394"/>
    </row>
    <row r="211" spans="1:46" s="229" customFormat="1" ht="18" customHeight="1">
      <c r="A211" s="173"/>
      <c r="B211" s="289" t="s">
        <v>142</v>
      </c>
      <c r="C211" s="290"/>
      <c r="D211" s="290"/>
      <c r="E211" s="290"/>
      <c r="F211" s="357"/>
      <c r="G211" s="358">
        <f>SUM(K211:R211)</f>
        <v>3166</v>
      </c>
      <c r="H211" s="359"/>
      <c r="I211" s="359"/>
      <c r="J211" s="359"/>
      <c r="K211" s="360">
        <f>K212+K214+K218+K220</f>
        <v>1648</v>
      </c>
      <c r="L211" s="360"/>
      <c r="M211" s="360"/>
      <c r="N211" s="360"/>
      <c r="O211" s="360">
        <f>O212+O214+O218+O220</f>
        <v>1518</v>
      </c>
      <c r="P211" s="360"/>
      <c r="Q211" s="360"/>
      <c r="R211" s="361"/>
      <c r="S211" s="358">
        <f>SUM(W211:AB211)</f>
        <v>1072</v>
      </c>
      <c r="T211" s="359"/>
      <c r="U211" s="359"/>
      <c r="V211" s="363"/>
      <c r="W211" s="362">
        <f>W212+W214+W218+W220</f>
        <v>581</v>
      </c>
      <c r="X211" s="359"/>
      <c r="Y211" s="359"/>
      <c r="Z211" s="362">
        <f>Z212+Z214+Z218+Z220</f>
        <v>491</v>
      </c>
      <c r="AA211" s="359"/>
      <c r="AB211" s="364"/>
      <c r="AC211" s="359">
        <f>SUM(AF211:AK211)</f>
        <v>1013</v>
      </c>
      <c r="AD211" s="359"/>
      <c r="AE211" s="359"/>
      <c r="AF211" s="360">
        <f>AF212+AF214+AF218+AF220</f>
        <v>522</v>
      </c>
      <c r="AG211" s="360"/>
      <c r="AH211" s="360"/>
      <c r="AI211" s="360">
        <f>AI212+AI214+AI218+AI220</f>
        <v>491</v>
      </c>
      <c r="AJ211" s="360"/>
      <c r="AK211" s="361"/>
      <c r="AL211" s="359">
        <f>SUM(AO211:AT211)</f>
        <v>1081</v>
      </c>
      <c r="AM211" s="359"/>
      <c r="AN211" s="359"/>
      <c r="AO211" s="360">
        <f>AO212+AO214+AO218+AO220</f>
        <v>545</v>
      </c>
      <c r="AP211" s="360"/>
      <c r="AQ211" s="360"/>
      <c r="AR211" s="362">
        <f>AR212+AR214+AR218+AR220</f>
        <v>536</v>
      </c>
      <c r="AS211" s="359"/>
      <c r="AT211" s="364"/>
    </row>
    <row r="212" spans="2:46" s="5" customFormat="1" ht="18" customHeight="1" hidden="1">
      <c r="B212" s="365" t="s">
        <v>168</v>
      </c>
      <c r="C212" s="366"/>
      <c r="D212" s="366"/>
      <c r="E212" s="366"/>
      <c r="F212" s="367"/>
      <c r="G212" s="368">
        <f>SUM(K212:R212)</f>
        <v>753</v>
      </c>
      <c r="H212" s="369"/>
      <c r="I212" s="369"/>
      <c r="J212" s="369"/>
      <c r="K212" s="370">
        <f>SUM(K213)</f>
        <v>384</v>
      </c>
      <c r="L212" s="370"/>
      <c r="M212" s="370"/>
      <c r="N212" s="370"/>
      <c r="O212" s="370">
        <f>SUM(O213)</f>
        <v>369</v>
      </c>
      <c r="P212" s="370"/>
      <c r="Q212" s="370"/>
      <c r="R212" s="371"/>
      <c r="S212" s="368">
        <f aca="true" t="shared" si="66" ref="S212:S221">SUM(W212:AB212)</f>
        <v>249</v>
      </c>
      <c r="T212" s="369"/>
      <c r="U212" s="369"/>
      <c r="V212" s="373"/>
      <c r="W212" s="372">
        <f>SUM(W213)</f>
        <v>135</v>
      </c>
      <c r="X212" s="369"/>
      <c r="Y212" s="369"/>
      <c r="Z212" s="372">
        <f>SUM(Z213)</f>
        <v>114</v>
      </c>
      <c r="AA212" s="369"/>
      <c r="AB212" s="374"/>
      <c r="AC212" s="369">
        <f aca="true" t="shared" si="67" ref="AC212:AC221">SUM(AF212:AK212)</f>
        <v>244</v>
      </c>
      <c r="AD212" s="369"/>
      <c r="AE212" s="369"/>
      <c r="AF212" s="370">
        <f>SUM(AF213)</f>
        <v>128</v>
      </c>
      <c r="AG212" s="370"/>
      <c r="AH212" s="370"/>
      <c r="AI212" s="370">
        <f>SUM(AI213)</f>
        <v>116</v>
      </c>
      <c r="AJ212" s="370"/>
      <c r="AK212" s="371"/>
      <c r="AL212" s="369">
        <f aca="true" t="shared" si="68" ref="AL212:AL221">SUM(AO212:AT212)</f>
        <v>260</v>
      </c>
      <c r="AM212" s="369"/>
      <c r="AN212" s="369"/>
      <c r="AO212" s="370">
        <f>SUM(AO213)</f>
        <v>121</v>
      </c>
      <c r="AP212" s="370"/>
      <c r="AQ212" s="370"/>
      <c r="AR212" s="372">
        <f>SUM(AR213)</f>
        <v>139</v>
      </c>
      <c r="AS212" s="369"/>
      <c r="AT212" s="374"/>
    </row>
    <row r="213" spans="2:46" s="5" customFormat="1" ht="18" customHeight="1" hidden="1">
      <c r="B213" s="365" t="s">
        <v>172</v>
      </c>
      <c r="C213" s="366"/>
      <c r="D213" s="366"/>
      <c r="E213" s="366"/>
      <c r="F213" s="367"/>
      <c r="G213" s="368">
        <f>SUM(K213:R213)</f>
        <v>753</v>
      </c>
      <c r="H213" s="369"/>
      <c r="I213" s="369"/>
      <c r="J213" s="369"/>
      <c r="K213" s="370">
        <f>W213+AF213+AO213</f>
        <v>384</v>
      </c>
      <c r="L213" s="370"/>
      <c r="M213" s="370"/>
      <c r="N213" s="370"/>
      <c r="O213" s="370">
        <f>Z213+AI213+AR213</f>
        <v>369</v>
      </c>
      <c r="P213" s="370"/>
      <c r="Q213" s="370"/>
      <c r="R213" s="371"/>
      <c r="S213" s="368">
        <f t="shared" si="66"/>
        <v>249</v>
      </c>
      <c r="T213" s="369"/>
      <c r="U213" s="369"/>
      <c r="V213" s="373"/>
      <c r="W213" s="372">
        <v>135</v>
      </c>
      <c r="X213" s="369"/>
      <c r="Y213" s="369"/>
      <c r="Z213" s="372">
        <v>114</v>
      </c>
      <c r="AA213" s="369"/>
      <c r="AB213" s="374"/>
      <c r="AC213" s="369">
        <f t="shared" si="67"/>
        <v>244</v>
      </c>
      <c r="AD213" s="369"/>
      <c r="AE213" s="369"/>
      <c r="AF213" s="370">
        <v>128</v>
      </c>
      <c r="AG213" s="370"/>
      <c r="AH213" s="370"/>
      <c r="AI213" s="370">
        <v>116</v>
      </c>
      <c r="AJ213" s="370"/>
      <c r="AK213" s="371"/>
      <c r="AL213" s="369">
        <f t="shared" si="68"/>
        <v>260</v>
      </c>
      <c r="AM213" s="369"/>
      <c r="AN213" s="369"/>
      <c r="AO213" s="370">
        <v>121</v>
      </c>
      <c r="AP213" s="370"/>
      <c r="AQ213" s="370"/>
      <c r="AR213" s="372">
        <v>139</v>
      </c>
      <c r="AS213" s="369"/>
      <c r="AT213" s="374"/>
    </row>
    <row r="214" spans="2:46" s="5" customFormat="1" ht="18" customHeight="1" hidden="1">
      <c r="B214" s="365" t="s">
        <v>132</v>
      </c>
      <c r="C214" s="366"/>
      <c r="D214" s="366"/>
      <c r="E214" s="366"/>
      <c r="F214" s="367"/>
      <c r="G214" s="368">
        <f>SUM(K214:R214)</f>
        <v>1155</v>
      </c>
      <c r="H214" s="369"/>
      <c r="I214" s="369"/>
      <c r="J214" s="369"/>
      <c r="K214" s="370">
        <f>SUM(K215:N217)</f>
        <v>594</v>
      </c>
      <c r="L214" s="370"/>
      <c r="M214" s="370"/>
      <c r="N214" s="370"/>
      <c r="O214" s="370">
        <f>SUM(O215:R217)</f>
        <v>561</v>
      </c>
      <c r="P214" s="370"/>
      <c r="Q214" s="370"/>
      <c r="R214" s="371"/>
      <c r="S214" s="368">
        <f t="shared" si="66"/>
        <v>397</v>
      </c>
      <c r="T214" s="369"/>
      <c r="U214" s="369"/>
      <c r="V214" s="373"/>
      <c r="W214" s="372">
        <f>SUM(W215:Y217)</f>
        <v>201</v>
      </c>
      <c r="X214" s="369"/>
      <c r="Y214" s="369"/>
      <c r="Z214" s="372">
        <f>SUM(Z215:AB217)</f>
        <v>196</v>
      </c>
      <c r="AA214" s="369"/>
      <c r="AB214" s="374"/>
      <c r="AC214" s="369">
        <f t="shared" si="67"/>
        <v>374</v>
      </c>
      <c r="AD214" s="369"/>
      <c r="AE214" s="369"/>
      <c r="AF214" s="370">
        <f>SUM(AF215:AH217)</f>
        <v>194</v>
      </c>
      <c r="AG214" s="370"/>
      <c r="AH214" s="370"/>
      <c r="AI214" s="370">
        <f>SUM(AI215:AK217)</f>
        <v>180</v>
      </c>
      <c r="AJ214" s="370"/>
      <c r="AK214" s="371"/>
      <c r="AL214" s="369">
        <f t="shared" si="68"/>
        <v>384</v>
      </c>
      <c r="AM214" s="369"/>
      <c r="AN214" s="369"/>
      <c r="AO214" s="370">
        <f>SUM(AO215:AQ217)</f>
        <v>199</v>
      </c>
      <c r="AP214" s="370"/>
      <c r="AQ214" s="370"/>
      <c r="AR214" s="372">
        <f>SUM(AR215:AT217)</f>
        <v>185</v>
      </c>
      <c r="AS214" s="369"/>
      <c r="AT214" s="374"/>
    </row>
    <row r="215" spans="2:46" s="5" customFormat="1" ht="18" customHeight="1" hidden="1">
      <c r="B215" s="365" t="s">
        <v>173</v>
      </c>
      <c r="C215" s="366"/>
      <c r="D215" s="366"/>
      <c r="E215" s="366"/>
      <c r="F215" s="367"/>
      <c r="G215" s="368">
        <f>SUM(K215:R215)</f>
        <v>721</v>
      </c>
      <c r="H215" s="369"/>
      <c r="I215" s="369"/>
      <c r="J215" s="369"/>
      <c r="K215" s="370">
        <f>W215+AF215+AO215</f>
        <v>375</v>
      </c>
      <c r="L215" s="370"/>
      <c r="M215" s="370"/>
      <c r="N215" s="370"/>
      <c r="O215" s="370">
        <f>Z215+AI215+AR215</f>
        <v>346</v>
      </c>
      <c r="P215" s="370"/>
      <c r="Q215" s="370"/>
      <c r="R215" s="371"/>
      <c r="S215" s="368">
        <f t="shared" si="66"/>
        <v>237</v>
      </c>
      <c r="T215" s="369"/>
      <c r="U215" s="369"/>
      <c r="V215" s="373"/>
      <c r="W215" s="372">
        <v>121</v>
      </c>
      <c r="X215" s="369"/>
      <c r="Y215" s="369"/>
      <c r="Z215" s="372">
        <v>116</v>
      </c>
      <c r="AA215" s="369"/>
      <c r="AB215" s="374"/>
      <c r="AC215" s="369">
        <f t="shared" si="67"/>
        <v>236</v>
      </c>
      <c r="AD215" s="369"/>
      <c r="AE215" s="369"/>
      <c r="AF215" s="370">
        <v>123</v>
      </c>
      <c r="AG215" s="370"/>
      <c r="AH215" s="370"/>
      <c r="AI215" s="370">
        <v>113</v>
      </c>
      <c r="AJ215" s="370"/>
      <c r="AK215" s="371"/>
      <c r="AL215" s="369">
        <f t="shared" si="68"/>
        <v>248</v>
      </c>
      <c r="AM215" s="369"/>
      <c r="AN215" s="369"/>
      <c r="AO215" s="370">
        <v>131</v>
      </c>
      <c r="AP215" s="370"/>
      <c r="AQ215" s="370"/>
      <c r="AR215" s="372">
        <v>117</v>
      </c>
      <c r="AS215" s="369"/>
      <c r="AT215" s="374"/>
    </row>
    <row r="216" spans="2:46" s="5" customFormat="1" ht="18" customHeight="1" hidden="1">
      <c r="B216" s="365" t="s">
        <v>144</v>
      </c>
      <c r="C216" s="366"/>
      <c r="D216" s="366"/>
      <c r="E216" s="366"/>
      <c r="F216" s="367"/>
      <c r="G216" s="368">
        <f aca="true" t="shared" si="69" ref="G216:G221">SUM(K216:R216)</f>
        <v>16</v>
      </c>
      <c r="H216" s="369"/>
      <c r="I216" s="369"/>
      <c r="J216" s="369"/>
      <c r="K216" s="370">
        <f>W216+AF216+AO216</f>
        <v>8</v>
      </c>
      <c r="L216" s="370"/>
      <c r="M216" s="370"/>
      <c r="N216" s="370"/>
      <c r="O216" s="370">
        <f>Z216+AI216+AR216</f>
        <v>8</v>
      </c>
      <c r="P216" s="370"/>
      <c r="Q216" s="370"/>
      <c r="R216" s="371"/>
      <c r="S216" s="368">
        <f t="shared" si="66"/>
        <v>9</v>
      </c>
      <c r="T216" s="369"/>
      <c r="U216" s="369"/>
      <c r="V216" s="373"/>
      <c r="W216" s="372">
        <v>6</v>
      </c>
      <c r="X216" s="369"/>
      <c r="Y216" s="369"/>
      <c r="Z216" s="372">
        <v>3</v>
      </c>
      <c r="AA216" s="369"/>
      <c r="AB216" s="374"/>
      <c r="AC216" s="369">
        <f t="shared" si="67"/>
        <v>3</v>
      </c>
      <c r="AD216" s="369"/>
      <c r="AE216" s="369"/>
      <c r="AF216" s="370">
        <v>0</v>
      </c>
      <c r="AG216" s="370"/>
      <c r="AH216" s="370"/>
      <c r="AI216" s="370">
        <v>3</v>
      </c>
      <c r="AJ216" s="370"/>
      <c r="AK216" s="371"/>
      <c r="AL216" s="369">
        <f t="shared" si="68"/>
        <v>4</v>
      </c>
      <c r="AM216" s="369"/>
      <c r="AN216" s="369"/>
      <c r="AO216" s="370">
        <v>2</v>
      </c>
      <c r="AP216" s="370"/>
      <c r="AQ216" s="370"/>
      <c r="AR216" s="372">
        <v>2</v>
      </c>
      <c r="AS216" s="369"/>
      <c r="AT216" s="374"/>
    </row>
    <row r="217" spans="2:46" s="5" customFormat="1" ht="18" customHeight="1" hidden="1">
      <c r="B217" s="365" t="s">
        <v>174</v>
      </c>
      <c r="C217" s="366"/>
      <c r="D217" s="366"/>
      <c r="E217" s="366"/>
      <c r="F217" s="367"/>
      <c r="G217" s="368">
        <f t="shared" si="69"/>
        <v>418</v>
      </c>
      <c r="H217" s="369"/>
      <c r="I217" s="369"/>
      <c r="J217" s="369"/>
      <c r="K217" s="370">
        <f>W217+AF217+AO217</f>
        <v>211</v>
      </c>
      <c r="L217" s="370"/>
      <c r="M217" s="370"/>
      <c r="N217" s="370"/>
      <c r="O217" s="370">
        <f>Z217+AI217+AR217</f>
        <v>207</v>
      </c>
      <c r="P217" s="370"/>
      <c r="Q217" s="370"/>
      <c r="R217" s="371"/>
      <c r="S217" s="368">
        <f t="shared" si="66"/>
        <v>151</v>
      </c>
      <c r="T217" s="369"/>
      <c r="U217" s="369"/>
      <c r="V217" s="373"/>
      <c r="W217" s="372">
        <v>74</v>
      </c>
      <c r="X217" s="369"/>
      <c r="Y217" s="369"/>
      <c r="Z217" s="372">
        <v>77</v>
      </c>
      <c r="AA217" s="369"/>
      <c r="AB217" s="374"/>
      <c r="AC217" s="369">
        <f t="shared" si="67"/>
        <v>135</v>
      </c>
      <c r="AD217" s="369"/>
      <c r="AE217" s="369"/>
      <c r="AF217" s="370">
        <v>71</v>
      </c>
      <c r="AG217" s="370"/>
      <c r="AH217" s="370"/>
      <c r="AI217" s="370">
        <v>64</v>
      </c>
      <c r="AJ217" s="370"/>
      <c r="AK217" s="371"/>
      <c r="AL217" s="369">
        <f t="shared" si="68"/>
        <v>132</v>
      </c>
      <c r="AM217" s="369"/>
      <c r="AN217" s="369"/>
      <c r="AO217" s="370">
        <v>66</v>
      </c>
      <c r="AP217" s="370"/>
      <c r="AQ217" s="370"/>
      <c r="AR217" s="372">
        <v>66</v>
      </c>
      <c r="AS217" s="369"/>
      <c r="AT217" s="374"/>
    </row>
    <row r="218" spans="2:46" s="5" customFormat="1" ht="18" customHeight="1" hidden="1">
      <c r="B218" s="365" t="s">
        <v>145</v>
      </c>
      <c r="C218" s="366"/>
      <c r="D218" s="366"/>
      <c r="E218" s="366"/>
      <c r="F218" s="367"/>
      <c r="G218" s="368">
        <f t="shared" si="69"/>
        <v>806</v>
      </c>
      <c r="H218" s="369"/>
      <c r="I218" s="369"/>
      <c r="J218" s="369"/>
      <c r="K218" s="370">
        <f>SUM(K219)</f>
        <v>423</v>
      </c>
      <c r="L218" s="370"/>
      <c r="M218" s="370"/>
      <c r="N218" s="370"/>
      <c r="O218" s="370">
        <f>SUM(O219)</f>
        <v>383</v>
      </c>
      <c r="P218" s="370"/>
      <c r="Q218" s="370"/>
      <c r="R218" s="371"/>
      <c r="S218" s="368">
        <f t="shared" si="66"/>
        <v>266</v>
      </c>
      <c r="T218" s="369"/>
      <c r="U218" s="369"/>
      <c r="V218" s="373"/>
      <c r="W218" s="372">
        <f>SUM(W219)</f>
        <v>149</v>
      </c>
      <c r="X218" s="369"/>
      <c r="Y218" s="369"/>
      <c r="Z218" s="372">
        <f>SUM(Z219)</f>
        <v>117</v>
      </c>
      <c r="AA218" s="369"/>
      <c r="AB218" s="374"/>
      <c r="AC218" s="369">
        <f t="shared" si="67"/>
        <v>256</v>
      </c>
      <c r="AD218" s="369"/>
      <c r="AE218" s="369"/>
      <c r="AF218" s="370">
        <f>SUM(AF219)</f>
        <v>127</v>
      </c>
      <c r="AG218" s="370"/>
      <c r="AH218" s="370"/>
      <c r="AI218" s="370">
        <f>SUM(AI219)</f>
        <v>129</v>
      </c>
      <c r="AJ218" s="370"/>
      <c r="AK218" s="371"/>
      <c r="AL218" s="369">
        <f t="shared" si="68"/>
        <v>284</v>
      </c>
      <c r="AM218" s="369"/>
      <c r="AN218" s="369"/>
      <c r="AO218" s="370">
        <f>SUM(AO219)</f>
        <v>147</v>
      </c>
      <c r="AP218" s="370"/>
      <c r="AQ218" s="370"/>
      <c r="AR218" s="372">
        <f>SUM(AR219)</f>
        <v>137</v>
      </c>
      <c r="AS218" s="369"/>
      <c r="AT218" s="374"/>
    </row>
    <row r="219" spans="2:46" s="5" customFormat="1" ht="18" customHeight="1" hidden="1">
      <c r="B219" s="365" t="s">
        <v>175</v>
      </c>
      <c r="C219" s="366"/>
      <c r="D219" s="366"/>
      <c r="E219" s="366"/>
      <c r="F219" s="367"/>
      <c r="G219" s="368">
        <f t="shared" si="69"/>
        <v>806</v>
      </c>
      <c r="H219" s="369"/>
      <c r="I219" s="369"/>
      <c r="J219" s="369"/>
      <c r="K219" s="370">
        <f>W219+AF219+AO219</f>
        <v>423</v>
      </c>
      <c r="L219" s="370"/>
      <c r="M219" s="370"/>
      <c r="N219" s="370"/>
      <c r="O219" s="370">
        <f>Z219+AI219+AR219</f>
        <v>383</v>
      </c>
      <c r="P219" s="370"/>
      <c r="Q219" s="370"/>
      <c r="R219" s="371"/>
      <c r="S219" s="368">
        <f t="shared" si="66"/>
        <v>266</v>
      </c>
      <c r="T219" s="369"/>
      <c r="U219" s="369"/>
      <c r="V219" s="373"/>
      <c r="W219" s="372">
        <v>149</v>
      </c>
      <c r="X219" s="369"/>
      <c r="Y219" s="369"/>
      <c r="Z219" s="372">
        <v>117</v>
      </c>
      <c r="AA219" s="369"/>
      <c r="AB219" s="374"/>
      <c r="AC219" s="369">
        <f t="shared" si="67"/>
        <v>256</v>
      </c>
      <c r="AD219" s="369"/>
      <c r="AE219" s="369"/>
      <c r="AF219" s="370">
        <v>127</v>
      </c>
      <c r="AG219" s="370"/>
      <c r="AH219" s="370"/>
      <c r="AI219" s="370">
        <v>129</v>
      </c>
      <c r="AJ219" s="370"/>
      <c r="AK219" s="371"/>
      <c r="AL219" s="369">
        <f t="shared" si="68"/>
        <v>284</v>
      </c>
      <c r="AM219" s="369"/>
      <c r="AN219" s="369"/>
      <c r="AO219" s="370">
        <v>147</v>
      </c>
      <c r="AP219" s="370"/>
      <c r="AQ219" s="370"/>
      <c r="AR219" s="372">
        <v>137</v>
      </c>
      <c r="AS219" s="369"/>
      <c r="AT219" s="374"/>
    </row>
    <row r="220" spans="2:46" s="5" customFormat="1" ht="18" customHeight="1" hidden="1">
      <c r="B220" s="375" t="s">
        <v>134</v>
      </c>
      <c r="C220" s="376"/>
      <c r="D220" s="376"/>
      <c r="E220" s="376"/>
      <c r="F220" s="377"/>
      <c r="G220" s="378">
        <f t="shared" si="69"/>
        <v>452</v>
      </c>
      <c r="H220" s="379"/>
      <c r="I220" s="379"/>
      <c r="J220" s="379"/>
      <c r="K220" s="380">
        <f>SUM(K221)</f>
        <v>247</v>
      </c>
      <c r="L220" s="380"/>
      <c r="M220" s="380"/>
      <c r="N220" s="380"/>
      <c r="O220" s="380">
        <f>SUM(O221)</f>
        <v>205</v>
      </c>
      <c r="P220" s="380"/>
      <c r="Q220" s="380"/>
      <c r="R220" s="381"/>
      <c r="S220" s="378">
        <f t="shared" si="66"/>
        <v>160</v>
      </c>
      <c r="T220" s="379"/>
      <c r="U220" s="379"/>
      <c r="V220" s="383"/>
      <c r="W220" s="382">
        <f>SUM(W221)</f>
        <v>96</v>
      </c>
      <c r="X220" s="379"/>
      <c r="Y220" s="379"/>
      <c r="Z220" s="382">
        <f>SUM(Z221)</f>
        <v>64</v>
      </c>
      <c r="AA220" s="379"/>
      <c r="AB220" s="384"/>
      <c r="AC220" s="379">
        <f t="shared" si="67"/>
        <v>139</v>
      </c>
      <c r="AD220" s="379"/>
      <c r="AE220" s="379"/>
      <c r="AF220" s="380">
        <f>SUM(AF221)</f>
        <v>73</v>
      </c>
      <c r="AG220" s="380"/>
      <c r="AH220" s="380"/>
      <c r="AI220" s="380">
        <f>SUM(AI221)</f>
        <v>66</v>
      </c>
      <c r="AJ220" s="380"/>
      <c r="AK220" s="381"/>
      <c r="AL220" s="379">
        <f t="shared" si="68"/>
        <v>153</v>
      </c>
      <c r="AM220" s="379"/>
      <c r="AN220" s="379"/>
      <c r="AO220" s="380">
        <f>SUM(AO221)</f>
        <v>78</v>
      </c>
      <c r="AP220" s="380"/>
      <c r="AQ220" s="380"/>
      <c r="AR220" s="382">
        <f>SUM(AR221)</f>
        <v>75</v>
      </c>
      <c r="AS220" s="379"/>
      <c r="AT220" s="384"/>
    </row>
    <row r="221" spans="2:46" s="5" customFormat="1" ht="18" customHeight="1" hidden="1">
      <c r="B221" s="365" t="s">
        <v>177</v>
      </c>
      <c r="C221" s="366"/>
      <c r="D221" s="366"/>
      <c r="E221" s="366"/>
      <c r="F221" s="367"/>
      <c r="G221" s="368">
        <f t="shared" si="69"/>
        <v>452</v>
      </c>
      <c r="H221" s="369"/>
      <c r="I221" s="369"/>
      <c r="J221" s="369"/>
      <c r="K221" s="370">
        <f>W221+AF221+AO221</f>
        <v>247</v>
      </c>
      <c r="L221" s="370"/>
      <c r="M221" s="370"/>
      <c r="N221" s="370"/>
      <c r="O221" s="370">
        <f>Z221+AI221+AR221</f>
        <v>205</v>
      </c>
      <c r="P221" s="370"/>
      <c r="Q221" s="370"/>
      <c r="R221" s="371"/>
      <c r="S221" s="368">
        <f t="shared" si="66"/>
        <v>160</v>
      </c>
      <c r="T221" s="369"/>
      <c r="U221" s="369"/>
      <c r="V221" s="373"/>
      <c r="W221" s="372">
        <v>96</v>
      </c>
      <c r="X221" s="369"/>
      <c r="Y221" s="369"/>
      <c r="Z221" s="372">
        <v>64</v>
      </c>
      <c r="AA221" s="369"/>
      <c r="AB221" s="374"/>
      <c r="AC221" s="369">
        <f t="shared" si="67"/>
        <v>139</v>
      </c>
      <c r="AD221" s="369"/>
      <c r="AE221" s="369"/>
      <c r="AF221" s="370">
        <v>73</v>
      </c>
      <c r="AG221" s="370"/>
      <c r="AH221" s="370"/>
      <c r="AI221" s="370">
        <v>66</v>
      </c>
      <c r="AJ221" s="370"/>
      <c r="AK221" s="371"/>
      <c r="AL221" s="369">
        <f t="shared" si="68"/>
        <v>153</v>
      </c>
      <c r="AM221" s="369"/>
      <c r="AN221" s="369"/>
      <c r="AO221" s="370">
        <v>78</v>
      </c>
      <c r="AP221" s="370"/>
      <c r="AQ221" s="370"/>
      <c r="AR221" s="372">
        <v>75</v>
      </c>
      <c r="AS221" s="369"/>
      <c r="AT221" s="374"/>
    </row>
    <row r="222" spans="1:46" s="229" customFormat="1" ht="18" customHeight="1">
      <c r="A222" s="173"/>
      <c r="B222" s="289" t="s">
        <v>147</v>
      </c>
      <c r="C222" s="290"/>
      <c r="D222" s="290"/>
      <c r="E222" s="290"/>
      <c r="F222" s="357"/>
      <c r="G222" s="358">
        <f>SUM(K222:R222)</f>
        <v>3108</v>
      </c>
      <c r="H222" s="359"/>
      <c r="I222" s="359"/>
      <c r="J222" s="359"/>
      <c r="K222" s="360">
        <f>K223+K225+K229+K231</f>
        <v>1604</v>
      </c>
      <c r="L222" s="360"/>
      <c r="M222" s="360"/>
      <c r="N222" s="360"/>
      <c r="O222" s="360">
        <f>O223+O225+O229+O231</f>
        <v>1504</v>
      </c>
      <c r="P222" s="360"/>
      <c r="Q222" s="360"/>
      <c r="R222" s="361"/>
      <c r="S222" s="358">
        <f>SUM(W222:AB222)</f>
        <v>1021</v>
      </c>
      <c r="T222" s="359"/>
      <c r="U222" s="359"/>
      <c r="V222" s="363"/>
      <c r="W222" s="362">
        <f>W223+W225+W229+W231</f>
        <v>502</v>
      </c>
      <c r="X222" s="359"/>
      <c r="Y222" s="359"/>
      <c r="Z222" s="362">
        <f>Z223+Z225+Z229+Z231</f>
        <v>519</v>
      </c>
      <c r="AA222" s="359"/>
      <c r="AB222" s="364"/>
      <c r="AC222" s="359">
        <f>SUM(AF222:AK222)</f>
        <v>1073</v>
      </c>
      <c r="AD222" s="359"/>
      <c r="AE222" s="359"/>
      <c r="AF222" s="360">
        <f>AF223+AF225+AF229+AF231</f>
        <v>579</v>
      </c>
      <c r="AG222" s="360"/>
      <c r="AH222" s="360"/>
      <c r="AI222" s="360">
        <f>AI223+AI225+AI229+AI231</f>
        <v>494</v>
      </c>
      <c r="AJ222" s="360"/>
      <c r="AK222" s="361"/>
      <c r="AL222" s="359">
        <f>SUM(AO222:AT222)</f>
        <v>1014</v>
      </c>
      <c r="AM222" s="359"/>
      <c r="AN222" s="359"/>
      <c r="AO222" s="360">
        <f>AO223+AO225+AO229+AO231</f>
        <v>523</v>
      </c>
      <c r="AP222" s="360"/>
      <c r="AQ222" s="360"/>
      <c r="AR222" s="362">
        <f>AR223+AR225+AR229+AR231</f>
        <v>491</v>
      </c>
      <c r="AS222" s="359"/>
      <c r="AT222" s="364"/>
    </row>
    <row r="223" spans="2:46" s="5" customFormat="1" ht="18" customHeight="1" hidden="1">
      <c r="B223" s="365" t="s">
        <v>131</v>
      </c>
      <c r="C223" s="366"/>
      <c r="D223" s="366"/>
      <c r="E223" s="366"/>
      <c r="F223" s="367"/>
      <c r="G223" s="368">
        <f>SUM(K223:R223)</f>
        <v>714</v>
      </c>
      <c r="H223" s="369"/>
      <c r="I223" s="369"/>
      <c r="J223" s="369"/>
      <c r="K223" s="370">
        <f>SUM(K224)</f>
        <v>359</v>
      </c>
      <c r="L223" s="370"/>
      <c r="M223" s="370"/>
      <c r="N223" s="370"/>
      <c r="O223" s="370">
        <f>SUM(O224)</f>
        <v>355</v>
      </c>
      <c r="P223" s="370"/>
      <c r="Q223" s="370"/>
      <c r="R223" s="371"/>
      <c r="S223" s="368">
        <f aca="true" t="shared" si="70" ref="S223:S232">SUM(W223:AB223)</f>
        <v>220</v>
      </c>
      <c r="T223" s="369"/>
      <c r="U223" s="369"/>
      <c r="V223" s="373"/>
      <c r="W223" s="372">
        <f>SUM(W224)</f>
        <v>96</v>
      </c>
      <c r="X223" s="369"/>
      <c r="Y223" s="369"/>
      <c r="Z223" s="372">
        <f>SUM(Z224)</f>
        <v>124</v>
      </c>
      <c r="AA223" s="369"/>
      <c r="AB223" s="374"/>
      <c r="AC223" s="369">
        <f aca="true" t="shared" si="71" ref="AC223:AC232">SUM(AF223:AK223)</f>
        <v>249</v>
      </c>
      <c r="AD223" s="369"/>
      <c r="AE223" s="369"/>
      <c r="AF223" s="370">
        <f>SUM(AF224)</f>
        <v>135</v>
      </c>
      <c r="AG223" s="370"/>
      <c r="AH223" s="370"/>
      <c r="AI223" s="370">
        <f>SUM(AI224)</f>
        <v>114</v>
      </c>
      <c r="AJ223" s="370"/>
      <c r="AK223" s="371"/>
      <c r="AL223" s="369">
        <f aca="true" t="shared" si="72" ref="AL223:AL232">SUM(AO223:AT223)</f>
        <v>245</v>
      </c>
      <c r="AM223" s="369"/>
      <c r="AN223" s="369"/>
      <c r="AO223" s="370">
        <f>SUM(AO224)</f>
        <v>128</v>
      </c>
      <c r="AP223" s="370"/>
      <c r="AQ223" s="370"/>
      <c r="AR223" s="372">
        <f>SUM(AR224)</f>
        <v>117</v>
      </c>
      <c r="AS223" s="369"/>
      <c r="AT223" s="374"/>
    </row>
    <row r="224" spans="2:46" s="5" customFormat="1" ht="18" customHeight="1" hidden="1">
      <c r="B224" s="365" t="s">
        <v>172</v>
      </c>
      <c r="C224" s="366"/>
      <c r="D224" s="366"/>
      <c r="E224" s="366"/>
      <c r="F224" s="367"/>
      <c r="G224" s="368">
        <f>SUM(K224:R224)</f>
        <v>714</v>
      </c>
      <c r="H224" s="369"/>
      <c r="I224" s="369"/>
      <c r="J224" s="369"/>
      <c r="K224" s="370">
        <f>W224+AF224+AO224</f>
        <v>359</v>
      </c>
      <c r="L224" s="370"/>
      <c r="M224" s="370"/>
      <c r="N224" s="370"/>
      <c r="O224" s="370">
        <f>Z224+AI224+AR224</f>
        <v>355</v>
      </c>
      <c r="P224" s="370"/>
      <c r="Q224" s="370"/>
      <c r="R224" s="371"/>
      <c r="S224" s="368">
        <f t="shared" si="70"/>
        <v>220</v>
      </c>
      <c r="T224" s="369"/>
      <c r="U224" s="369"/>
      <c r="V224" s="373"/>
      <c r="W224" s="372">
        <v>96</v>
      </c>
      <c r="X224" s="369"/>
      <c r="Y224" s="369"/>
      <c r="Z224" s="372">
        <v>124</v>
      </c>
      <c r="AA224" s="369"/>
      <c r="AB224" s="374"/>
      <c r="AC224" s="369">
        <f t="shared" si="71"/>
        <v>249</v>
      </c>
      <c r="AD224" s="369"/>
      <c r="AE224" s="369"/>
      <c r="AF224" s="370">
        <v>135</v>
      </c>
      <c r="AG224" s="370"/>
      <c r="AH224" s="370"/>
      <c r="AI224" s="370">
        <v>114</v>
      </c>
      <c r="AJ224" s="370"/>
      <c r="AK224" s="371"/>
      <c r="AL224" s="369">
        <f t="shared" si="72"/>
        <v>245</v>
      </c>
      <c r="AM224" s="369"/>
      <c r="AN224" s="369"/>
      <c r="AO224" s="370">
        <v>128</v>
      </c>
      <c r="AP224" s="370"/>
      <c r="AQ224" s="370"/>
      <c r="AR224" s="372">
        <v>117</v>
      </c>
      <c r="AS224" s="369"/>
      <c r="AT224" s="374"/>
    </row>
    <row r="225" spans="2:46" s="5" customFormat="1" ht="18" customHeight="1" hidden="1">
      <c r="B225" s="365" t="s">
        <v>132</v>
      </c>
      <c r="C225" s="366"/>
      <c r="D225" s="366"/>
      <c r="E225" s="366"/>
      <c r="F225" s="367"/>
      <c r="G225" s="368">
        <f>SUM(K225:R225)</f>
        <v>1141</v>
      </c>
      <c r="H225" s="369"/>
      <c r="I225" s="369"/>
      <c r="J225" s="369"/>
      <c r="K225" s="370">
        <f>SUM(K226:N228)</f>
        <v>572</v>
      </c>
      <c r="L225" s="370"/>
      <c r="M225" s="370"/>
      <c r="N225" s="370"/>
      <c r="O225" s="370">
        <f>SUM(O226:R228)</f>
        <v>569</v>
      </c>
      <c r="P225" s="370"/>
      <c r="Q225" s="370"/>
      <c r="R225" s="371"/>
      <c r="S225" s="368">
        <f t="shared" si="70"/>
        <v>375</v>
      </c>
      <c r="T225" s="369"/>
      <c r="U225" s="369"/>
      <c r="V225" s="373"/>
      <c r="W225" s="372">
        <f>SUM(W226:Y228)</f>
        <v>183</v>
      </c>
      <c r="X225" s="369"/>
      <c r="Y225" s="369"/>
      <c r="Z225" s="372">
        <f>SUM(Z226:AB228)</f>
        <v>192</v>
      </c>
      <c r="AA225" s="369"/>
      <c r="AB225" s="374"/>
      <c r="AC225" s="369">
        <f t="shared" si="71"/>
        <v>393</v>
      </c>
      <c r="AD225" s="369"/>
      <c r="AE225" s="369"/>
      <c r="AF225" s="370">
        <f>SUM(AF226:AH228)</f>
        <v>195</v>
      </c>
      <c r="AG225" s="370"/>
      <c r="AH225" s="370"/>
      <c r="AI225" s="370">
        <f>SUM(AI226:AK228)</f>
        <v>198</v>
      </c>
      <c r="AJ225" s="370"/>
      <c r="AK225" s="371"/>
      <c r="AL225" s="369">
        <f t="shared" si="72"/>
        <v>373</v>
      </c>
      <c r="AM225" s="369"/>
      <c r="AN225" s="369"/>
      <c r="AO225" s="370">
        <f>SUM(AO226:AQ228)</f>
        <v>194</v>
      </c>
      <c r="AP225" s="370"/>
      <c r="AQ225" s="370"/>
      <c r="AR225" s="372">
        <f>SUM(AR226:AT228)</f>
        <v>179</v>
      </c>
      <c r="AS225" s="369"/>
      <c r="AT225" s="374"/>
    </row>
    <row r="226" spans="2:46" s="5" customFormat="1" ht="18" customHeight="1" hidden="1">
      <c r="B226" s="365" t="s">
        <v>173</v>
      </c>
      <c r="C226" s="366"/>
      <c r="D226" s="366"/>
      <c r="E226" s="366"/>
      <c r="F226" s="367"/>
      <c r="G226" s="368">
        <f>SUM(K226:R226)</f>
        <v>713</v>
      </c>
      <c r="H226" s="369"/>
      <c r="I226" s="369"/>
      <c r="J226" s="369"/>
      <c r="K226" s="370">
        <f>W226+AF226+AO226</f>
        <v>361</v>
      </c>
      <c r="L226" s="370"/>
      <c r="M226" s="370"/>
      <c r="N226" s="370"/>
      <c r="O226" s="370">
        <f>Z226+AI226+AR226</f>
        <v>352</v>
      </c>
      <c r="P226" s="370"/>
      <c r="Q226" s="370"/>
      <c r="R226" s="371"/>
      <c r="S226" s="368">
        <f t="shared" si="70"/>
        <v>232</v>
      </c>
      <c r="T226" s="369"/>
      <c r="U226" s="369"/>
      <c r="V226" s="373"/>
      <c r="W226" s="372">
        <v>116</v>
      </c>
      <c r="X226" s="369"/>
      <c r="Y226" s="369"/>
      <c r="Z226" s="372">
        <v>116</v>
      </c>
      <c r="AA226" s="369"/>
      <c r="AB226" s="374"/>
      <c r="AC226" s="369">
        <f t="shared" si="71"/>
        <v>242</v>
      </c>
      <c r="AD226" s="369"/>
      <c r="AE226" s="369"/>
      <c r="AF226" s="370">
        <v>122</v>
      </c>
      <c r="AG226" s="370"/>
      <c r="AH226" s="370"/>
      <c r="AI226" s="370">
        <v>120</v>
      </c>
      <c r="AJ226" s="370"/>
      <c r="AK226" s="371"/>
      <c r="AL226" s="369">
        <f t="shared" si="72"/>
        <v>239</v>
      </c>
      <c r="AM226" s="369"/>
      <c r="AN226" s="369"/>
      <c r="AO226" s="370">
        <v>123</v>
      </c>
      <c r="AP226" s="370"/>
      <c r="AQ226" s="370"/>
      <c r="AR226" s="372">
        <v>116</v>
      </c>
      <c r="AS226" s="369"/>
      <c r="AT226" s="374"/>
    </row>
    <row r="227" spans="2:46" s="5" customFormat="1" ht="18" customHeight="1" hidden="1">
      <c r="B227" s="365" t="s">
        <v>144</v>
      </c>
      <c r="C227" s="366"/>
      <c r="D227" s="366"/>
      <c r="E227" s="366"/>
      <c r="F227" s="367"/>
      <c r="G227" s="368">
        <f aca="true" t="shared" si="73" ref="G227:G232">SUM(K227:R227)</f>
        <v>0</v>
      </c>
      <c r="H227" s="369"/>
      <c r="I227" s="369"/>
      <c r="J227" s="369"/>
      <c r="K227" s="370">
        <f>W227+AF227+AO227</f>
        <v>0</v>
      </c>
      <c r="L227" s="370"/>
      <c r="M227" s="370"/>
      <c r="N227" s="370"/>
      <c r="O227" s="370">
        <f>Z227+AI227+AR227</f>
        <v>0</v>
      </c>
      <c r="P227" s="370"/>
      <c r="Q227" s="370"/>
      <c r="R227" s="371"/>
      <c r="S227" s="368">
        <f t="shared" si="70"/>
        <v>0</v>
      </c>
      <c r="T227" s="369"/>
      <c r="U227" s="369"/>
      <c r="V227" s="373"/>
      <c r="W227" s="372">
        <v>0</v>
      </c>
      <c r="X227" s="369"/>
      <c r="Y227" s="369"/>
      <c r="Z227" s="372">
        <v>0</v>
      </c>
      <c r="AA227" s="369"/>
      <c r="AB227" s="374"/>
      <c r="AC227" s="369">
        <f t="shared" si="71"/>
        <v>0</v>
      </c>
      <c r="AD227" s="369"/>
      <c r="AE227" s="369"/>
      <c r="AF227" s="370">
        <v>0</v>
      </c>
      <c r="AG227" s="370"/>
      <c r="AH227" s="370"/>
      <c r="AI227" s="370">
        <v>0</v>
      </c>
      <c r="AJ227" s="370"/>
      <c r="AK227" s="371"/>
      <c r="AL227" s="369">
        <f t="shared" si="72"/>
        <v>0</v>
      </c>
      <c r="AM227" s="369"/>
      <c r="AN227" s="369"/>
      <c r="AO227" s="370">
        <v>0</v>
      </c>
      <c r="AP227" s="370"/>
      <c r="AQ227" s="370"/>
      <c r="AR227" s="372">
        <v>0</v>
      </c>
      <c r="AS227" s="369"/>
      <c r="AT227" s="374"/>
    </row>
    <row r="228" spans="2:46" s="5" customFormat="1" ht="18" customHeight="1" hidden="1">
      <c r="B228" s="365" t="s">
        <v>174</v>
      </c>
      <c r="C228" s="366"/>
      <c r="D228" s="366"/>
      <c r="E228" s="366"/>
      <c r="F228" s="367"/>
      <c r="G228" s="368">
        <f t="shared" si="73"/>
        <v>428</v>
      </c>
      <c r="H228" s="369"/>
      <c r="I228" s="369"/>
      <c r="J228" s="369"/>
      <c r="K228" s="370">
        <f>W228+AF228+AO228</f>
        <v>211</v>
      </c>
      <c r="L228" s="370"/>
      <c r="M228" s="370"/>
      <c r="N228" s="370"/>
      <c r="O228" s="370">
        <f>Z228+AI228+AR228</f>
        <v>217</v>
      </c>
      <c r="P228" s="370"/>
      <c r="Q228" s="370"/>
      <c r="R228" s="371"/>
      <c r="S228" s="368">
        <f t="shared" si="70"/>
        <v>143</v>
      </c>
      <c r="T228" s="369"/>
      <c r="U228" s="369"/>
      <c r="V228" s="373"/>
      <c r="W228" s="372">
        <v>67</v>
      </c>
      <c r="X228" s="369"/>
      <c r="Y228" s="369"/>
      <c r="Z228" s="372">
        <v>76</v>
      </c>
      <c r="AA228" s="369"/>
      <c r="AB228" s="374"/>
      <c r="AC228" s="369">
        <f t="shared" si="71"/>
        <v>151</v>
      </c>
      <c r="AD228" s="369"/>
      <c r="AE228" s="369"/>
      <c r="AF228" s="370">
        <v>73</v>
      </c>
      <c r="AG228" s="370"/>
      <c r="AH228" s="370"/>
      <c r="AI228" s="370">
        <v>78</v>
      </c>
      <c r="AJ228" s="370"/>
      <c r="AK228" s="371"/>
      <c r="AL228" s="369">
        <f t="shared" si="72"/>
        <v>134</v>
      </c>
      <c r="AM228" s="369"/>
      <c r="AN228" s="369"/>
      <c r="AO228" s="370">
        <v>71</v>
      </c>
      <c r="AP228" s="370"/>
      <c r="AQ228" s="370"/>
      <c r="AR228" s="372">
        <v>63</v>
      </c>
      <c r="AS228" s="369"/>
      <c r="AT228" s="374"/>
    </row>
    <row r="229" spans="2:46" s="5" customFormat="1" ht="18" customHeight="1" hidden="1">
      <c r="B229" s="365" t="s">
        <v>145</v>
      </c>
      <c r="C229" s="366"/>
      <c r="D229" s="366"/>
      <c r="E229" s="366"/>
      <c r="F229" s="367"/>
      <c r="G229" s="368">
        <f t="shared" si="73"/>
        <v>784</v>
      </c>
      <c r="H229" s="369"/>
      <c r="I229" s="369"/>
      <c r="J229" s="369"/>
      <c r="K229" s="370">
        <f>SUM(K230)</f>
        <v>419</v>
      </c>
      <c r="L229" s="370"/>
      <c r="M229" s="370"/>
      <c r="N229" s="370"/>
      <c r="O229" s="370">
        <f>SUM(O230)</f>
        <v>365</v>
      </c>
      <c r="P229" s="370"/>
      <c r="Q229" s="370"/>
      <c r="R229" s="371"/>
      <c r="S229" s="368">
        <f t="shared" si="70"/>
        <v>260</v>
      </c>
      <c r="T229" s="369"/>
      <c r="U229" s="369"/>
      <c r="V229" s="373"/>
      <c r="W229" s="372">
        <f>SUM(W230)</f>
        <v>142</v>
      </c>
      <c r="X229" s="369"/>
      <c r="Y229" s="369"/>
      <c r="Z229" s="372">
        <f>SUM(Z230)</f>
        <v>118</v>
      </c>
      <c r="AA229" s="369"/>
      <c r="AB229" s="374"/>
      <c r="AC229" s="369">
        <f t="shared" si="71"/>
        <v>268</v>
      </c>
      <c r="AD229" s="369"/>
      <c r="AE229" s="369"/>
      <c r="AF229" s="370">
        <f>SUM(AF230)</f>
        <v>150</v>
      </c>
      <c r="AG229" s="370"/>
      <c r="AH229" s="370"/>
      <c r="AI229" s="370">
        <f>SUM(AI230)</f>
        <v>118</v>
      </c>
      <c r="AJ229" s="370"/>
      <c r="AK229" s="371"/>
      <c r="AL229" s="369">
        <f t="shared" si="72"/>
        <v>256</v>
      </c>
      <c r="AM229" s="369"/>
      <c r="AN229" s="369"/>
      <c r="AO229" s="370">
        <f>SUM(AO230)</f>
        <v>127</v>
      </c>
      <c r="AP229" s="370"/>
      <c r="AQ229" s="370"/>
      <c r="AR229" s="372">
        <f>SUM(AR230)</f>
        <v>129</v>
      </c>
      <c r="AS229" s="369"/>
      <c r="AT229" s="374"/>
    </row>
    <row r="230" spans="2:46" s="5" customFormat="1" ht="18" customHeight="1" hidden="1">
      <c r="B230" s="365" t="s">
        <v>175</v>
      </c>
      <c r="C230" s="366"/>
      <c r="D230" s="366"/>
      <c r="E230" s="366"/>
      <c r="F230" s="367"/>
      <c r="G230" s="368">
        <f t="shared" si="73"/>
        <v>784</v>
      </c>
      <c r="H230" s="369"/>
      <c r="I230" s="369"/>
      <c r="J230" s="369"/>
      <c r="K230" s="370">
        <f>W230+AF230+AO230</f>
        <v>419</v>
      </c>
      <c r="L230" s="370"/>
      <c r="M230" s="370"/>
      <c r="N230" s="370"/>
      <c r="O230" s="370">
        <f>Z230+AI230+AR230</f>
        <v>365</v>
      </c>
      <c r="P230" s="370"/>
      <c r="Q230" s="370"/>
      <c r="R230" s="371"/>
      <c r="S230" s="368">
        <f t="shared" si="70"/>
        <v>260</v>
      </c>
      <c r="T230" s="369"/>
      <c r="U230" s="369"/>
      <c r="V230" s="373"/>
      <c r="W230" s="372">
        <v>142</v>
      </c>
      <c r="X230" s="369"/>
      <c r="Y230" s="369"/>
      <c r="Z230" s="372">
        <v>118</v>
      </c>
      <c r="AA230" s="369"/>
      <c r="AB230" s="374"/>
      <c r="AC230" s="369">
        <f t="shared" si="71"/>
        <v>268</v>
      </c>
      <c r="AD230" s="369"/>
      <c r="AE230" s="369"/>
      <c r="AF230" s="370">
        <v>150</v>
      </c>
      <c r="AG230" s="370"/>
      <c r="AH230" s="370"/>
      <c r="AI230" s="370">
        <v>118</v>
      </c>
      <c r="AJ230" s="370"/>
      <c r="AK230" s="371"/>
      <c r="AL230" s="369">
        <f t="shared" si="72"/>
        <v>256</v>
      </c>
      <c r="AM230" s="369"/>
      <c r="AN230" s="369"/>
      <c r="AO230" s="370">
        <v>127</v>
      </c>
      <c r="AP230" s="370"/>
      <c r="AQ230" s="370"/>
      <c r="AR230" s="372">
        <v>129</v>
      </c>
      <c r="AS230" s="369"/>
      <c r="AT230" s="374"/>
    </row>
    <row r="231" spans="2:46" s="5" customFormat="1" ht="18" customHeight="1" hidden="1">
      <c r="B231" s="375" t="s">
        <v>134</v>
      </c>
      <c r="C231" s="376"/>
      <c r="D231" s="376"/>
      <c r="E231" s="376"/>
      <c r="F231" s="377"/>
      <c r="G231" s="378">
        <f t="shared" si="73"/>
        <v>469</v>
      </c>
      <c r="H231" s="379"/>
      <c r="I231" s="379"/>
      <c r="J231" s="379"/>
      <c r="K231" s="380">
        <f>SUM(K232)</f>
        <v>254</v>
      </c>
      <c r="L231" s="380"/>
      <c r="M231" s="380"/>
      <c r="N231" s="380"/>
      <c r="O231" s="380">
        <f>SUM(O232)</f>
        <v>215</v>
      </c>
      <c r="P231" s="380"/>
      <c r="Q231" s="380"/>
      <c r="R231" s="381"/>
      <c r="S231" s="378">
        <f t="shared" si="70"/>
        <v>166</v>
      </c>
      <c r="T231" s="379"/>
      <c r="U231" s="379"/>
      <c r="V231" s="383"/>
      <c r="W231" s="382">
        <f>SUM(W232)</f>
        <v>81</v>
      </c>
      <c r="X231" s="379"/>
      <c r="Y231" s="379"/>
      <c r="Z231" s="382">
        <f>SUM(Z232)</f>
        <v>85</v>
      </c>
      <c r="AA231" s="379"/>
      <c r="AB231" s="384"/>
      <c r="AC231" s="379">
        <f t="shared" si="71"/>
        <v>163</v>
      </c>
      <c r="AD231" s="379"/>
      <c r="AE231" s="379"/>
      <c r="AF231" s="380">
        <f>SUM(AF232)</f>
        <v>99</v>
      </c>
      <c r="AG231" s="380"/>
      <c r="AH231" s="380"/>
      <c r="AI231" s="380">
        <f>SUM(AI232)</f>
        <v>64</v>
      </c>
      <c r="AJ231" s="380"/>
      <c r="AK231" s="381"/>
      <c r="AL231" s="379">
        <f t="shared" si="72"/>
        <v>140</v>
      </c>
      <c r="AM231" s="379"/>
      <c r="AN231" s="379"/>
      <c r="AO231" s="380">
        <f>SUM(AO232)</f>
        <v>74</v>
      </c>
      <c r="AP231" s="380"/>
      <c r="AQ231" s="380"/>
      <c r="AR231" s="382">
        <f>SUM(AR232)</f>
        <v>66</v>
      </c>
      <c r="AS231" s="379"/>
      <c r="AT231" s="384"/>
    </row>
    <row r="232" spans="2:46" s="5" customFormat="1" ht="18" customHeight="1" hidden="1">
      <c r="B232" s="365" t="s">
        <v>177</v>
      </c>
      <c r="C232" s="366"/>
      <c r="D232" s="366"/>
      <c r="E232" s="366"/>
      <c r="F232" s="367"/>
      <c r="G232" s="368">
        <f t="shared" si="73"/>
        <v>469</v>
      </c>
      <c r="H232" s="369"/>
      <c r="I232" s="369"/>
      <c r="J232" s="369"/>
      <c r="K232" s="370">
        <f>W232+AF232+AO232</f>
        <v>254</v>
      </c>
      <c r="L232" s="370"/>
      <c r="M232" s="370"/>
      <c r="N232" s="370"/>
      <c r="O232" s="370">
        <f>Z232+AI232+AR232</f>
        <v>215</v>
      </c>
      <c r="P232" s="370"/>
      <c r="Q232" s="370"/>
      <c r="R232" s="371"/>
      <c r="S232" s="368">
        <f t="shared" si="70"/>
        <v>166</v>
      </c>
      <c r="T232" s="369"/>
      <c r="U232" s="369"/>
      <c r="V232" s="373"/>
      <c r="W232" s="372">
        <v>81</v>
      </c>
      <c r="X232" s="369"/>
      <c r="Y232" s="369"/>
      <c r="Z232" s="372">
        <v>85</v>
      </c>
      <c r="AA232" s="369"/>
      <c r="AB232" s="374"/>
      <c r="AC232" s="369">
        <f t="shared" si="71"/>
        <v>163</v>
      </c>
      <c r="AD232" s="369"/>
      <c r="AE232" s="369"/>
      <c r="AF232" s="370">
        <v>99</v>
      </c>
      <c r="AG232" s="370"/>
      <c r="AH232" s="370"/>
      <c r="AI232" s="370">
        <v>64</v>
      </c>
      <c r="AJ232" s="370"/>
      <c r="AK232" s="371"/>
      <c r="AL232" s="369">
        <f t="shared" si="72"/>
        <v>140</v>
      </c>
      <c r="AM232" s="369"/>
      <c r="AN232" s="369"/>
      <c r="AO232" s="370">
        <v>74</v>
      </c>
      <c r="AP232" s="370"/>
      <c r="AQ232" s="370"/>
      <c r="AR232" s="372">
        <v>66</v>
      </c>
      <c r="AS232" s="369"/>
      <c r="AT232" s="374"/>
    </row>
    <row r="233" spans="1:46" s="229" customFormat="1" ht="18" customHeight="1">
      <c r="A233" s="173"/>
      <c r="B233" s="289" t="s">
        <v>149</v>
      </c>
      <c r="C233" s="290"/>
      <c r="D233" s="290"/>
      <c r="E233" s="290"/>
      <c r="F233" s="357"/>
      <c r="G233" s="358">
        <f>SUM(K233:R233)</f>
        <v>3137</v>
      </c>
      <c r="H233" s="359"/>
      <c r="I233" s="359"/>
      <c r="J233" s="359"/>
      <c r="K233" s="360">
        <f>K234+K236+K240+K242</f>
        <v>1602</v>
      </c>
      <c r="L233" s="360"/>
      <c r="M233" s="360"/>
      <c r="N233" s="360"/>
      <c r="O233" s="360">
        <f>O234+O236+O240+O242</f>
        <v>1535</v>
      </c>
      <c r="P233" s="360"/>
      <c r="Q233" s="360"/>
      <c r="R233" s="361"/>
      <c r="S233" s="358">
        <f>SUM(W233:AB233)</f>
        <v>1039</v>
      </c>
      <c r="T233" s="359"/>
      <c r="U233" s="359"/>
      <c r="V233" s="363"/>
      <c r="W233" s="362">
        <f>W234+W236+W240+W242</f>
        <v>522</v>
      </c>
      <c r="X233" s="359"/>
      <c r="Y233" s="359"/>
      <c r="Z233" s="362">
        <f>Z234+Z236+Z240+Z242</f>
        <v>517</v>
      </c>
      <c r="AA233" s="359"/>
      <c r="AB233" s="364"/>
      <c r="AC233" s="359">
        <f>SUM(AF233:AK233)</f>
        <v>1025</v>
      </c>
      <c r="AD233" s="359"/>
      <c r="AE233" s="359"/>
      <c r="AF233" s="360">
        <f>AF234+AF236+AF240+AF242</f>
        <v>501</v>
      </c>
      <c r="AG233" s="360"/>
      <c r="AH233" s="360"/>
      <c r="AI233" s="360">
        <f>AI234+AI236+AI240+AI242</f>
        <v>524</v>
      </c>
      <c r="AJ233" s="360"/>
      <c r="AK233" s="361"/>
      <c r="AL233" s="359">
        <f>SUM(AO233:AT233)</f>
        <v>1073</v>
      </c>
      <c r="AM233" s="359"/>
      <c r="AN233" s="359"/>
      <c r="AO233" s="360">
        <f>AO234+AO236+AO240+AO242</f>
        <v>579</v>
      </c>
      <c r="AP233" s="360"/>
      <c r="AQ233" s="360"/>
      <c r="AR233" s="362">
        <f>AR234+AR236+AR240+AR242</f>
        <v>494</v>
      </c>
      <c r="AS233" s="359"/>
      <c r="AT233" s="364"/>
    </row>
    <row r="234" spans="2:46" s="5" customFormat="1" ht="18" customHeight="1" hidden="1">
      <c r="B234" s="365" t="s">
        <v>131</v>
      </c>
      <c r="C234" s="366"/>
      <c r="D234" s="366"/>
      <c r="E234" s="366"/>
      <c r="F234" s="367"/>
      <c r="G234" s="368">
        <f>SUM(K234:R234)</f>
        <v>690</v>
      </c>
      <c r="H234" s="369"/>
      <c r="I234" s="369"/>
      <c r="J234" s="369"/>
      <c r="K234" s="370">
        <f>SUM(K235)</f>
        <v>348</v>
      </c>
      <c r="L234" s="370"/>
      <c r="M234" s="370"/>
      <c r="N234" s="370"/>
      <c r="O234" s="370">
        <f>SUM(O235)</f>
        <v>342</v>
      </c>
      <c r="P234" s="370"/>
      <c r="Q234" s="370"/>
      <c r="R234" s="371"/>
      <c r="S234" s="368">
        <f aca="true" t="shared" si="74" ref="S234:S243">SUM(W234:AB234)</f>
        <v>219</v>
      </c>
      <c r="T234" s="369"/>
      <c r="U234" s="369"/>
      <c r="V234" s="373"/>
      <c r="W234" s="372">
        <f>SUM(W235)</f>
        <v>117</v>
      </c>
      <c r="X234" s="369"/>
      <c r="Y234" s="369"/>
      <c r="Z234" s="372">
        <f>SUM(Z235)</f>
        <v>102</v>
      </c>
      <c r="AA234" s="369"/>
      <c r="AB234" s="374"/>
      <c r="AC234" s="369">
        <f aca="true" t="shared" si="75" ref="AC234:AC243">SUM(AF234:AK234)</f>
        <v>221</v>
      </c>
      <c r="AD234" s="369"/>
      <c r="AE234" s="369"/>
      <c r="AF234" s="370">
        <f>SUM(AF235)</f>
        <v>95</v>
      </c>
      <c r="AG234" s="370"/>
      <c r="AH234" s="370"/>
      <c r="AI234" s="370">
        <f>SUM(AI235)</f>
        <v>126</v>
      </c>
      <c r="AJ234" s="370"/>
      <c r="AK234" s="371"/>
      <c r="AL234" s="369">
        <f aca="true" t="shared" si="76" ref="AL234:AL243">SUM(AO234:AT234)</f>
        <v>250</v>
      </c>
      <c r="AM234" s="369"/>
      <c r="AN234" s="369"/>
      <c r="AO234" s="370">
        <f>SUM(AO235)</f>
        <v>136</v>
      </c>
      <c r="AP234" s="370"/>
      <c r="AQ234" s="370"/>
      <c r="AR234" s="372">
        <f>SUM(AR235)</f>
        <v>114</v>
      </c>
      <c r="AS234" s="369"/>
      <c r="AT234" s="374"/>
    </row>
    <row r="235" spans="2:46" s="5" customFormat="1" ht="18" customHeight="1" hidden="1">
      <c r="B235" s="365" t="s">
        <v>172</v>
      </c>
      <c r="C235" s="366"/>
      <c r="D235" s="366"/>
      <c r="E235" s="366"/>
      <c r="F235" s="367"/>
      <c r="G235" s="368">
        <f>SUM(K235:R235)</f>
        <v>690</v>
      </c>
      <c r="H235" s="369"/>
      <c r="I235" s="369"/>
      <c r="J235" s="369"/>
      <c r="K235" s="370">
        <f>W235+AF235+AO235</f>
        <v>348</v>
      </c>
      <c r="L235" s="370"/>
      <c r="M235" s="370"/>
      <c r="N235" s="370"/>
      <c r="O235" s="370">
        <f>Z235+AI235+AR235</f>
        <v>342</v>
      </c>
      <c r="P235" s="370"/>
      <c r="Q235" s="370"/>
      <c r="R235" s="371"/>
      <c r="S235" s="368">
        <f t="shared" si="74"/>
        <v>219</v>
      </c>
      <c r="T235" s="369"/>
      <c r="U235" s="369"/>
      <c r="V235" s="373"/>
      <c r="W235" s="372">
        <v>117</v>
      </c>
      <c r="X235" s="369"/>
      <c r="Y235" s="369"/>
      <c r="Z235" s="372">
        <v>102</v>
      </c>
      <c r="AA235" s="369"/>
      <c r="AB235" s="374"/>
      <c r="AC235" s="369">
        <f t="shared" si="75"/>
        <v>221</v>
      </c>
      <c r="AD235" s="369"/>
      <c r="AE235" s="369"/>
      <c r="AF235" s="370">
        <v>95</v>
      </c>
      <c r="AG235" s="370"/>
      <c r="AH235" s="370"/>
      <c r="AI235" s="370">
        <v>126</v>
      </c>
      <c r="AJ235" s="370"/>
      <c r="AK235" s="371"/>
      <c r="AL235" s="369">
        <f t="shared" si="76"/>
        <v>250</v>
      </c>
      <c r="AM235" s="369"/>
      <c r="AN235" s="369"/>
      <c r="AO235" s="370">
        <v>136</v>
      </c>
      <c r="AP235" s="370"/>
      <c r="AQ235" s="370"/>
      <c r="AR235" s="372">
        <v>114</v>
      </c>
      <c r="AS235" s="369"/>
      <c r="AT235" s="374"/>
    </row>
    <row r="236" spans="2:46" s="5" customFormat="1" ht="18" customHeight="1" hidden="1">
      <c r="B236" s="365" t="s">
        <v>132</v>
      </c>
      <c r="C236" s="366"/>
      <c r="D236" s="366"/>
      <c r="E236" s="366"/>
      <c r="F236" s="367"/>
      <c r="G236" s="368">
        <f>SUM(K236:R236)</f>
        <v>1167</v>
      </c>
      <c r="H236" s="369"/>
      <c r="I236" s="369"/>
      <c r="J236" s="369"/>
      <c r="K236" s="370">
        <f>SUM(K237:N239)</f>
        <v>580</v>
      </c>
      <c r="L236" s="370"/>
      <c r="M236" s="370"/>
      <c r="N236" s="370"/>
      <c r="O236" s="370">
        <f>SUM(O237:R239)</f>
        <v>587</v>
      </c>
      <c r="P236" s="370"/>
      <c r="Q236" s="370"/>
      <c r="R236" s="371"/>
      <c r="S236" s="368">
        <f t="shared" si="74"/>
        <v>399</v>
      </c>
      <c r="T236" s="369"/>
      <c r="U236" s="369"/>
      <c r="V236" s="373"/>
      <c r="W236" s="372">
        <f>SUM(W237:Y239)</f>
        <v>204</v>
      </c>
      <c r="X236" s="369"/>
      <c r="Y236" s="369"/>
      <c r="Z236" s="372">
        <f>SUM(Z237:AB239)</f>
        <v>195</v>
      </c>
      <c r="AA236" s="369"/>
      <c r="AB236" s="374"/>
      <c r="AC236" s="369">
        <f t="shared" si="75"/>
        <v>376</v>
      </c>
      <c r="AD236" s="369"/>
      <c r="AE236" s="369"/>
      <c r="AF236" s="370">
        <f>SUM(AF237:AH239)</f>
        <v>182</v>
      </c>
      <c r="AG236" s="370"/>
      <c r="AH236" s="370"/>
      <c r="AI236" s="370">
        <f>SUM(AI237:AK239)</f>
        <v>194</v>
      </c>
      <c r="AJ236" s="370"/>
      <c r="AK236" s="371"/>
      <c r="AL236" s="369">
        <f t="shared" si="76"/>
        <v>392</v>
      </c>
      <c r="AM236" s="369"/>
      <c r="AN236" s="369"/>
      <c r="AO236" s="370">
        <f>SUM(AO237:AQ239)</f>
        <v>194</v>
      </c>
      <c r="AP236" s="370"/>
      <c r="AQ236" s="370"/>
      <c r="AR236" s="372">
        <f>SUM(AR237:AT239)</f>
        <v>198</v>
      </c>
      <c r="AS236" s="369"/>
      <c r="AT236" s="374"/>
    </row>
    <row r="237" spans="2:46" s="5" customFormat="1" ht="18" customHeight="1" hidden="1">
      <c r="B237" s="365" t="s">
        <v>173</v>
      </c>
      <c r="C237" s="366"/>
      <c r="D237" s="366"/>
      <c r="E237" s="366"/>
      <c r="F237" s="367"/>
      <c r="G237" s="368">
        <f>SUM(K237:R237)</f>
        <v>720</v>
      </c>
      <c r="H237" s="369"/>
      <c r="I237" s="369"/>
      <c r="J237" s="369"/>
      <c r="K237" s="370">
        <f>W237+AF237+AO237</f>
        <v>361</v>
      </c>
      <c r="L237" s="370"/>
      <c r="M237" s="370"/>
      <c r="N237" s="370"/>
      <c r="O237" s="370">
        <f>Z237+AI237+AR237</f>
        <v>359</v>
      </c>
      <c r="P237" s="370"/>
      <c r="Q237" s="370"/>
      <c r="R237" s="371"/>
      <c r="S237" s="368">
        <f t="shared" si="74"/>
        <v>248</v>
      </c>
      <c r="T237" s="369"/>
      <c r="U237" s="369"/>
      <c r="V237" s="373"/>
      <c r="W237" s="372">
        <v>124</v>
      </c>
      <c r="X237" s="369"/>
      <c r="Y237" s="369"/>
      <c r="Z237" s="372">
        <v>124</v>
      </c>
      <c r="AA237" s="369"/>
      <c r="AB237" s="374"/>
      <c r="AC237" s="369">
        <f t="shared" si="75"/>
        <v>231</v>
      </c>
      <c r="AD237" s="369"/>
      <c r="AE237" s="369"/>
      <c r="AF237" s="370">
        <v>115</v>
      </c>
      <c r="AG237" s="370"/>
      <c r="AH237" s="370"/>
      <c r="AI237" s="370">
        <v>116</v>
      </c>
      <c r="AJ237" s="370"/>
      <c r="AK237" s="371"/>
      <c r="AL237" s="369">
        <f t="shared" si="76"/>
        <v>241</v>
      </c>
      <c r="AM237" s="369"/>
      <c r="AN237" s="369"/>
      <c r="AO237" s="370">
        <v>122</v>
      </c>
      <c r="AP237" s="370"/>
      <c r="AQ237" s="370"/>
      <c r="AR237" s="372">
        <v>119</v>
      </c>
      <c r="AS237" s="369"/>
      <c r="AT237" s="374"/>
    </row>
    <row r="238" spans="2:46" s="5" customFormat="1" ht="18" customHeight="1" hidden="1">
      <c r="B238" s="365" t="s">
        <v>144</v>
      </c>
      <c r="C238" s="366"/>
      <c r="D238" s="366"/>
      <c r="E238" s="366"/>
      <c r="F238" s="367"/>
      <c r="G238" s="368">
        <f aca="true" t="shared" si="77" ref="G238:G243">SUM(K238:R238)</f>
        <v>0</v>
      </c>
      <c r="H238" s="369"/>
      <c r="I238" s="369"/>
      <c r="J238" s="369"/>
      <c r="K238" s="370">
        <f>W238+AF238+AO238</f>
        <v>0</v>
      </c>
      <c r="L238" s="370"/>
      <c r="M238" s="370"/>
      <c r="N238" s="370"/>
      <c r="O238" s="370">
        <f>Z238+AI238+AR238</f>
        <v>0</v>
      </c>
      <c r="P238" s="370"/>
      <c r="Q238" s="370"/>
      <c r="R238" s="371"/>
      <c r="S238" s="368">
        <f t="shared" si="74"/>
        <v>0</v>
      </c>
      <c r="T238" s="369"/>
      <c r="U238" s="369"/>
      <c r="V238" s="373"/>
      <c r="W238" s="372">
        <v>0</v>
      </c>
      <c r="X238" s="369"/>
      <c r="Y238" s="369"/>
      <c r="Z238" s="372">
        <v>0</v>
      </c>
      <c r="AA238" s="369"/>
      <c r="AB238" s="374"/>
      <c r="AC238" s="369">
        <f t="shared" si="75"/>
        <v>0</v>
      </c>
      <c r="AD238" s="369"/>
      <c r="AE238" s="369"/>
      <c r="AF238" s="370">
        <v>0</v>
      </c>
      <c r="AG238" s="370"/>
      <c r="AH238" s="370"/>
      <c r="AI238" s="370">
        <v>0</v>
      </c>
      <c r="AJ238" s="370"/>
      <c r="AK238" s="371"/>
      <c r="AL238" s="369">
        <f t="shared" si="76"/>
        <v>0</v>
      </c>
      <c r="AM238" s="369"/>
      <c r="AN238" s="369"/>
      <c r="AO238" s="370">
        <v>0</v>
      </c>
      <c r="AP238" s="370"/>
      <c r="AQ238" s="370"/>
      <c r="AR238" s="372">
        <v>0</v>
      </c>
      <c r="AS238" s="369"/>
      <c r="AT238" s="374"/>
    </row>
    <row r="239" spans="2:46" s="5" customFormat="1" ht="18" customHeight="1" hidden="1">
      <c r="B239" s="365" t="s">
        <v>174</v>
      </c>
      <c r="C239" s="366"/>
      <c r="D239" s="366"/>
      <c r="E239" s="366"/>
      <c r="F239" s="367"/>
      <c r="G239" s="368">
        <f t="shared" si="77"/>
        <v>447</v>
      </c>
      <c r="H239" s="369"/>
      <c r="I239" s="369"/>
      <c r="J239" s="369"/>
      <c r="K239" s="370">
        <f>W239+AF239+AO239</f>
        <v>219</v>
      </c>
      <c r="L239" s="370"/>
      <c r="M239" s="370"/>
      <c r="N239" s="370"/>
      <c r="O239" s="370">
        <f>Z239+AI239+AR239</f>
        <v>228</v>
      </c>
      <c r="P239" s="370"/>
      <c r="Q239" s="370"/>
      <c r="R239" s="371"/>
      <c r="S239" s="368">
        <f t="shared" si="74"/>
        <v>151</v>
      </c>
      <c r="T239" s="369"/>
      <c r="U239" s="369"/>
      <c r="V239" s="373"/>
      <c r="W239" s="372">
        <v>80</v>
      </c>
      <c r="X239" s="369"/>
      <c r="Y239" s="369"/>
      <c r="Z239" s="372">
        <v>71</v>
      </c>
      <c r="AA239" s="369"/>
      <c r="AB239" s="374"/>
      <c r="AC239" s="369">
        <f t="shared" si="75"/>
        <v>145</v>
      </c>
      <c r="AD239" s="369"/>
      <c r="AE239" s="369"/>
      <c r="AF239" s="370">
        <v>67</v>
      </c>
      <c r="AG239" s="370"/>
      <c r="AH239" s="370"/>
      <c r="AI239" s="370">
        <v>78</v>
      </c>
      <c r="AJ239" s="370"/>
      <c r="AK239" s="371"/>
      <c r="AL239" s="369">
        <f t="shared" si="76"/>
        <v>151</v>
      </c>
      <c r="AM239" s="369"/>
      <c r="AN239" s="369"/>
      <c r="AO239" s="370">
        <v>72</v>
      </c>
      <c r="AP239" s="370"/>
      <c r="AQ239" s="370"/>
      <c r="AR239" s="372">
        <v>79</v>
      </c>
      <c r="AS239" s="369"/>
      <c r="AT239" s="374"/>
    </row>
    <row r="240" spans="2:46" s="5" customFormat="1" ht="18" customHeight="1" hidden="1">
      <c r="B240" s="365" t="s">
        <v>145</v>
      </c>
      <c r="C240" s="366"/>
      <c r="D240" s="366"/>
      <c r="E240" s="366"/>
      <c r="F240" s="367"/>
      <c r="G240" s="368">
        <f t="shared" si="77"/>
        <v>796</v>
      </c>
      <c r="H240" s="369"/>
      <c r="I240" s="369"/>
      <c r="J240" s="369"/>
      <c r="K240" s="370">
        <f>SUM(K241)</f>
        <v>422</v>
      </c>
      <c r="L240" s="370"/>
      <c r="M240" s="370"/>
      <c r="N240" s="370"/>
      <c r="O240" s="370">
        <f>SUM(O241)</f>
        <v>374</v>
      </c>
      <c r="P240" s="370"/>
      <c r="Q240" s="370"/>
      <c r="R240" s="371"/>
      <c r="S240" s="368">
        <f t="shared" si="74"/>
        <v>266</v>
      </c>
      <c r="T240" s="369"/>
      <c r="U240" s="369"/>
      <c r="V240" s="373"/>
      <c r="W240" s="372">
        <f>SUM(W241)</f>
        <v>129</v>
      </c>
      <c r="X240" s="369"/>
      <c r="Y240" s="369"/>
      <c r="Z240" s="372">
        <f>SUM(Z241)</f>
        <v>137</v>
      </c>
      <c r="AA240" s="369"/>
      <c r="AB240" s="374"/>
      <c r="AC240" s="369">
        <f t="shared" si="75"/>
        <v>262</v>
      </c>
      <c r="AD240" s="369"/>
      <c r="AE240" s="369"/>
      <c r="AF240" s="370">
        <f>SUM(AF241)</f>
        <v>143</v>
      </c>
      <c r="AG240" s="370"/>
      <c r="AH240" s="370"/>
      <c r="AI240" s="370">
        <f>SUM(AI241)</f>
        <v>119</v>
      </c>
      <c r="AJ240" s="370"/>
      <c r="AK240" s="371"/>
      <c r="AL240" s="369">
        <f t="shared" si="76"/>
        <v>268</v>
      </c>
      <c r="AM240" s="369"/>
      <c r="AN240" s="369"/>
      <c r="AO240" s="370">
        <f>SUM(AO241)</f>
        <v>150</v>
      </c>
      <c r="AP240" s="370"/>
      <c r="AQ240" s="370"/>
      <c r="AR240" s="372">
        <f>SUM(AR241)</f>
        <v>118</v>
      </c>
      <c r="AS240" s="369"/>
      <c r="AT240" s="374"/>
    </row>
    <row r="241" spans="2:46" s="5" customFormat="1" ht="18" customHeight="1" hidden="1">
      <c r="B241" s="365" t="s">
        <v>175</v>
      </c>
      <c r="C241" s="366"/>
      <c r="D241" s="366"/>
      <c r="E241" s="366"/>
      <c r="F241" s="367"/>
      <c r="G241" s="368">
        <f t="shared" si="77"/>
        <v>796</v>
      </c>
      <c r="H241" s="369"/>
      <c r="I241" s="369"/>
      <c r="J241" s="369"/>
      <c r="K241" s="370">
        <f>W241+AF241+AO241</f>
        <v>422</v>
      </c>
      <c r="L241" s="370"/>
      <c r="M241" s="370"/>
      <c r="N241" s="370"/>
      <c r="O241" s="370">
        <f>Z241+AI241+AR241</f>
        <v>374</v>
      </c>
      <c r="P241" s="370"/>
      <c r="Q241" s="370"/>
      <c r="R241" s="371"/>
      <c r="S241" s="368">
        <f t="shared" si="74"/>
        <v>266</v>
      </c>
      <c r="T241" s="369"/>
      <c r="U241" s="369"/>
      <c r="V241" s="373"/>
      <c r="W241" s="372">
        <v>129</v>
      </c>
      <c r="X241" s="369"/>
      <c r="Y241" s="369"/>
      <c r="Z241" s="372">
        <v>137</v>
      </c>
      <c r="AA241" s="369"/>
      <c r="AB241" s="374"/>
      <c r="AC241" s="369">
        <f t="shared" si="75"/>
        <v>262</v>
      </c>
      <c r="AD241" s="369"/>
      <c r="AE241" s="369"/>
      <c r="AF241" s="370">
        <v>143</v>
      </c>
      <c r="AG241" s="370"/>
      <c r="AH241" s="370"/>
      <c r="AI241" s="370">
        <v>119</v>
      </c>
      <c r="AJ241" s="370"/>
      <c r="AK241" s="371"/>
      <c r="AL241" s="369">
        <f t="shared" si="76"/>
        <v>268</v>
      </c>
      <c r="AM241" s="369"/>
      <c r="AN241" s="369"/>
      <c r="AO241" s="370">
        <v>150</v>
      </c>
      <c r="AP241" s="370"/>
      <c r="AQ241" s="370"/>
      <c r="AR241" s="372">
        <v>118</v>
      </c>
      <c r="AS241" s="369"/>
      <c r="AT241" s="374"/>
    </row>
    <row r="242" spans="2:46" s="5" customFormat="1" ht="18" customHeight="1" hidden="1">
      <c r="B242" s="375" t="s">
        <v>134</v>
      </c>
      <c r="C242" s="376"/>
      <c r="D242" s="376"/>
      <c r="E242" s="376"/>
      <c r="F242" s="377"/>
      <c r="G242" s="378">
        <f t="shared" si="77"/>
        <v>484</v>
      </c>
      <c r="H242" s="379"/>
      <c r="I242" s="379"/>
      <c r="J242" s="379"/>
      <c r="K242" s="380">
        <f>SUM(K243)</f>
        <v>252</v>
      </c>
      <c r="L242" s="380"/>
      <c r="M242" s="380"/>
      <c r="N242" s="380"/>
      <c r="O242" s="380">
        <f>SUM(O243)</f>
        <v>232</v>
      </c>
      <c r="P242" s="380"/>
      <c r="Q242" s="380"/>
      <c r="R242" s="381"/>
      <c r="S242" s="378">
        <f t="shared" si="74"/>
        <v>155</v>
      </c>
      <c r="T242" s="379"/>
      <c r="U242" s="379"/>
      <c r="V242" s="383"/>
      <c r="W242" s="382">
        <f>SUM(W243)</f>
        <v>72</v>
      </c>
      <c r="X242" s="379"/>
      <c r="Y242" s="379"/>
      <c r="Z242" s="382">
        <f>SUM(Z243)</f>
        <v>83</v>
      </c>
      <c r="AA242" s="379"/>
      <c r="AB242" s="384"/>
      <c r="AC242" s="379">
        <f t="shared" si="75"/>
        <v>166</v>
      </c>
      <c r="AD242" s="379"/>
      <c r="AE242" s="379"/>
      <c r="AF242" s="380">
        <f>SUM(AF243)</f>
        <v>81</v>
      </c>
      <c r="AG242" s="380"/>
      <c r="AH242" s="380"/>
      <c r="AI242" s="380">
        <f>SUM(AI243)</f>
        <v>85</v>
      </c>
      <c r="AJ242" s="380"/>
      <c r="AK242" s="381"/>
      <c r="AL242" s="379">
        <f t="shared" si="76"/>
        <v>163</v>
      </c>
      <c r="AM242" s="379"/>
      <c r="AN242" s="379"/>
      <c r="AO242" s="380">
        <f>SUM(AO243)</f>
        <v>99</v>
      </c>
      <c r="AP242" s="380"/>
      <c r="AQ242" s="380"/>
      <c r="AR242" s="382">
        <f>SUM(AR243)</f>
        <v>64</v>
      </c>
      <c r="AS242" s="379"/>
      <c r="AT242" s="384"/>
    </row>
    <row r="243" spans="2:46" s="5" customFormat="1" ht="18" customHeight="1" hidden="1">
      <c r="B243" s="395" t="s">
        <v>177</v>
      </c>
      <c r="C243" s="396"/>
      <c r="D243" s="396"/>
      <c r="E243" s="396"/>
      <c r="F243" s="397"/>
      <c r="G243" s="398">
        <f t="shared" si="77"/>
        <v>484</v>
      </c>
      <c r="H243" s="399"/>
      <c r="I243" s="399"/>
      <c r="J243" s="399"/>
      <c r="K243" s="400">
        <f>W243+AF243+AO243</f>
        <v>252</v>
      </c>
      <c r="L243" s="400"/>
      <c r="M243" s="400"/>
      <c r="N243" s="400"/>
      <c r="O243" s="400">
        <f>Z243+AI243+AR243</f>
        <v>232</v>
      </c>
      <c r="P243" s="400"/>
      <c r="Q243" s="400"/>
      <c r="R243" s="401"/>
      <c r="S243" s="398">
        <f t="shared" si="74"/>
        <v>155</v>
      </c>
      <c r="T243" s="399"/>
      <c r="U243" s="399"/>
      <c r="V243" s="402"/>
      <c r="W243" s="403">
        <v>72</v>
      </c>
      <c r="X243" s="399"/>
      <c r="Y243" s="399"/>
      <c r="Z243" s="403">
        <v>83</v>
      </c>
      <c r="AA243" s="399"/>
      <c r="AB243" s="404"/>
      <c r="AC243" s="399">
        <f t="shared" si="75"/>
        <v>166</v>
      </c>
      <c r="AD243" s="399"/>
      <c r="AE243" s="399"/>
      <c r="AF243" s="400">
        <v>81</v>
      </c>
      <c r="AG243" s="400"/>
      <c r="AH243" s="400"/>
      <c r="AI243" s="400">
        <v>85</v>
      </c>
      <c r="AJ243" s="400"/>
      <c r="AK243" s="401"/>
      <c r="AL243" s="399">
        <f t="shared" si="76"/>
        <v>163</v>
      </c>
      <c r="AM243" s="399"/>
      <c r="AN243" s="399"/>
      <c r="AO243" s="400">
        <v>99</v>
      </c>
      <c r="AP243" s="400"/>
      <c r="AQ243" s="400"/>
      <c r="AR243" s="403">
        <v>64</v>
      </c>
      <c r="AS243" s="399"/>
      <c r="AT243" s="404"/>
    </row>
    <row r="244" spans="1:46" s="229" customFormat="1" ht="18" customHeight="1">
      <c r="A244" s="173"/>
      <c r="B244" s="289" t="s">
        <v>150</v>
      </c>
      <c r="C244" s="290"/>
      <c r="D244" s="290"/>
      <c r="E244" s="290"/>
      <c r="F244" s="357"/>
      <c r="G244" s="358">
        <f>SUM(K244:R244)</f>
        <v>3067</v>
      </c>
      <c r="H244" s="359"/>
      <c r="I244" s="359"/>
      <c r="J244" s="359"/>
      <c r="K244" s="360">
        <f>K245+K247+K251+K253</f>
        <v>1535</v>
      </c>
      <c r="L244" s="360"/>
      <c r="M244" s="360"/>
      <c r="N244" s="360"/>
      <c r="O244" s="360">
        <f>O245+O247+O251+O253</f>
        <v>1532</v>
      </c>
      <c r="P244" s="360"/>
      <c r="Q244" s="360"/>
      <c r="R244" s="361"/>
      <c r="S244" s="358">
        <f>SUM(W244:AB244)</f>
        <v>1003</v>
      </c>
      <c r="T244" s="359"/>
      <c r="U244" s="359"/>
      <c r="V244" s="363"/>
      <c r="W244" s="362">
        <f>W245+W247+W251+W253</f>
        <v>510</v>
      </c>
      <c r="X244" s="359"/>
      <c r="Y244" s="359"/>
      <c r="Z244" s="362">
        <f>Z245+Z247+Z251+Z253</f>
        <v>493</v>
      </c>
      <c r="AA244" s="359"/>
      <c r="AB244" s="364"/>
      <c r="AC244" s="359">
        <f>SUM(AF244:AK244)</f>
        <v>1039</v>
      </c>
      <c r="AD244" s="359"/>
      <c r="AE244" s="359"/>
      <c r="AF244" s="360">
        <f>AF245+AF247+AF251+AF253</f>
        <v>522</v>
      </c>
      <c r="AG244" s="360"/>
      <c r="AH244" s="360"/>
      <c r="AI244" s="360">
        <f>AI245+AI247+AI251+AI253</f>
        <v>517</v>
      </c>
      <c r="AJ244" s="360"/>
      <c r="AK244" s="361"/>
      <c r="AL244" s="359">
        <f>SUM(AO244:AT244)</f>
        <v>1025</v>
      </c>
      <c r="AM244" s="359"/>
      <c r="AN244" s="359"/>
      <c r="AO244" s="360">
        <f>AO245+AO247+AO251+AO253</f>
        <v>503</v>
      </c>
      <c r="AP244" s="360"/>
      <c r="AQ244" s="360"/>
      <c r="AR244" s="362">
        <f>AR245+AR247+AR251+AR253</f>
        <v>522</v>
      </c>
      <c r="AS244" s="359"/>
      <c r="AT244" s="364"/>
    </row>
    <row r="245" spans="2:46" s="5" customFormat="1" ht="15" customHeight="1" hidden="1">
      <c r="B245" s="365" t="s">
        <v>131</v>
      </c>
      <c r="C245" s="366"/>
      <c r="D245" s="366"/>
      <c r="E245" s="366"/>
      <c r="F245" s="367"/>
      <c r="G245" s="368">
        <f>SUM(K245:R245)</f>
        <v>662</v>
      </c>
      <c r="H245" s="369"/>
      <c r="I245" s="369"/>
      <c r="J245" s="369"/>
      <c r="K245" s="370">
        <f>SUM(K246)</f>
        <v>337</v>
      </c>
      <c r="L245" s="370"/>
      <c r="M245" s="370"/>
      <c r="N245" s="370"/>
      <c r="O245" s="370">
        <f>SUM(O246)</f>
        <v>325</v>
      </c>
      <c r="P245" s="370"/>
      <c r="Q245" s="370"/>
      <c r="R245" s="371"/>
      <c r="S245" s="368">
        <f aca="true" t="shared" si="78" ref="S245:S254">SUM(W245:AB245)</f>
        <v>222</v>
      </c>
      <c r="T245" s="369"/>
      <c r="U245" s="369"/>
      <c r="V245" s="373"/>
      <c r="W245" s="372">
        <f>SUM(W246)</f>
        <v>125</v>
      </c>
      <c r="X245" s="369"/>
      <c r="Y245" s="369"/>
      <c r="Z245" s="372">
        <f>SUM(Z246)</f>
        <v>97</v>
      </c>
      <c r="AA245" s="369"/>
      <c r="AB245" s="374"/>
      <c r="AC245" s="369">
        <f aca="true" t="shared" si="79" ref="AC245:AC254">SUM(AF245:AK245)</f>
        <v>220</v>
      </c>
      <c r="AD245" s="369"/>
      <c r="AE245" s="369"/>
      <c r="AF245" s="370">
        <f>SUM(AF246)</f>
        <v>117</v>
      </c>
      <c r="AG245" s="370"/>
      <c r="AH245" s="370"/>
      <c r="AI245" s="370">
        <f>SUM(AI246)</f>
        <v>103</v>
      </c>
      <c r="AJ245" s="370"/>
      <c r="AK245" s="371"/>
      <c r="AL245" s="369">
        <f aca="true" t="shared" si="80" ref="AL245:AL254">SUM(AO245:AT245)</f>
        <v>220</v>
      </c>
      <c r="AM245" s="369"/>
      <c r="AN245" s="369"/>
      <c r="AO245" s="370">
        <f>SUM(AO246)</f>
        <v>95</v>
      </c>
      <c r="AP245" s="370"/>
      <c r="AQ245" s="370"/>
      <c r="AR245" s="372">
        <f>SUM(AR246)</f>
        <v>125</v>
      </c>
      <c r="AS245" s="369"/>
      <c r="AT245" s="374"/>
    </row>
    <row r="246" spans="2:46" s="5" customFormat="1" ht="18" customHeight="1" hidden="1">
      <c r="B246" s="365" t="s">
        <v>172</v>
      </c>
      <c r="C246" s="366"/>
      <c r="D246" s="366"/>
      <c r="E246" s="366"/>
      <c r="F246" s="367"/>
      <c r="G246" s="368">
        <f>SUM(K246:R246)</f>
        <v>662</v>
      </c>
      <c r="H246" s="369"/>
      <c r="I246" s="369"/>
      <c r="J246" s="369"/>
      <c r="K246" s="370">
        <f>SUM(W246,AF246,AO246)</f>
        <v>337</v>
      </c>
      <c r="L246" s="370"/>
      <c r="M246" s="370"/>
      <c r="N246" s="370"/>
      <c r="O246" s="370">
        <f>SUM(Z246,AI246,AR246)</f>
        <v>325</v>
      </c>
      <c r="P246" s="370"/>
      <c r="Q246" s="370"/>
      <c r="R246" s="371"/>
      <c r="S246" s="368">
        <f t="shared" si="78"/>
        <v>222</v>
      </c>
      <c r="T246" s="369"/>
      <c r="U246" s="369"/>
      <c r="V246" s="373"/>
      <c r="W246" s="372">
        <v>125</v>
      </c>
      <c r="X246" s="369"/>
      <c r="Y246" s="369"/>
      <c r="Z246" s="372">
        <v>97</v>
      </c>
      <c r="AA246" s="369"/>
      <c r="AB246" s="374"/>
      <c r="AC246" s="369">
        <f t="shared" si="79"/>
        <v>220</v>
      </c>
      <c r="AD246" s="369"/>
      <c r="AE246" s="369"/>
      <c r="AF246" s="370">
        <v>117</v>
      </c>
      <c r="AG246" s="370"/>
      <c r="AH246" s="370"/>
      <c r="AI246" s="370">
        <v>103</v>
      </c>
      <c r="AJ246" s="370"/>
      <c r="AK246" s="371"/>
      <c r="AL246" s="369">
        <f t="shared" si="80"/>
        <v>220</v>
      </c>
      <c r="AM246" s="369"/>
      <c r="AN246" s="369"/>
      <c r="AO246" s="370">
        <v>95</v>
      </c>
      <c r="AP246" s="370"/>
      <c r="AQ246" s="370"/>
      <c r="AR246" s="372">
        <v>125</v>
      </c>
      <c r="AS246" s="369"/>
      <c r="AT246" s="374"/>
    </row>
    <row r="247" spans="2:46" s="5" customFormat="1" ht="15" customHeight="1" hidden="1">
      <c r="B247" s="365" t="s">
        <v>132</v>
      </c>
      <c r="C247" s="366"/>
      <c r="D247" s="366"/>
      <c r="E247" s="366"/>
      <c r="F247" s="367"/>
      <c r="G247" s="368">
        <f>SUM(K247:R247)</f>
        <v>1125</v>
      </c>
      <c r="H247" s="369"/>
      <c r="I247" s="369"/>
      <c r="J247" s="369"/>
      <c r="K247" s="370">
        <f>SUM(K248:N250)</f>
        <v>563</v>
      </c>
      <c r="L247" s="370"/>
      <c r="M247" s="370"/>
      <c r="N247" s="370"/>
      <c r="O247" s="370">
        <f>SUM(O248:R250)</f>
        <v>562</v>
      </c>
      <c r="P247" s="370"/>
      <c r="Q247" s="370"/>
      <c r="R247" s="371"/>
      <c r="S247" s="368">
        <f t="shared" si="78"/>
        <v>349</v>
      </c>
      <c r="T247" s="369"/>
      <c r="U247" s="369"/>
      <c r="V247" s="373"/>
      <c r="W247" s="372">
        <f>SUM(W248:Y250)</f>
        <v>176</v>
      </c>
      <c r="X247" s="369"/>
      <c r="Y247" s="369"/>
      <c r="Z247" s="372">
        <f>SUM(Z248:AB250)</f>
        <v>173</v>
      </c>
      <c r="AA247" s="369"/>
      <c r="AB247" s="374"/>
      <c r="AC247" s="369">
        <f t="shared" si="79"/>
        <v>400</v>
      </c>
      <c r="AD247" s="369"/>
      <c r="AE247" s="369"/>
      <c r="AF247" s="370">
        <f>SUM(AF248:AH250)</f>
        <v>204</v>
      </c>
      <c r="AG247" s="370"/>
      <c r="AH247" s="370"/>
      <c r="AI247" s="370">
        <f>SUM(AI248:AK250)</f>
        <v>196</v>
      </c>
      <c r="AJ247" s="370"/>
      <c r="AK247" s="371"/>
      <c r="AL247" s="369">
        <f t="shared" si="80"/>
        <v>376</v>
      </c>
      <c r="AM247" s="369"/>
      <c r="AN247" s="369"/>
      <c r="AO247" s="370">
        <f>SUM(AO248:AQ250)</f>
        <v>183</v>
      </c>
      <c r="AP247" s="370"/>
      <c r="AQ247" s="370"/>
      <c r="AR247" s="372">
        <f>SUM(AR248:AT250)</f>
        <v>193</v>
      </c>
      <c r="AS247" s="369"/>
      <c r="AT247" s="374"/>
    </row>
    <row r="248" spans="2:46" s="5" customFormat="1" ht="18" customHeight="1" hidden="1">
      <c r="B248" s="365" t="s">
        <v>173</v>
      </c>
      <c r="C248" s="366"/>
      <c r="D248" s="366"/>
      <c r="E248" s="366"/>
      <c r="F248" s="367"/>
      <c r="G248" s="368">
        <f>SUM(K248:R248)</f>
        <v>698</v>
      </c>
      <c r="H248" s="369"/>
      <c r="I248" s="369"/>
      <c r="J248" s="369"/>
      <c r="K248" s="370">
        <f>SUM(W248,AF248,AO248)</f>
        <v>356</v>
      </c>
      <c r="L248" s="370"/>
      <c r="M248" s="370"/>
      <c r="N248" s="370"/>
      <c r="O248" s="370">
        <f>SUM(Z248,AI248,AR248)</f>
        <v>342</v>
      </c>
      <c r="P248" s="370"/>
      <c r="Q248" s="370"/>
      <c r="R248" s="371"/>
      <c r="S248" s="368">
        <f t="shared" si="78"/>
        <v>217</v>
      </c>
      <c r="T248" s="369"/>
      <c r="U248" s="369"/>
      <c r="V248" s="373"/>
      <c r="W248" s="372">
        <v>116</v>
      </c>
      <c r="X248" s="369"/>
      <c r="Y248" s="369"/>
      <c r="Z248" s="372">
        <v>101</v>
      </c>
      <c r="AA248" s="369"/>
      <c r="AB248" s="374"/>
      <c r="AC248" s="369">
        <f t="shared" si="79"/>
        <v>249</v>
      </c>
      <c r="AD248" s="369"/>
      <c r="AE248" s="369"/>
      <c r="AF248" s="370">
        <v>124</v>
      </c>
      <c r="AG248" s="370"/>
      <c r="AH248" s="370"/>
      <c r="AI248" s="370">
        <v>125</v>
      </c>
      <c r="AJ248" s="370"/>
      <c r="AK248" s="371"/>
      <c r="AL248" s="369">
        <f t="shared" si="80"/>
        <v>232</v>
      </c>
      <c r="AM248" s="369"/>
      <c r="AN248" s="369"/>
      <c r="AO248" s="370">
        <v>116</v>
      </c>
      <c r="AP248" s="370"/>
      <c r="AQ248" s="370"/>
      <c r="AR248" s="372">
        <v>116</v>
      </c>
      <c r="AS248" s="369"/>
      <c r="AT248" s="374"/>
    </row>
    <row r="249" spans="2:46" s="5" customFormat="1" ht="18" customHeight="1" hidden="1">
      <c r="B249" s="365" t="s">
        <v>144</v>
      </c>
      <c r="C249" s="366"/>
      <c r="D249" s="366"/>
      <c r="E249" s="366"/>
      <c r="F249" s="367"/>
      <c r="G249" s="368">
        <f aca="true" t="shared" si="81" ref="G249:G254">SUM(K249:R249)</f>
        <v>0</v>
      </c>
      <c r="H249" s="369"/>
      <c r="I249" s="369"/>
      <c r="J249" s="369"/>
      <c r="K249" s="370">
        <f>SUM(W249,AF249,AO249)</f>
        <v>0</v>
      </c>
      <c r="L249" s="370"/>
      <c r="M249" s="370"/>
      <c r="N249" s="370"/>
      <c r="O249" s="370">
        <f>SUM(Z249,AI249,AR249)</f>
        <v>0</v>
      </c>
      <c r="P249" s="370"/>
      <c r="Q249" s="370"/>
      <c r="R249" s="371"/>
      <c r="S249" s="368">
        <f t="shared" si="78"/>
        <v>0</v>
      </c>
      <c r="T249" s="369"/>
      <c r="U249" s="369"/>
      <c r="V249" s="373"/>
      <c r="W249" s="372">
        <v>0</v>
      </c>
      <c r="X249" s="369"/>
      <c r="Y249" s="369"/>
      <c r="Z249" s="372">
        <v>0</v>
      </c>
      <c r="AA249" s="369"/>
      <c r="AB249" s="374"/>
      <c r="AC249" s="369">
        <f t="shared" si="79"/>
        <v>0</v>
      </c>
      <c r="AD249" s="369"/>
      <c r="AE249" s="369"/>
      <c r="AF249" s="370">
        <v>0</v>
      </c>
      <c r="AG249" s="370"/>
      <c r="AH249" s="370"/>
      <c r="AI249" s="370">
        <v>0</v>
      </c>
      <c r="AJ249" s="370"/>
      <c r="AK249" s="371"/>
      <c r="AL249" s="369">
        <f t="shared" si="80"/>
        <v>0</v>
      </c>
      <c r="AM249" s="369"/>
      <c r="AN249" s="369"/>
      <c r="AO249" s="370">
        <v>0</v>
      </c>
      <c r="AP249" s="370"/>
      <c r="AQ249" s="370"/>
      <c r="AR249" s="372">
        <v>0</v>
      </c>
      <c r="AS249" s="369"/>
      <c r="AT249" s="374"/>
    </row>
    <row r="250" spans="2:46" s="5" customFormat="1" ht="18" customHeight="1" hidden="1">
      <c r="B250" s="365" t="s">
        <v>174</v>
      </c>
      <c r="C250" s="366"/>
      <c r="D250" s="366"/>
      <c r="E250" s="366"/>
      <c r="F250" s="367"/>
      <c r="G250" s="368">
        <f t="shared" si="81"/>
        <v>427</v>
      </c>
      <c r="H250" s="369"/>
      <c r="I250" s="369"/>
      <c r="J250" s="369"/>
      <c r="K250" s="370">
        <f>SUM(W250,AF250,AO250)</f>
        <v>207</v>
      </c>
      <c r="L250" s="370"/>
      <c r="M250" s="370"/>
      <c r="N250" s="370"/>
      <c r="O250" s="370">
        <f>SUM(Z250,AI250,AR250)</f>
        <v>220</v>
      </c>
      <c r="P250" s="370"/>
      <c r="Q250" s="370"/>
      <c r="R250" s="371"/>
      <c r="S250" s="368">
        <f t="shared" si="78"/>
        <v>132</v>
      </c>
      <c r="T250" s="369"/>
      <c r="U250" s="369"/>
      <c r="V250" s="373"/>
      <c r="W250" s="372">
        <v>60</v>
      </c>
      <c r="X250" s="369"/>
      <c r="Y250" s="369"/>
      <c r="Z250" s="372">
        <v>72</v>
      </c>
      <c r="AA250" s="369"/>
      <c r="AB250" s="374"/>
      <c r="AC250" s="369">
        <f t="shared" si="79"/>
        <v>151</v>
      </c>
      <c r="AD250" s="369"/>
      <c r="AE250" s="369"/>
      <c r="AF250" s="370">
        <v>80</v>
      </c>
      <c r="AG250" s="370"/>
      <c r="AH250" s="370"/>
      <c r="AI250" s="370">
        <v>71</v>
      </c>
      <c r="AJ250" s="370"/>
      <c r="AK250" s="371"/>
      <c r="AL250" s="369">
        <f t="shared" si="80"/>
        <v>144</v>
      </c>
      <c r="AM250" s="369"/>
      <c r="AN250" s="369"/>
      <c r="AO250" s="370">
        <v>67</v>
      </c>
      <c r="AP250" s="370"/>
      <c r="AQ250" s="370"/>
      <c r="AR250" s="372">
        <v>77</v>
      </c>
      <c r="AS250" s="369"/>
      <c r="AT250" s="374"/>
    </row>
    <row r="251" spans="2:46" s="5" customFormat="1" ht="15" customHeight="1" hidden="1">
      <c r="B251" s="365" t="s">
        <v>145</v>
      </c>
      <c r="C251" s="366"/>
      <c r="D251" s="366"/>
      <c r="E251" s="366"/>
      <c r="F251" s="367"/>
      <c r="G251" s="368">
        <f t="shared" si="81"/>
        <v>784</v>
      </c>
      <c r="H251" s="369"/>
      <c r="I251" s="369"/>
      <c r="J251" s="369"/>
      <c r="K251" s="370">
        <f>SUM(K252)</f>
        <v>396</v>
      </c>
      <c r="L251" s="370"/>
      <c r="M251" s="370"/>
      <c r="N251" s="370"/>
      <c r="O251" s="370">
        <f>SUM(O252)</f>
        <v>388</v>
      </c>
      <c r="P251" s="370"/>
      <c r="Q251" s="370"/>
      <c r="R251" s="371"/>
      <c r="S251" s="368">
        <f t="shared" si="78"/>
        <v>256</v>
      </c>
      <c r="T251" s="369"/>
      <c r="U251" s="369"/>
      <c r="V251" s="373"/>
      <c r="W251" s="372">
        <f>SUM(W252)</f>
        <v>124</v>
      </c>
      <c r="X251" s="369"/>
      <c r="Y251" s="369"/>
      <c r="Z251" s="372">
        <f>SUM(Z252)</f>
        <v>132</v>
      </c>
      <c r="AA251" s="369"/>
      <c r="AB251" s="374"/>
      <c r="AC251" s="369">
        <f t="shared" si="79"/>
        <v>265</v>
      </c>
      <c r="AD251" s="369"/>
      <c r="AE251" s="369"/>
      <c r="AF251" s="370">
        <f>SUM(AF252)</f>
        <v>129</v>
      </c>
      <c r="AG251" s="370"/>
      <c r="AH251" s="370"/>
      <c r="AI251" s="370">
        <f>SUM(AI252)</f>
        <v>136</v>
      </c>
      <c r="AJ251" s="370"/>
      <c r="AK251" s="371"/>
      <c r="AL251" s="369">
        <f t="shared" si="80"/>
        <v>263</v>
      </c>
      <c r="AM251" s="369"/>
      <c r="AN251" s="369"/>
      <c r="AO251" s="370">
        <f>SUM(AO252)</f>
        <v>143</v>
      </c>
      <c r="AP251" s="370"/>
      <c r="AQ251" s="370"/>
      <c r="AR251" s="372">
        <f>SUM(AR252)</f>
        <v>120</v>
      </c>
      <c r="AS251" s="369"/>
      <c r="AT251" s="374"/>
    </row>
    <row r="252" spans="2:46" s="5" customFormat="1" ht="18" customHeight="1" hidden="1">
      <c r="B252" s="365" t="s">
        <v>175</v>
      </c>
      <c r="C252" s="366"/>
      <c r="D252" s="366"/>
      <c r="E252" s="366"/>
      <c r="F252" s="367"/>
      <c r="G252" s="368">
        <f t="shared" si="81"/>
        <v>784</v>
      </c>
      <c r="H252" s="369"/>
      <c r="I252" s="369"/>
      <c r="J252" s="369"/>
      <c r="K252" s="370">
        <f>SUM(W252,AF252,AO252)</f>
        <v>396</v>
      </c>
      <c r="L252" s="370"/>
      <c r="M252" s="370"/>
      <c r="N252" s="370"/>
      <c r="O252" s="370">
        <f>SUM(Z252,AI252,AR252)</f>
        <v>388</v>
      </c>
      <c r="P252" s="370"/>
      <c r="Q252" s="370"/>
      <c r="R252" s="371"/>
      <c r="S252" s="368">
        <f t="shared" si="78"/>
        <v>256</v>
      </c>
      <c r="T252" s="369"/>
      <c r="U252" s="369"/>
      <c r="V252" s="373"/>
      <c r="W252" s="372">
        <v>124</v>
      </c>
      <c r="X252" s="369"/>
      <c r="Y252" s="369"/>
      <c r="Z252" s="372">
        <v>132</v>
      </c>
      <c r="AA252" s="369"/>
      <c r="AB252" s="374"/>
      <c r="AC252" s="369">
        <f t="shared" si="79"/>
        <v>265</v>
      </c>
      <c r="AD252" s="369"/>
      <c r="AE252" s="369"/>
      <c r="AF252" s="370">
        <v>129</v>
      </c>
      <c r="AG252" s="370"/>
      <c r="AH252" s="370"/>
      <c r="AI252" s="370">
        <v>136</v>
      </c>
      <c r="AJ252" s="370"/>
      <c r="AK252" s="371"/>
      <c r="AL252" s="369">
        <f t="shared" si="80"/>
        <v>263</v>
      </c>
      <c r="AM252" s="369"/>
      <c r="AN252" s="369"/>
      <c r="AO252" s="370">
        <v>143</v>
      </c>
      <c r="AP252" s="370"/>
      <c r="AQ252" s="370"/>
      <c r="AR252" s="372">
        <v>120</v>
      </c>
      <c r="AS252" s="369"/>
      <c r="AT252" s="374"/>
    </row>
    <row r="253" spans="2:46" s="5" customFormat="1" ht="15" customHeight="1" hidden="1">
      <c r="B253" s="375" t="s">
        <v>134</v>
      </c>
      <c r="C253" s="376"/>
      <c r="D253" s="376"/>
      <c r="E253" s="376"/>
      <c r="F253" s="377"/>
      <c r="G253" s="378">
        <f t="shared" si="81"/>
        <v>496</v>
      </c>
      <c r="H253" s="379"/>
      <c r="I253" s="379"/>
      <c r="J253" s="379"/>
      <c r="K253" s="380">
        <f>SUM(K254)</f>
        <v>239</v>
      </c>
      <c r="L253" s="380"/>
      <c r="M253" s="380"/>
      <c r="N253" s="380"/>
      <c r="O253" s="380">
        <f>SUM(O254)</f>
        <v>257</v>
      </c>
      <c r="P253" s="380"/>
      <c r="Q253" s="380"/>
      <c r="R253" s="381"/>
      <c r="S253" s="378">
        <f t="shared" si="78"/>
        <v>176</v>
      </c>
      <c r="T253" s="379"/>
      <c r="U253" s="379"/>
      <c r="V253" s="383"/>
      <c r="W253" s="382">
        <f>SUM(W254)</f>
        <v>85</v>
      </c>
      <c r="X253" s="379"/>
      <c r="Y253" s="379"/>
      <c r="Z253" s="382">
        <f>SUM(Z254)</f>
        <v>91</v>
      </c>
      <c r="AA253" s="379"/>
      <c r="AB253" s="384"/>
      <c r="AC253" s="379">
        <f t="shared" si="79"/>
        <v>154</v>
      </c>
      <c r="AD253" s="379"/>
      <c r="AE253" s="379"/>
      <c r="AF253" s="380">
        <f>SUM(AF254)</f>
        <v>72</v>
      </c>
      <c r="AG253" s="380"/>
      <c r="AH253" s="380"/>
      <c r="AI253" s="380">
        <f>SUM(AI254)</f>
        <v>82</v>
      </c>
      <c r="AJ253" s="380"/>
      <c r="AK253" s="381"/>
      <c r="AL253" s="379">
        <f t="shared" si="80"/>
        <v>166</v>
      </c>
      <c r="AM253" s="379"/>
      <c r="AN253" s="379"/>
      <c r="AO253" s="380">
        <f>SUM(AO254)</f>
        <v>82</v>
      </c>
      <c r="AP253" s="380"/>
      <c r="AQ253" s="380"/>
      <c r="AR253" s="382">
        <f>SUM(AR254)</f>
        <v>84</v>
      </c>
      <c r="AS253" s="379"/>
      <c r="AT253" s="384"/>
    </row>
    <row r="254" spans="2:46" s="5" customFormat="1" ht="18" customHeight="1" hidden="1">
      <c r="B254" s="395" t="s">
        <v>177</v>
      </c>
      <c r="C254" s="396"/>
      <c r="D254" s="396"/>
      <c r="E254" s="396"/>
      <c r="F254" s="397"/>
      <c r="G254" s="398">
        <f t="shared" si="81"/>
        <v>496</v>
      </c>
      <c r="H254" s="399"/>
      <c r="I254" s="399"/>
      <c r="J254" s="399"/>
      <c r="K254" s="400">
        <f>SUM(W254,AF254,AO254)</f>
        <v>239</v>
      </c>
      <c r="L254" s="400"/>
      <c r="M254" s="400"/>
      <c r="N254" s="400"/>
      <c r="O254" s="400">
        <f>SUM(Z254,AI254,AR254)</f>
        <v>257</v>
      </c>
      <c r="P254" s="400"/>
      <c r="Q254" s="400"/>
      <c r="R254" s="401"/>
      <c r="S254" s="398">
        <f t="shared" si="78"/>
        <v>176</v>
      </c>
      <c r="T254" s="399"/>
      <c r="U254" s="399"/>
      <c r="V254" s="402"/>
      <c r="W254" s="403">
        <v>85</v>
      </c>
      <c r="X254" s="399"/>
      <c r="Y254" s="399"/>
      <c r="Z254" s="403">
        <v>91</v>
      </c>
      <c r="AA254" s="399"/>
      <c r="AB254" s="404"/>
      <c r="AC254" s="399">
        <f t="shared" si="79"/>
        <v>154</v>
      </c>
      <c r="AD254" s="399"/>
      <c r="AE254" s="399"/>
      <c r="AF254" s="400">
        <v>72</v>
      </c>
      <c r="AG254" s="400"/>
      <c r="AH254" s="400"/>
      <c r="AI254" s="400">
        <v>82</v>
      </c>
      <c r="AJ254" s="400"/>
      <c r="AK254" s="401"/>
      <c r="AL254" s="399">
        <f t="shared" si="80"/>
        <v>166</v>
      </c>
      <c r="AM254" s="399"/>
      <c r="AN254" s="399"/>
      <c r="AO254" s="400">
        <v>82</v>
      </c>
      <c r="AP254" s="400"/>
      <c r="AQ254" s="400"/>
      <c r="AR254" s="403">
        <v>84</v>
      </c>
      <c r="AS254" s="399"/>
      <c r="AT254" s="404"/>
    </row>
    <row r="255" spans="1:46" s="229" customFormat="1" ht="18" customHeight="1">
      <c r="A255" s="173"/>
      <c r="B255" s="289" t="s">
        <v>151</v>
      </c>
      <c r="C255" s="290"/>
      <c r="D255" s="290"/>
      <c r="E255" s="290"/>
      <c r="F255" s="357"/>
      <c r="G255" s="358">
        <f>SUM(K255:R255)</f>
        <v>3006</v>
      </c>
      <c r="H255" s="359"/>
      <c r="I255" s="359"/>
      <c r="J255" s="359"/>
      <c r="K255" s="360">
        <f>K256+K258+K262+K264</f>
        <v>1507</v>
      </c>
      <c r="L255" s="360"/>
      <c r="M255" s="360"/>
      <c r="N255" s="360"/>
      <c r="O255" s="360">
        <f>O256+O258+O262+O264</f>
        <v>1499</v>
      </c>
      <c r="P255" s="360"/>
      <c r="Q255" s="360"/>
      <c r="R255" s="361"/>
      <c r="S255" s="358">
        <f>SUM(W255:AB255)</f>
        <v>952</v>
      </c>
      <c r="T255" s="359"/>
      <c r="U255" s="359"/>
      <c r="V255" s="363"/>
      <c r="W255" s="362">
        <f>W256+W258+W262+W264</f>
        <v>468</v>
      </c>
      <c r="X255" s="359"/>
      <c r="Y255" s="359"/>
      <c r="Z255" s="362">
        <f>Z256+Z258+Z262+Z264</f>
        <v>484</v>
      </c>
      <c r="AA255" s="359"/>
      <c r="AB255" s="364"/>
      <c r="AC255" s="359">
        <f>SUM(AF255:AK255)</f>
        <v>1010</v>
      </c>
      <c r="AD255" s="359"/>
      <c r="AE255" s="359"/>
      <c r="AF255" s="360">
        <f>AF256+AF258+AF262+AF264</f>
        <v>516</v>
      </c>
      <c r="AG255" s="360"/>
      <c r="AH255" s="360"/>
      <c r="AI255" s="360">
        <f>AI256+AI258+AI262+AI264</f>
        <v>494</v>
      </c>
      <c r="AJ255" s="360"/>
      <c r="AK255" s="361"/>
      <c r="AL255" s="359">
        <f>SUM(AO255:AT255)</f>
        <v>1044</v>
      </c>
      <c r="AM255" s="359"/>
      <c r="AN255" s="359"/>
      <c r="AO255" s="360">
        <f>AO256+AO258+AO262+AO264</f>
        <v>523</v>
      </c>
      <c r="AP255" s="360"/>
      <c r="AQ255" s="360"/>
      <c r="AR255" s="362">
        <f>AR256+AR258+AR262+AR264</f>
        <v>521</v>
      </c>
      <c r="AS255" s="359"/>
      <c r="AT255" s="364"/>
    </row>
    <row r="256" spans="2:46" s="5" customFormat="1" ht="12.75" customHeight="1" hidden="1">
      <c r="B256" s="365" t="s">
        <v>131</v>
      </c>
      <c r="C256" s="366"/>
      <c r="D256" s="366"/>
      <c r="E256" s="366"/>
      <c r="F256" s="367"/>
      <c r="G256" s="368">
        <f>SUM(K256:R256)</f>
        <v>662</v>
      </c>
      <c r="H256" s="369"/>
      <c r="I256" s="369"/>
      <c r="J256" s="369"/>
      <c r="K256" s="370">
        <f>SUM(K257)</f>
        <v>345</v>
      </c>
      <c r="L256" s="370"/>
      <c r="M256" s="370"/>
      <c r="N256" s="370"/>
      <c r="O256" s="370">
        <f>SUM(Z256,AI256,AR256)</f>
        <v>317</v>
      </c>
      <c r="P256" s="370"/>
      <c r="Q256" s="370"/>
      <c r="R256" s="371"/>
      <c r="S256" s="368">
        <f aca="true" t="shared" si="82" ref="S256:S264">SUM(W256:AB256)</f>
        <v>216</v>
      </c>
      <c r="T256" s="369"/>
      <c r="U256" s="369"/>
      <c r="V256" s="373"/>
      <c r="W256" s="372">
        <f>SUM(W257)</f>
        <v>101</v>
      </c>
      <c r="X256" s="369"/>
      <c r="Y256" s="369"/>
      <c r="Z256" s="372">
        <f>SUM(Z257)</f>
        <v>115</v>
      </c>
      <c r="AA256" s="369"/>
      <c r="AB256" s="374"/>
      <c r="AC256" s="369">
        <f aca="true" t="shared" si="83" ref="AC256:AC265">SUM(AF256:AK256)</f>
        <v>225</v>
      </c>
      <c r="AD256" s="369"/>
      <c r="AE256" s="369"/>
      <c r="AF256" s="370">
        <f>SUM(AF257)</f>
        <v>127</v>
      </c>
      <c r="AG256" s="370"/>
      <c r="AH256" s="370"/>
      <c r="AI256" s="370">
        <f>SUM(AI257)</f>
        <v>98</v>
      </c>
      <c r="AJ256" s="370"/>
      <c r="AK256" s="371"/>
      <c r="AL256" s="369">
        <f aca="true" t="shared" si="84" ref="AL256:AL265">SUM(AO256:AT256)</f>
        <v>221</v>
      </c>
      <c r="AM256" s="369"/>
      <c r="AN256" s="369"/>
      <c r="AO256" s="370">
        <f>SUM(AO257)</f>
        <v>117</v>
      </c>
      <c r="AP256" s="370"/>
      <c r="AQ256" s="370"/>
      <c r="AR256" s="372">
        <f>SUM(AR257)</f>
        <v>104</v>
      </c>
      <c r="AS256" s="369"/>
      <c r="AT256" s="374"/>
    </row>
    <row r="257" spans="2:46" s="5" customFormat="1" ht="18" customHeight="1" hidden="1">
      <c r="B257" s="365" t="s">
        <v>172</v>
      </c>
      <c r="C257" s="366"/>
      <c r="D257" s="366"/>
      <c r="E257" s="366"/>
      <c r="F257" s="367"/>
      <c r="G257" s="368">
        <f>SUM(K257:R257)</f>
        <v>662</v>
      </c>
      <c r="H257" s="369"/>
      <c r="I257" s="369"/>
      <c r="J257" s="369"/>
      <c r="K257" s="370">
        <f>SUM(W257,AF257,AO257)</f>
        <v>345</v>
      </c>
      <c r="L257" s="370"/>
      <c r="M257" s="370"/>
      <c r="N257" s="370"/>
      <c r="O257" s="370">
        <f>SUM(Z257,AI257,AR257)</f>
        <v>317</v>
      </c>
      <c r="P257" s="370"/>
      <c r="Q257" s="370"/>
      <c r="R257" s="371"/>
      <c r="S257" s="368">
        <f t="shared" si="82"/>
        <v>216</v>
      </c>
      <c r="T257" s="369"/>
      <c r="U257" s="369"/>
      <c r="V257" s="373"/>
      <c r="W257" s="372">
        <v>101</v>
      </c>
      <c r="X257" s="369"/>
      <c r="Y257" s="369"/>
      <c r="Z257" s="372">
        <v>115</v>
      </c>
      <c r="AA257" s="369"/>
      <c r="AB257" s="374"/>
      <c r="AC257" s="369">
        <f t="shared" si="83"/>
        <v>225</v>
      </c>
      <c r="AD257" s="369"/>
      <c r="AE257" s="369"/>
      <c r="AF257" s="370">
        <v>127</v>
      </c>
      <c r="AG257" s="370"/>
      <c r="AH257" s="370"/>
      <c r="AI257" s="370">
        <v>98</v>
      </c>
      <c r="AJ257" s="370"/>
      <c r="AK257" s="371"/>
      <c r="AL257" s="369">
        <f t="shared" si="84"/>
        <v>221</v>
      </c>
      <c r="AM257" s="369"/>
      <c r="AN257" s="369"/>
      <c r="AO257" s="370">
        <v>117</v>
      </c>
      <c r="AP257" s="370"/>
      <c r="AQ257" s="370"/>
      <c r="AR257" s="372">
        <v>104</v>
      </c>
      <c r="AS257" s="369"/>
      <c r="AT257" s="374"/>
    </row>
    <row r="258" spans="2:46" s="5" customFormat="1" ht="12.75" customHeight="1" hidden="1">
      <c r="B258" s="365" t="s">
        <v>132</v>
      </c>
      <c r="C258" s="366"/>
      <c r="D258" s="366"/>
      <c r="E258" s="366"/>
      <c r="F258" s="367"/>
      <c r="G258" s="368">
        <f>SUM(K258:R258)</f>
        <v>1089</v>
      </c>
      <c r="H258" s="369"/>
      <c r="I258" s="369"/>
      <c r="J258" s="369"/>
      <c r="K258" s="370">
        <f>SUM(K259:N261)</f>
        <v>545</v>
      </c>
      <c r="L258" s="370"/>
      <c r="M258" s="370"/>
      <c r="N258" s="370"/>
      <c r="O258" s="370">
        <f>SUM(O259:R261)</f>
        <v>544</v>
      </c>
      <c r="P258" s="370"/>
      <c r="Q258" s="370"/>
      <c r="R258" s="371"/>
      <c r="S258" s="368">
        <f t="shared" si="82"/>
        <v>334</v>
      </c>
      <c r="T258" s="369"/>
      <c r="U258" s="369"/>
      <c r="V258" s="373"/>
      <c r="W258" s="372">
        <f>SUM(W259:Y261)</f>
        <v>162</v>
      </c>
      <c r="X258" s="369"/>
      <c r="Y258" s="369"/>
      <c r="Z258" s="372">
        <f>SUM(Z259:AB261)</f>
        <v>172</v>
      </c>
      <c r="AA258" s="369"/>
      <c r="AB258" s="374"/>
      <c r="AC258" s="369">
        <f t="shared" si="83"/>
        <v>351</v>
      </c>
      <c r="AD258" s="369"/>
      <c r="AE258" s="369"/>
      <c r="AF258" s="370">
        <f>SUM(AF259:AH261)</f>
        <v>178</v>
      </c>
      <c r="AG258" s="370"/>
      <c r="AH258" s="370"/>
      <c r="AI258" s="370">
        <f>SUM(AI259:AK261)</f>
        <v>173</v>
      </c>
      <c r="AJ258" s="370"/>
      <c r="AK258" s="371"/>
      <c r="AL258" s="369">
        <f t="shared" si="84"/>
        <v>404</v>
      </c>
      <c r="AM258" s="369"/>
      <c r="AN258" s="369"/>
      <c r="AO258" s="370">
        <f>SUM(AO259:AQ261)</f>
        <v>205</v>
      </c>
      <c r="AP258" s="370"/>
      <c r="AQ258" s="370"/>
      <c r="AR258" s="372">
        <f>SUM(AR259:AT261)</f>
        <v>199</v>
      </c>
      <c r="AS258" s="369"/>
      <c r="AT258" s="374"/>
    </row>
    <row r="259" spans="2:46" s="5" customFormat="1" ht="18" customHeight="1" hidden="1">
      <c r="B259" s="365" t="s">
        <v>173</v>
      </c>
      <c r="C259" s="366"/>
      <c r="D259" s="366"/>
      <c r="E259" s="366"/>
      <c r="F259" s="367"/>
      <c r="G259" s="368">
        <f>SUM(K259:R259)</f>
        <v>673</v>
      </c>
      <c r="H259" s="369"/>
      <c r="I259" s="369"/>
      <c r="J259" s="369"/>
      <c r="K259" s="370">
        <f>SUM(W259,AF259,AO259)</f>
        <v>341</v>
      </c>
      <c r="L259" s="370"/>
      <c r="M259" s="370"/>
      <c r="N259" s="370"/>
      <c r="O259" s="370">
        <f>SUM(Z259,AI259,AR259)</f>
        <v>332</v>
      </c>
      <c r="P259" s="370"/>
      <c r="Q259" s="370"/>
      <c r="R259" s="371"/>
      <c r="S259" s="368">
        <f t="shared" si="82"/>
        <v>206</v>
      </c>
      <c r="T259" s="369"/>
      <c r="U259" s="369"/>
      <c r="V259" s="373"/>
      <c r="W259" s="372">
        <v>101</v>
      </c>
      <c r="X259" s="369"/>
      <c r="Y259" s="369"/>
      <c r="Z259" s="372">
        <v>105</v>
      </c>
      <c r="AA259" s="369"/>
      <c r="AB259" s="374"/>
      <c r="AC259" s="369">
        <f t="shared" si="83"/>
        <v>218</v>
      </c>
      <c r="AD259" s="369"/>
      <c r="AE259" s="369"/>
      <c r="AF259" s="370">
        <v>116</v>
      </c>
      <c r="AG259" s="370"/>
      <c r="AH259" s="370"/>
      <c r="AI259" s="370">
        <v>102</v>
      </c>
      <c r="AJ259" s="370"/>
      <c r="AK259" s="371"/>
      <c r="AL259" s="369">
        <f t="shared" si="84"/>
        <v>249</v>
      </c>
      <c r="AM259" s="369"/>
      <c r="AN259" s="369"/>
      <c r="AO259" s="370">
        <v>124</v>
      </c>
      <c r="AP259" s="370"/>
      <c r="AQ259" s="370"/>
      <c r="AR259" s="372">
        <v>125</v>
      </c>
      <c r="AS259" s="369"/>
      <c r="AT259" s="374"/>
    </row>
    <row r="260" spans="2:46" s="5" customFormat="1" ht="18" customHeight="1" hidden="1">
      <c r="B260" s="365" t="s">
        <v>144</v>
      </c>
      <c r="C260" s="366"/>
      <c r="D260" s="366"/>
      <c r="E260" s="366"/>
      <c r="F260" s="367"/>
      <c r="G260" s="368">
        <f aca="true" t="shared" si="85" ref="G260:G275">SUM(K260:R260)</f>
        <v>0</v>
      </c>
      <c r="H260" s="369"/>
      <c r="I260" s="369"/>
      <c r="J260" s="369"/>
      <c r="K260" s="370">
        <f>SUM(W260,AF260,AO260)</f>
        <v>0</v>
      </c>
      <c r="L260" s="370"/>
      <c r="M260" s="370"/>
      <c r="N260" s="370"/>
      <c r="O260" s="370">
        <f>SUM(Z260,AI260,AR260)</f>
        <v>0</v>
      </c>
      <c r="P260" s="370"/>
      <c r="Q260" s="370"/>
      <c r="R260" s="371"/>
      <c r="S260" s="368">
        <f t="shared" si="82"/>
        <v>0</v>
      </c>
      <c r="T260" s="369"/>
      <c r="U260" s="369"/>
      <c r="V260" s="373"/>
      <c r="W260" s="372">
        <v>0</v>
      </c>
      <c r="X260" s="369"/>
      <c r="Y260" s="369"/>
      <c r="Z260" s="372">
        <v>0</v>
      </c>
      <c r="AA260" s="369"/>
      <c r="AB260" s="374"/>
      <c r="AC260" s="369">
        <f t="shared" si="83"/>
        <v>0</v>
      </c>
      <c r="AD260" s="369"/>
      <c r="AE260" s="369"/>
      <c r="AF260" s="370">
        <v>0</v>
      </c>
      <c r="AG260" s="370"/>
      <c r="AH260" s="370"/>
      <c r="AI260" s="370">
        <v>0</v>
      </c>
      <c r="AJ260" s="370"/>
      <c r="AK260" s="371"/>
      <c r="AL260" s="369">
        <f t="shared" si="84"/>
        <v>0</v>
      </c>
      <c r="AM260" s="369"/>
      <c r="AN260" s="369"/>
      <c r="AO260" s="370">
        <v>0</v>
      </c>
      <c r="AP260" s="370"/>
      <c r="AQ260" s="370"/>
      <c r="AR260" s="372">
        <v>0</v>
      </c>
      <c r="AS260" s="369"/>
      <c r="AT260" s="374"/>
    </row>
    <row r="261" spans="2:46" s="5" customFormat="1" ht="18" customHeight="1" hidden="1">
      <c r="B261" s="365" t="s">
        <v>174</v>
      </c>
      <c r="C261" s="366"/>
      <c r="D261" s="366"/>
      <c r="E261" s="366"/>
      <c r="F261" s="367"/>
      <c r="G261" s="368">
        <f t="shared" si="85"/>
        <v>416</v>
      </c>
      <c r="H261" s="369"/>
      <c r="I261" s="369"/>
      <c r="J261" s="369"/>
      <c r="K261" s="370">
        <f>SUM(W261,AF261,AO261)</f>
        <v>204</v>
      </c>
      <c r="L261" s="370"/>
      <c r="M261" s="370"/>
      <c r="N261" s="370"/>
      <c r="O261" s="370">
        <f>SUM(Z261,AI261,AR261)</f>
        <v>212</v>
      </c>
      <c r="P261" s="370"/>
      <c r="Q261" s="370"/>
      <c r="R261" s="371"/>
      <c r="S261" s="368">
        <f t="shared" si="82"/>
        <v>128</v>
      </c>
      <c r="T261" s="369"/>
      <c r="U261" s="369"/>
      <c r="V261" s="373"/>
      <c r="W261" s="372">
        <v>61</v>
      </c>
      <c r="X261" s="369"/>
      <c r="Y261" s="369"/>
      <c r="Z261" s="372">
        <v>67</v>
      </c>
      <c r="AA261" s="369"/>
      <c r="AB261" s="374"/>
      <c r="AC261" s="369">
        <f t="shared" si="83"/>
        <v>133</v>
      </c>
      <c r="AD261" s="369"/>
      <c r="AE261" s="369"/>
      <c r="AF261" s="370">
        <v>62</v>
      </c>
      <c r="AG261" s="370"/>
      <c r="AH261" s="370"/>
      <c r="AI261" s="370">
        <v>71</v>
      </c>
      <c r="AJ261" s="370"/>
      <c r="AK261" s="371"/>
      <c r="AL261" s="369">
        <f t="shared" si="84"/>
        <v>155</v>
      </c>
      <c r="AM261" s="369"/>
      <c r="AN261" s="369"/>
      <c r="AO261" s="370">
        <v>81</v>
      </c>
      <c r="AP261" s="370"/>
      <c r="AQ261" s="370"/>
      <c r="AR261" s="372">
        <v>74</v>
      </c>
      <c r="AS261" s="369"/>
      <c r="AT261" s="374"/>
    </row>
    <row r="262" spans="2:46" s="5" customFormat="1" ht="12.75" customHeight="1" hidden="1">
      <c r="B262" s="365" t="s">
        <v>145</v>
      </c>
      <c r="C262" s="366"/>
      <c r="D262" s="366"/>
      <c r="E262" s="366"/>
      <c r="F262" s="367"/>
      <c r="G262" s="368">
        <f t="shared" si="85"/>
        <v>786</v>
      </c>
      <c r="H262" s="369"/>
      <c r="I262" s="369"/>
      <c r="J262" s="369"/>
      <c r="K262" s="370">
        <f>SUM(K263)</f>
        <v>396</v>
      </c>
      <c r="L262" s="370"/>
      <c r="M262" s="370"/>
      <c r="N262" s="370"/>
      <c r="O262" s="370">
        <f>SUM(O263)</f>
        <v>390</v>
      </c>
      <c r="P262" s="370"/>
      <c r="Q262" s="370"/>
      <c r="R262" s="371"/>
      <c r="S262" s="368">
        <f t="shared" si="82"/>
        <v>263</v>
      </c>
      <c r="T262" s="369"/>
      <c r="U262" s="369"/>
      <c r="V262" s="373"/>
      <c r="W262" s="372">
        <f>SUM(W263)</f>
        <v>141</v>
      </c>
      <c r="X262" s="369"/>
      <c r="Y262" s="369"/>
      <c r="Z262" s="372">
        <f>SUM(Z263)</f>
        <v>122</v>
      </c>
      <c r="AA262" s="369"/>
      <c r="AB262" s="374"/>
      <c r="AC262" s="369">
        <f t="shared" si="83"/>
        <v>258</v>
      </c>
      <c r="AD262" s="369"/>
      <c r="AE262" s="369"/>
      <c r="AF262" s="370">
        <f>SUM(AF263)</f>
        <v>126</v>
      </c>
      <c r="AG262" s="370"/>
      <c r="AH262" s="370"/>
      <c r="AI262" s="370">
        <f>SUM(AI263)</f>
        <v>132</v>
      </c>
      <c r="AJ262" s="370"/>
      <c r="AK262" s="371"/>
      <c r="AL262" s="369">
        <f t="shared" si="84"/>
        <v>265</v>
      </c>
      <c r="AM262" s="369"/>
      <c r="AN262" s="369"/>
      <c r="AO262" s="370">
        <f>SUM(AO263)</f>
        <v>129</v>
      </c>
      <c r="AP262" s="370"/>
      <c r="AQ262" s="370"/>
      <c r="AR262" s="372">
        <f>SUM(AR263)</f>
        <v>136</v>
      </c>
      <c r="AS262" s="369"/>
      <c r="AT262" s="374"/>
    </row>
    <row r="263" spans="2:46" s="5" customFormat="1" ht="18" customHeight="1" hidden="1">
      <c r="B263" s="365" t="s">
        <v>175</v>
      </c>
      <c r="C263" s="366"/>
      <c r="D263" s="366"/>
      <c r="E263" s="366"/>
      <c r="F263" s="367"/>
      <c r="G263" s="368">
        <f t="shared" si="85"/>
        <v>786</v>
      </c>
      <c r="H263" s="369"/>
      <c r="I263" s="369"/>
      <c r="J263" s="369"/>
      <c r="K263" s="370">
        <f>SUM(W263,AF263,AO263)</f>
        <v>396</v>
      </c>
      <c r="L263" s="370"/>
      <c r="M263" s="370"/>
      <c r="N263" s="370"/>
      <c r="O263" s="370">
        <f>SUM(Z263,AI263,AR263)</f>
        <v>390</v>
      </c>
      <c r="P263" s="370"/>
      <c r="Q263" s="370"/>
      <c r="R263" s="371"/>
      <c r="S263" s="368">
        <f t="shared" si="82"/>
        <v>263</v>
      </c>
      <c r="T263" s="369"/>
      <c r="U263" s="369"/>
      <c r="V263" s="373"/>
      <c r="W263" s="372">
        <v>141</v>
      </c>
      <c r="X263" s="369"/>
      <c r="Y263" s="369"/>
      <c r="Z263" s="372">
        <v>122</v>
      </c>
      <c r="AA263" s="369"/>
      <c r="AB263" s="374"/>
      <c r="AC263" s="369">
        <f t="shared" si="83"/>
        <v>258</v>
      </c>
      <c r="AD263" s="369"/>
      <c r="AE263" s="369"/>
      <c r="AF263" s="370">
        <v>126</v>
      </c>
      <c r="AG263" s="370"/>
      <c r="AH263" s="370"/>
      <c r="AI263" s="370">
        <v>132</v>
      </c>
      <c r="AJ263" s="370"/>
      <c r="AK263" s="371"/>
      <c r="AL263" s="369">
        <f t="shared" si="84"/>
        <v>265</v>
      </c>
      <c r="AM263" s="369"/>
      <c r="AN263" s="369"/>
      <c r="AO263" s="370">
        <v>129</v>
      </c>
      <c r="AP263" s="370"/>
      <c r="AQ263" s="370"/>
      <c r="AR263" s="372">
        <v>136</v>
      </c>
      <c r="AS263" s="369"/>
      <c r="AT263" s="374"/>
    </row>
    <row r="264" spans="2:46" s="5" customFormat="1" ht="12.75" customHeight="1" hidden="1">
      <c r="B264" s="375" t="s">
        <v>134</v>
      </c>
      <c r="C264" s="376"/>
      <c r="D264" s="376"/>
      <c r="E264" s="376"/>
      <c r="F264" s="377"/>
      <c r="G264" s="378">
        <f t="shared" si="85"/>
        <v>469</v>
      </c>
      <c r="H264" s="379"/>
      <c r="I264" s="379"/>
      <c r="J264" s="379"/>
      <c r="K264" s="380">
        <f>SUM(K265)</f>
        <v>221</v>
      </c>
      <c r="L264" s="380"/>
      <c r="M264" s="380"/>
      <c r="N264" s="380"/>
      <c r="O264" s="380">
        <f>SUM(O265)</f>
        <v>248</v>
      </c>
      <c r="P264" s="380"/>
      <c r="Q264" s="380"/>
      <c r="R264" s="381"/>
      <c r="S264" s="378">
        <f t="shared" si="82"/>
        <v>139</v>
      </c>
      <c r="T264" s="379"/>
      <c r="U264" s="379"/>
      <c r="V264" s="383"/>
      <c r="W264" s="382">
        <f>SUM(W265)</f>
        <v>64</v>
      </c>
      <c r="X264" s="379"/>
      <c r="Y264" s="379"/>
      <c r="Z264" s="382">
        <f>SUM(Z265)</f>
        <v>75</v>
      </c>
      <c r="AA264" s="379"/>
      <c r="AB264" s="384"/>
      <c r="AC264" s="379">
        <f t="shared" si="83"/>
        <v>176</v>
      </c>
      <c r="AD264" s="379"/>
      <c r="AE264" s="379"/>
      <c r="AF264" s="380">
        <f>SUM(AF265)</f>
        <v>85</v>
      </c>
      <c r="AG264" s="380"/>
      <c r="AH264" s="380"/>
      <c r="AI264" s="380">
        <f>SUM(AI265)</f>
        <v>91</v>
      </c>
      <c r="AJ264" s="380"/>
      <c r="AK264" s="381"/>
      <c r="AL264" s="379">
        <f t="shared" si="84"/>
        <v>154</v>
      </c>
      <c r="AM264" s="379"/>
      <c r="AN264" s="379"/>
      <c r="AO264" s="380">
        <f>SUM(AO265)</f>
        <v>72</v>
      </c>
      <c r="AP264" s="380"/>
      <c r="AQ264" s="380"/>
      <c r="AR264" s="382">
        <f>SUM(AR265)</f>
        <v>82</v>
      </c>
      <c r="AS264" s="379"/>
      <c r="AT264" s="384"/>
    </row>
    <row r="265" spans="2:46" s="5" customFormat="1" ht="18" customHeight="1" hidden="1">
      <c r="B265" s="395" t="s">
        <v>177</v>
      </c>
      <c r="C265" s="396"/>
      <c r="D265" s="396"/>
      <c r="E265" s="396"/>
      <c r="F265" s="397"/>
      <c r="G265" s="398">
        <f t="shared" si="85"/>
        <v>469</v>
      </c>
      <c r="H265" s="399"/>
      <c r="I265" s="399"/>
      <c r="J265" s="399"/>
      <c r="K265" s="400">
        <f>SUM(W265,AF265,AO265)</f>
        <v>221</v>
      </c>
      <c r="L265" s="400"/>
      <c r="M265" s="400"/>
      <c r="N265" s="400"/>
      <c r="O265" s="400">
        <f>SUM(Z265,AI265,AR265)</f>
        <v>248</v>
      </c>
      <c r="P265" s="400"/>
      <c r="Q265" s="400"/>
      <c r="R265" s="401"/>
      <c r="S265" s="398">
        <f>SUM(W265:AB265)</f>
        <v>139</v>
      </c>
      <c r="T265" s="399"/>
      <c r="U265" s="399"/>
      <c r="V265" s="402"/>
      <c r="W265" s="403">
        <v>64</v>
      </c>
      <c r="X265" s="399"/>
      <c r="Y265" s="399"/>
      <c r="Z265" s="403">
        <v>75</v>
      </c>
      <c r="AA265" s="399"/>
      <c r="AB265" s="404"/>
      <c r="AC265" s="399">
        <f t="shared" si="83"/>
        <v>176</v>
      </c>
      <c r="AD265" s="399"/>
      <c r="AE265" s="399"/>
      <c r="AF265" s="400">
        <v>85</v>
      </c>
      <c r="AG265" s="400"/>
      <c r="AH265" s="400"/>
      <c r="AI265" s="400">
        <v>91</v>
      </c>
      <c r="AJ265" s="400"/>
      <c r="AK265" s="401"/>
      <c r="AL265" s="399">
        <f t="shared" si="84"/>
        <v>154</v>
      </c>
      <c r="AM265" s="399"/>
      <c r="AN265" s="399"/>
      <c r="AO265" s="400">
        <v>72</v>
      </c>
      <c r="AP265" s="400"/>
      <c r="AQ265" s="400"/>
      <c r="AR265" s="403">
        <v>82</v>
      </c>
      <c r="AS265" s="399"/>
      <c r="AT265" s="404"/>
    </row>
    <row r="266" spans="1:46" s="229" customFormat="1" ht="18" customHeight="1">
      <c r="A266" s="173"/>
      <c r="B266" s="289" t="s">
        <v>152</v>
      </c>
      <c r="C266" s="290"/>
      <c r="D266" s="290"/>
      <c r="E266" s="290"/>
      <c r="F266" s="357"/>
      <c r="G266" s="358">
        <f t="shared" si="85"/>
        <v>2999</v>
      </c>
      <c r="H266" s="359"/>
      <c r="I266" s="359"/>
      <c r="J266" s="359"/>
      <c r="K266" s="360">
        <f>K267+K269+K272+K274</f>
        <v>1512</v>
      </c>
      <c r="L266" s="360"/>
      <c r="M266" s="360"/>
      <c r="N266" s="360"/>
      <c r="O266" s="360">
        <f>O267+O269+O272+O274</f>
        <v>1487</v>
      </c>
      <c r="P266" s="360"/>
      <c r="Q266" s="360"/>
      <c r="R266" s="361"/>
      <c r="S266" s="358">
        <f>SUM(W266:AB266)</f>
        <v>1036</v>
      </c>
      <c r="T266" s="359"/>
      <c r="U266" s="359"/>
      <c r="V266" s="363"/>
      <c r="W266" s="362">
        <f>W267+W269+W272+W274</f>
        <v>525</v>
      </c>
      <c r="X266" s="359"/>
      <c r="Y266" s="359"/>
      <c r="Z266" s="362">
        <f>Z267+Z269+Z272+Z274</f>
        <v>511</v>
      </c>
      <c r="AA266" s="359"/>
      <c r="AB266" s="364"/>
      <c r="AC266" s="359">
        <f>SUM(AF266:AK266)</f>
        <v>956</v>
      </c>
      <c r="AD266" s="359"/>
      <c r="AE266" s="359"/>
      <c r="AF266" s="360">
        <f>AF267+AF269+AF272+AF274</f>
        <v>471</v>
      </c>
      <c r="AG266" s="360"/>
      <c r="AH266" s="360"/>
      <c r="AI266" s="360">
        <f>AI267+AI269+AI272+AI274</f>
        <v>485</v>
      </c>
      <c r="AJ266" s="360"/>
      <c r="AK266" s="361"/>
      <c r="AL266" s="359">
        <f>SUM(AO266:AT266)</f>
        <v>1007</v>
      </c>
      <c r="AM266" s="359"/>
      <c r="AN266" s="359"/>
      <c r="AO266" s="360">
        <f>AO267+AO269+AO272+AO274</f>
        <v>516</v>
      </c>
      <c r="AP266" s="360"/>
      <c r="AQ266" s="360"/>
      <c r="AR266" s="362">
        <f>AR267+AR269+AR272+AR274</f>
        <v>491</v>
      </c>
      <c r="AS266" s="359"/>
      <c r="AT266" s="364"/>
    </row>
    <row r="267" spans="2:46" s="5" customFormat="1" ht="12.75" customHeight="1">
      <c r="B267" s="365" t="s">
        <v>131</v>
      </c>
      <c r="C267" s="366"/>
      <c r="D267" s="366"/>
      <c r="E267" s="366"/>
      <c r="F267" s="367"/>
      <c r="G267" s="368">
        <f t="shared" si="85"/>
        <v>651</v>
      </c>
      <c r="H267" s="369"/>
      <c r="I267" s="369"/>
      <c r="J267" s="369"/>
      <c r="K267" s="370">
        <f>SUM(K268)</f>
        <v>344</v>
      </c>
      <c r="L267" s="370"/>
      <c r="M267" s="370"/>
      <c r="N267" s="370"/>
      <c r="O267" s="370">
        <f>SUM(Z267,AI267,AR267)</f>
        <v>307</v>
      </c>
      <c r="P267" s="370"/>
      <c r="Q267" s="370"/>
      <c r="R267" s="371"/>
      <c r="S267" s="368">
        <f aca="true" t="shared" si="86" ref="S267:S284">SUM(W267:AB267)</f>
        <v>209</v>
      </c>
      <c r="T267" s="369"/>
      <c r="U267" s="369"/>
      <c r="V267" s="373"/>
      <c r="W267" s="372">
        <f>SUM(W268)</f>
        <v>115</v>
      </c>
      <c r="X267" s="369"/>
      <c r="Y267" s="369"/>
      <c r="Z267" s="372">
        <f>SUM(Z268)</f>
        <v>94</v>
      </c>
      <c r="AA267" s="369"/>
      <c r="AB267" s="374"/>
      <c r="AC267" s="369">
        <f aca="true" t="shared" si="87" ref="AC267:AC284">SUM(AF267:AK267)</f>
        <v>217</v>
      </c>
      <c r="AD267" s="369"/>
      <c r="AE267" s="369"/>
      <c r="AF267" s="370">
        <f>SUM(AF268)</f>
        <v>102</v>
      </c>
      <c r="AG267" s="370"/>
      <c r="AH267" s="370"/>
      <c r="AI267" s="370">
        <f>SUM(AI268)</f>
        <v>115</v>
      </c>
      <c r="AJ267" s="370"/>
      <c r="AK267" s="371"/>
      <c r="AL267" s="369">
        <f aca="true" t="shared" si="88" ref="AL267:AL285">SUM(AO267:AT267)</f>
        <v>225</v>
      </c>
      <c r="AM267" s="369"/>
      <c r="AN267" s="369"/>
      <c r="AO267" s="370">
        <f>SUM(AO268)</f>
        <v>127</v>
      </c>
      <c r="AP267" s="370"/>
      <c r="AQ267" s="370"/>
      <c r="AR267" s="372">
        <f>SUM(AR268)</f>
        <v>98</v>
      </c>
      <c r="AS267" s="369"/>
      <c r="AT267" s="374"/>
    </row>
    <row r="268" spans="2:46" s="5" customFormat="1" ht="18" customHeight="1" hidden="1">
      <c r="B268" s="365" t="s">
        <v>172</v>
      </c>
      <c r="C268" s="366"/>
      <c r="D268" s="366"/>
      <c r="E268" s="366"/>
      <c r="F268" s="367"/>
      <c r="G268" s="368">
        <f t="shared" si="85"/>
        <v>651</v>
      </c>
      <c r="H268" s="369"/>
      <c r="I268" s="369"/>
      <c r="J268" s="373"/>
      <c r="K268" s="372">
        <f>W268+AF268+AO268</f>
        <v>344</v>
      </c>
      <c r="L268" s="369"/>
      <c r="M268" s="369"/>
      <c r="N268" s="373"/>
      <c r="O268" s="372">
        <f>Z268+AI268+AR268</f>
        <v>307</v>
      </c>
      <c r="P268" s="369"/>
      <c r="Q268" s="369"/>
      <c r="R268" s="374"/>
      <c r="S268" s="368">
        <f t="shared" si="86"/>
        <v>209</v>
      </c>
      <c r="T268" s="369"/>
      <c r="U268" s="369"/>
      <c r="V268" s="373"/>
      <c r="W268" s="372">
        <v>115</v>
      </c>
      <c r="X268" s="369"/>
      <c r="Y268" s="373"/>
      <c r="Z268" s="372">
        <v>94</v>
      </c>
      <c r="AA268" s="369"/>
      <c r="AB268" s="374"/>
      <c r="AC268" s="368">
        <f t="shared" si="87"/>
        <v>217</v>
      </c>
      <c r="AD268" s="369"/>
      <c r="AE268" s="373"/>
      <c r="AF268" s="372">
        <v>102</v>
      </c>
      <c r="AG268" s="369"/>
      <c r="AH268" s="373"/>
      <c r="AI268" s="372">
        <v>115</v>
      </c>
      <c r="AJ268" s="369"/>
      <c r="AK268" s="374"/>
      <c r="AL268" s="368">
        <f t="shared" si="88"/>
        <v>225</v>
      </c>
      <c r="AM268" s="369"/>
      <c r="AN268" s="373"/>
      <c r="AO268" s="372">
        <v>127</v>
      </c>
      <c r="AP268" s="369"/>
      <c r="AQ268" s="373"/>
      <c r="AR268" s="372">
        <v>98</v>
      </c>
      <c r="AS268" s="369"/>
      <c r="AT268" s="374"/>
    </row>
    <row r="269" spans="2:46" s="5" customFormat="1" ht="12.75" customHeight="1">
      <c r="B269" s="365" t="s">
        <v>132</v>
      </c>
      <c r="C269" s="366"/>
      <c r="D269" s="366"/>
      <c r="E269" s="366"/>
      <c r="F269" s="367"/>
      <c r="G269" s="368">
        <f t="shared" si="85"/>
        <v>1076</v>
      </c>
      <c r="H269" s="369"/>
      <c r="I269" s="369"/>
      <c r="J269" s="373"/>
      <c r="K269" s="372">
        <f>SUM(K270:N271)</f>
        <v>529</v>
      </c>
      <c r="L269" s="369"/>
      <c r="M269" s="369"/>
      <c r="N269" s="373"/>
      <c r="O269" s="372">
        <f>SUM(O270:R271)</f>
        <v>547</v>
      </c>
      <c r="P269" s="369"/>
      <c r="Q269" s="369"/>
      <c r="R269" s="374"/>
      <c r="S269" s="368">
        <f t="shared" si="86"/>
        <v>391</v>
      </c>
      <c r="T269" s="369"/>
      <c r="U269" s="369"/>
      <c r="V269" s="373"/>
      <c r="W269" s="372">
        <f>SUM(W270:Y271)</f>
        <v>187</v>
      </c>
      <c r="X269" s="369"/>
      <c r="Y269" s="373"/>
      <c r="Z269" s="372">
        <f>SUM(Z270:AB271)</f>
        <v>204</v>
      </c>
      <c r="AA269" s="369"/>
      <c r="AB269" s="374"/>
      <c r="AC269" s="368">
        <f t="shared" si="87"/>
        <v>335</v>
      </c>
      <c r="AD269" s="369"/>
      <c r="AE269" s="373"/>
      <c r="AF269" s="372">
        <f>SUM(AF270:AH271)</f>
        <v>163</v>
      </c>
      <c r="AG269" s="369"/>
      <c r="AH269" s="373"/>
      <c r="AI269" s="372">
        <f>SUM(AI270:AK271)</f>
        <v>172</v>
      </c>
      <c r="AJ269" s="369"/>
      <c r="AK269" s="374"/>
      <c r="AL269" s="368">
        <f t="shared" si="88"/>
        <v>350</v>
      </c>
      <c r="AM269" s="369"/>
      <c r="AN269" s="373"/>
      <c r="AO269" s="372">
        <f>SUM(AO270:AQ271)</f>
        <v>179</v>
      </c>
      <c r="AP269" s="369"/>
      <c r="AQ269" s="373"/>
      <c r="AR269" s="372">
        <f>SUM(AR270:AT271)</f>
        <v>171</v>
      </c>
      <c r="AS269" s="369"/>
      <c r="AT269" s="374"/>
    </row>
    <row r="270" spans="2:46" s="5" customFormat="1" ht="18" customHeight="1" hidden="1">
      <c r="B270" s="365" t="s">
        <v>173</v>
      </c>
      <c r="C270" s="366"/>
      <c r="D270" s="366"/>
      <c r="E270" s="366"/>
      <c r="F270" s="367"/>
      <c r="G270" s="368">
        <f t="shared" si="85"/>
        <v>662</v>
      </c>
      <c r="H270" s="369"/>
      <c r="I270" s="369"/>
      <c r="J270" s="369"/>
      <c r="K270" s="372">
        <f>W270+AF270+AO270</f>
        <v>332</v>
      </c>
      <c r="L270" s="369"/>
      <c r="M270" s="369"/>
      <c r="N270" s="373"/>
      <c r="O270" s="372">
        <f>Z270+AI270+AR270</f>
        <v>330</v>
      </c>
      <c r="P270" s="369"/>
      <c r="Q270" s="369"/>
      <c r="R270" s="374"/>
      <c r="S270" s="368">
        <f>SUM(W270:AB270)</f>
        <v>239</v>
      </c>
      <c r="T270" s="369"/>
      <c r="U270" s="369"/>
      <c r="V270" s="373"/>
      <c r="W270" s="372">
        <v>114</v>
      </c>
      <c r="X270" s="369"/>
      <c r="Y270" s="373"/>
      <c r="Z270" s="372">
        <v>125</v>
      </c>
      <c r="AA270" s="369"/>
      <c r="AB270" s="374"/>
      <c r="AC270" s="368">
        <f>SUM(AF270:AK270)</f>
        <v>207</v>
      </c>
      <c r="AD270" s="369"/>
      <c r="AE270" s="373"/>
      <c r="AF270" s="372">
        <v>102</v>
      </c>
      <c r="AG270" s="369"/>
      <c r="AH270" s="373"/>
      <c r="AI270" s="372">
        <v>105</v>
      </c>
      <c r="AJ270" s="369"/>
      <c r="AK270" s="374"/>
      <c r="AL270" s="368">
        <f>SUM(AO270:AT270)</f>
        <v>216</v>
      </c>
      <c r="AM270" s="369"/>
      <c r="AN270" s="373"/>
      <c r="AO270" s="372">
        <v>116</v>
      </c>
      <c r="AP270" s="369"/>
      <c r="AQ270" s="373"/>
      <c r="AR270" s="372">
        <v>100</v>
      </c>
      <c r="AS270" s="369"/>
      <c r="AT270" s="374"/>
    </row>
    <row r="271" spans="2:46" s="5" customFormat="1" ht="18" customHeight="1" hidden="1">
      <c r="B271" s="365" t="s">
        <v>174</v>
      </c>
      <c r="C271" s="366"/>
      <c r="D271" s="366"/>
      <c r="E271" s="366"/>
      <c r="F271" s="367"/>
      <c r="G271" s="368">
        <f t="shared" si="85"/>
        <v>414</v>
      </c>
      <c r="H271" s="369"/>
      <c r="I271" s="369"/>
      <c r="J271" s="369"/>
      <c r="K271" s="372">
        <f>W271+AF271+AO271</f>
        <v>197</v>
      </c>
      <c r="L271" s="369"/>
      <c r="M271" s="369"/>
      <c r="N271" s="373"/>
      <c r="O271" s="372">
        <f>Z271+AI271+AR271</f>
        <v>217</v>
      </c>
      <c r="P271" s="369"/>
      <c r="Q271" s="369"/>
      <c r="R271" s="374"/>
      <c r="S271" s="368">
        <f>SUM(W271:AB271)</f>
        <v>152</v>
      </c>
      <c r="T271" s="369"/>
      <c r="U271" s="369"/>
      <c r="V271" s="373"/>
      <c r="W271" s="372">
        <v>73</v>
      </c>
      <c r="X271" s="369"/>
      <c r="Y271" s="373"/>
      <c r="Z271" s="372">
        <v>79</v>
      </c>
      <c r="AA271" s="369"/>
      <c r="AB271" s="374"/>
      <c r="AC271" s="368">
        <f>SUM(AF271:AK271)</f>
        <v>128</v>
      </c>
      <c r="AD271" s="369"/>
      <c r="AE271" s="373"/>
      <c r="AF271" s="372">
        <v>61</v>
      </c>
      <c r="AG271" s="369"/>
      <c r="AH271" s="373"/>
      <c r="AI271" s="372">
        <v>67</v>
      </c>
      <c r="AJ271" s="369"/>
      <c r="AK271" s="374"/>
      <c r="AL271" s="368">
        <f>SUM(AO271:AT271)</f>
        <v>134</v>
      </c>
      <c r="AM271" s="369"/>
      <c r="AN271" s="373"/>
      <c r="AO271" s="372">
        <v>63</v>
      </c>
      <c r="AP271" s="369"/>
      <c r="AQ271" s="373"/>
      <c r="AR271" s="372">
        <v>71</v>
      </c>
      <c r="AS271" s="369"/>
      <c r="AT271" s="374"/>
    </row>
    <row r="272" spans="2:46" s="5" customFormat="1" ht="12.75" customHeight="1">
      <c r="B272" s="365" t="s">
        <v>133</v>
      </c>
      <c r="C272" s="366"/>
      <c r="D272" s="366"/>
      <c r="E272" s="366"/>
      <c r="F272" s="367"/>
      <c r="G272" s="368">
        <f t="shared" si="85"/>
        <v>814</v>
      </c>
      <c r="H272" s="369"/>
      <c r="I272" s="369"/>
      <c r="J272" s="369"/>
      <c r="K272" s="370">
        <f>SUM(K273)</f>
        <v>413</v>
      </c>
      <c r="L272" s="370"/>
      <c r="M272" s="370"/>
      <c r="N272" s="370"/>
      <c r="O272" s="370">
        <f>SUM(O273)</f>
        <v>401</v>
      </c>
      <c r="P272" s="370"/>
      <c r="Q272" s="370"/>
      <c r="R272" s="371"/>
      <c r="S272" s="368">
        <f t="shared" si="86"/>
        <v>294</v>
      </c>
      <c r="T272" s="369"/>
      <c r="U272" s="369"/>
      <c r="V272" s="373"/>
      <c r="W272" s="372">
        <f>SUM(W273)</f>
        <v>147</v>
      </c>
      <c r="X272" s="369"/>
      <c r="Y272" s="369"/>
      <c r="Z272" s="372">
        <f>SUM(Z273)</f>
        <v>147</v>
      </c>
      <c r="AA272" s="369"/>
      <c r="AB272" s="374"/>
      <c r="AC272" s="369">
        <f t="shared" si="87"/>
        <v>264</v>
      </c>
      <c r="AD272" s="369"/>
      <c r="AE272" s="369"/>
      <c r="AF272" s="370">
        <f>SUM(AF273)</f>
        <v>141</v>
      </c>
      <c r="AG272" s="370"/>
      <c r="AH272" s="370"/>
      <c r="AI272" s="370">
        <f>SUM(AI273)</f>
        <v>123</v>
      </c>
      <c r="AJ272" s="370"/>
      <c r="AK272" s="371"/>
      <c r="AL272" s="369">
        <f t="shared" si="88"/>
        <v>256</v>
      </c>
      <c r="AM272" s="369"/>
      <c r="AN272" s="369"/>
      <c r="AO272" s="370">
        <f>SUM(AO273)</f>
        <v>125</v>
      </c>
      <c r="AP272" s="370"/>
      <c r="AQ272" s="370"/>
      <c r="AR272" s="372">
        <f>SUM(AR273)</f>
        <v>131</v>
      </c>
      <c r="AS272" s="369"/>
      <c r="AT272" s="374"/>
    </row>
    <row r="273" spans="2:46" s="5" customFormat="1" ht="18" customHeight="1" hidden="1">
      <c r="B273" s="365" t="s">
        <v>175</v>
      </c>
      <c r="C273" s="366"/>
      <c r="D273" s="366"/>
      <c r="E273" s="366"/>
      <c r="F273" s="367"/>
      <c r="G273" s="368">
        <f t="shared" si="85"/>
        <v>814</v>
      </c>
      <c r="H273" s="369"/>
      <c r="I273" s="369"/>
      <c r="J273" s="369"/>
      <c r="K273" s="372">
        <f>W273+AF273+AO273</f>
        <v>413</v>
      </c>
      <c r="L273" s="369"/>
      <c r="M273" s="369"/>
      <c r="N273" s="373"/>
      <c r="O273" s="372">
        <f>Z273+AI273+AR273</f>
        <v>401</v>
      </c>
      <c r="P273" s="369"/>
      <c r="Q273" s="369"/>
      <c r="R273" s="374"/>
      <c r="S273" s="368">
        <f t="shared" si="86"/>
        <v>294</v>
      </c>
      <c r="T273" s="369"/>
      <c r="U273" s="369"/>
      <c r="V273" s="373"/>
      <c r="W273" s="372">
        <v>147</v>
      </c>
      <c r="X273" s="369"/>
      <c r="Y273" s="373"/>
      <c r="Z273" s="372">
        <v>147</v>
      </c>
      <c r="AA273" s="369"/>
      <c r="AB273" s="374"/>
      <c r="AC273" s="368">
        <f t="shared" si="87"/>
        <v>264</v>
      </c>
      <c r="AD273" s="369"/>
      <c r="AE273" s="373"/>
      <c r="AF273" s="372">
        <v>141</v>
      </c>
      <c r="AG273" s="369"/>
      <c r="AH273" s="373"/>
      <c r="AI273" s="372">
        <v>123</v>
      </c>
      <c r="AJ273" s="369"/>
      <c r="AK273" s="374"/>
      <c r="AL273" s="369">
        <f t="shared" si="88"/>
        <v>256</v>
      </c>
      <c r="AM273" s="369"/>
      <c r="AN273" s="369"/>
      <c r="AO273" s="372">
        <v>125</v>
      </c>
      <c r="AP273" s="369"/>
      <c r="AQ273" s="373"/>
      <c r="AR273" s="372">
        <v>131</v>
      </c>
      <c r="AS273" s="369"/>
      <c r="AT273" s="374"/>
    </row>
    <row r="274" spans="2:46" s="5" customFormat="1" ht="12.75" customHeight="1">
      <c r="B274" s="375" t="s">
        <v>134</v>
      </c>
      <c r="C274" s="376"/>
      <c r="D274" s="376"/>
      <c r="E274" s="376"/>
      <c r="F274" s="377"/>
      <c r="G274" s="378">
        <f t="shared" si="85"/>
        <v>458</v>
      </c>
      <c r="H274" s="379"/>
      <c r="I274" s="379"/>
      <c r="J274" s="379"/>
      <c r="K274" s="380">
        <f>SUM(K275)</f>
        <v>226</v>
      </c>
      <c r="L274" s="380"/>
      <c r="M274" s="380"/>
      <c r="N274" s="380"/>
      <c r="O274" s="380">
        <f>SUM(O275)</f>
        <v>232</v>
      </c>
      <c r="P274" s="380"/>
      <c r="Q274" s="380"/>
      <c r="R274" s="381"/>
      <c r="S274" s="378">
        <f t="shared" si="86"/>
        <v>142</v>
      </c>
      <c r="T274" s="379"/>
      <c r="U274" s="379"/>
      <c r="V274" s="383"/>
      <c r="W274" s="382">
        <f>SUM(W275)</f>
        <v>76</v>
      </c>
      <c r="X274" s="379"/>
      <c r="Y274" s="379"/>
      <c r="Z274" s="382">
        <f>SUM(Z275)</f>
        <v>66</v>
      </c>
      <c r="AA274" s="379"/>
      <c r="AB274" s="384"/>
      <c r="AC274" s="379">
        <f t="shared" si="87"/>
        <v>140</v>
      </c>
      <c r="AD274" s="379"/>
      <c r="AE274" s="379"/>
      <c r="AF274" s="380">
        <f>SUM(AF275)</f>
        <v>65</v>
      </c>
      <c r="AG274" s="380"/>
      <c r="AH274" s="380"/>
      <c r="AI274" s="380">
        <f>SUM(AI275)</f>
        <v>75</v>
      </c>
      <c r="AJ274" s="380"/>
      <c r="AK274" s="381"/>
      <c r="AL274" s="379">
        <f t="shared" si="88"/>
        <v>176</v>
      </c>
      <c r="AM274" s="379"/>
      <c r="AN274" s="379"/>
      <c r="AO274" s="380">
        <f>SUM(AO275)</f>
        <v>85</v>
      </c>
      <c r="AP274" s="380"/>
      <c r="AQ274" s="380"/>
      <c r="AR274" s="382">
        <f>SUM(AR275)</f>
        <v>91</v>
      </c>
      <c r="AS274" s="379"/>
      <c r="AT274" s="384"/>
    </row>
    <row r="275" spans="2:46" s="5" customFormat="1" ht="18" customHeight="1" hidden="1">
      <c r="B275" s="375" t="s">
        <v>177</v>
      </c>
      <c r="C275" s="376"/>
      <c r="D275" s="376"/>
      <c r="E275" s="376"/>
      <c r="F275" s="377"/>
      <c r="G275" s="378">
        <f t="shared" si="85"/>
        <v>458</v>
      </c>
      <c r="H275" s="379"/>
      <c r="I275" s="379"/>
      <c r="J275" s="379"/>
      <c r="K275" s="382">
        <f>W275+AF275+AO275</f>
        <v>226</v>
      </c>
      <c r="L275" s="379"/>
      <c r="M275" s="379"/>
      <c r="N275" s="383"/>
      <c r="O275" s="382">
        <f>Z275+AI275+AR275</f>
        <v>232</v>
      </c>
      <c r="P275" s="379"/>
      <c r="Q275" s="379"/>
      <c r="R275" s="384"/>
      <c r="S275" s="378">
        <f t="shared" si="86"/>
        <v>142</v>
      </c>
      <c r="T275" s="379"/>
      <c r="U275" s="379"/>
      <c r="V275" s="383"/>
      <c r="W275" s="382">
        <v>76</v>
      </c>
      <c r="X275" s="379"/>
      <c r="Y275" s="383"/>
      <c r="Z275" s="382">
        <v>66</v>
      </c>
      <c r="AA275" s="379"/>
      <c r="AB275" s="384"/>
      <c r="AC275" s="378">
        <f t="shared" si="87"/>
        <v>140</v>
      </c>
      <c r="AD275" s="379"/>
      <c r="AE275" s="383"/>
      <c r="AF275" s="382">
        <v>65</v>
      </c>
      <c r="AG275" s="379"/>
      <c r="AH275" s="383"/>
      <c r="AI275" s="382">
        <v>75</v>
      </c>
      <c r="AJ275" s="379"/>
      <c r="AK275" s="384"/>
      <c r="AL275" s="378">
        <f t="shared" si="88"/>
        <v>176</v>
      </c>
      <c r="AM275" s="379"/>
      <c r="AN275" s="383"/>
      <c r="AO275" s="382">
        <v>85</v>
      </c>
      <c r="AP275" s="379"/>
      <c r="AQ275" s="383"/>
      <c r="AR275" s="382">
        <v>91</v>
      </c>
      <c r="AS275" s="379"/>
      <c r="AT275" s="384"/>
    </row>
    <row r="276" spans="2:46" s="5" customFormat="1" ht="18" customHeight="1">
      <c r="B276" s="289" t="s">
        <v>154</v>
      </c>
      <c r="C276" s="290"/>
      <c r="D276" s="290"/>
      <c r="E276" s="290"/>
      <c r="F276" s="357"/>
      <c r="G276" s="358">
        <f>SUM(K276:R276)</f>
        <v>2832</v>
      </c>
      <c r="H276" s="359"/>
      <c r="I276" s="359"/>
      <c r="J276" s="359"/>
      <c r="K276" s="360">
        <f>K277+K279+K282+K284</f>
        <v>1428</v>
      </c>
      <c r="L276" s="360"/>
      <c r="M276" s="360"/>
      <c r="N276" s="360"/>
      <c r="O276" s="360">
        <f>O277+O279+O282+O284</f>
        <v>1404</v>
      </c>
      <c r="P276" s="360"/>
      <c r="Q276" s="360"/>
      <c r="R276" s="361"/>
      <c r="S276" s="358">
        <f t="shared" si="86"/>
        <v>840</v>
      </c>
      <c r="T276" s="359"/>
      <c r="U276" s="359"/>
      <c r="V276" s="363"/>
      <c r="W276" s="362">
        <f>W277+W279+W282+W284</f>
        <v>444</v>
      </c>
      <c r="X276" s="359"/>
      <c r="Y276" s="359"/>
      <c r="Z276" s="362">
        <f>Z277+Z279+Z282+Z284</f>
        <v>396</v>
      </c>
      <c r="AA276" s="359"/>
      <c r="AB276" s="364"/>
      <c r="AC276" s="359">
        <f t="shared" si="87"/>
        <v>1036</v>
      </c>
      <c r="AD276" s="359"/>
      <c r="AE276" s="359"/>
      <c r="AF276" s="360">
        <f>AF277+AF279+AF282+AF284</f>
        <v>513</v>
      </c>
      <c r="AG276" s="360"/>
      <c r="AH276" s="360"/>
      <c r="AI276" s="360">
        <f>AI277+AI279+AI282+AI284</f>
        <v>523</v>
      </c>
      <c r="AJ276" s="360"/>
      <c r="AK276" s="361"/>
      <c r="AL276" s="359">
        <f t="shared" si="88"/>
        <v>956</v>
      </c>
      <c r="AM276" s="359"/>
      <c r="AN276" s="359"/>
      <c r="AO276" s="360">
        <f>AO277+AO279+AO282+AO284</f>
        <v>471</v>
      </c>
      <c r="AP276" s="360"/>
      <c r="AQ276" s="360"/>
      <c r="AR276" s="362">
        <f>AR277+AR279+AR282+AR284</f>
        <v>485</v>
      </c>
      <c r="AS276" s="359"/>
      <c r="AT276" s="364"/>
    </row>
    <row r="277" spans="2:46" s="5" customFormat="1" ht="18" customHeight="1">
      <c r="B277" s="365" t="s">
        <v>131</v>
      </c>
      <c r="C277" s="366"/>
      <c r="D277" s="366"/>
      <c r="E277" s="366"/>
      <c r="F277" s="367"/>
      <c r="G277" s="368">
        <f>SUM(K277:R277)</f>
        <v>605</v>
      </c>
      <c r="H277" s="369"/>
      <c r="I277" s="369"/>
      <c r="J277" s="369"/>
      <c r="K277" s="370">
        <f>W277+AF277+AO277</f>
        <v>298</v>
      </c>
      <c r="L277" s="370"/>
      <c r="M277" s="370"/>
      <c r="N277" s="370"/>
      <c r="O277" s="370">
        <f>Z277+AI277+AR277</f>
        <v>307</v>
      </c>
      <c r="P277" s="370"/>
      <c r="Q277" s="370"/>
      <c r="R277" s="370"/>
      <c r="S277" s="368">
        <f t="shared" si="86"/>
        <v>180</v>
      </c>
      <c r="T277" s="369"/>
      <c r="U277" s="369"/>
      <c r="V277" s="373"/>
      <c r="W277" s="372">
        <f>SUM(W278)</f>
        <v>82</v>
      </c>
      <c r="X277" s="369"/>
      <c r="Y277" s="369"/>
      <c r="Z277" s="372">
        <f>SUM(Z278)</f>
        <v>98</v>
      </c>
      <c r="AA277" s="369"/>
      <c r="AB277" s="374"/>
      <c r="AC277" s="369">
        <f t="shared" si="87"/>
        <v>209</v>
      </c>
      <c r="AD277" s="369"/>
      <c r="AE277" s="369"/>
      <c r="AF277" s="372">
        <f>SUM(AF278)</f>
        <v>115</v>
      </c>
      <c r="AG277" s="369"/>
      <c r="AH277" s="369"/>
      <c r="AI277" s="372">
        <f>SUM(AI278)</f>
        <v>94</v>
      </c>
      <c r="AJ277" s="369"/>
      <c r="AK277" s="374"/>
      <c r="AL277" s="368">
        <f>SUM(AO277:AT277)</f>
        <v>216</v>
      </c>
      <c r="AM277" s="369"/>
      <c r="AN277" s="373"/>
      <c r="AO277" s="370">
        <f>SUM(AO278)</f>
        <v>101</v>
      </c>
      <c r="AP277" s="370"/>
      <c r="AQ277" s="370"/>
      <c r="AR277" s="370">
        <f>SUM(AR278)</f>
        <v>115</v>
      </c>
      <c r="AS277" s="370"/>
      <c r="AT277" s="371"/>
    </row>
    <row r="278" spans="2:46" s="5" customFormat="1" ht="18" customHeight="1" hidden="1">
      <c r="B278" s="365" t="s">
        <v>172</v>
      </c>
      <c r="C278" s="366"/>
      <c r="D278" s="366"/>
      <c r="E278" s="366"/>
      <c r="F278" s="367"/>
      <c r="G278" s="368">
        <f aca="true" t="shared" si="89" ref="G278:G284">SUM(K278:R278)</f>
        <v>605</v>
      </c>
      <c r="H278" s="369"/>
      <c r="I278" s="369"/>
      <c r="J278" s="373"/>
      <c r="K278" s="370">
        <f aca="true" t="shared" si="90" ref="K278:K285">W278+AF278+AO278</f>
        <v>298</v>
      </c>
      <c r="L278" s="370"/>
      <c r="M278" s="370"/>
      <c r="N278" s="370"/>
      <c r="O278" s="370">
        <f aca="true" t="shared" si="91" ref="O278:O285">Z278+AI278+AR278</f>
        <v>307</v>
      </c>
      <c r="P278" s="370"/>
      <c r="Q278" s="370"/>
      <c r="R278" s="370"/>
      <c r="S278" s="368">
        <f t="shared" si="86"/>
        <v>180</v>
      </c>
      <c r="T278" s="369"/>
      <c r="U278" s="369"/>
      <c r="V278" s="373"/>
      <c r="W278" s="372">
        <v>82</v>
      </c>
      <c r="X278" s="369"/>
      <c r="Y278" s="373"/>
      <c r="Z278" s="372">
        <v>98</v>
      </c>
      <c r="AA278" s="369"/>
      <c r="AB278" s="374"/>
      <c r="AC278" s="368">
        <f t="shared" si="87"/>
        <v>209</v>
      </c>
      <c r="AD278" s="369"/>
      <c r="AE278" s="373"/>
      <c r="AF278" s="372">
        <v>115</v>
      </c>
      <c r="AG278" s="369"/>
      <c r="AH278" s="373"/>
      <c r="AI278" s="372">
        <v>94</v>
      </c>
      <c r="AJ278" s="369"/>
      <c r="AK278" s="374"/>
      <c r="AL278" s="368">
        <f t="shared" si="88"/>
        <v>216</v>
      </c>
      <c r="AM278" s="369"/>
      <c r="AN278" s="373"/>
      <c r="AO278" s="372">
        <v>101</v>
      </c>
      <c r="AP278" s="369"/>
      <c r="AQ278" s="373"/>
      <c r="AR278" s="372">
        <v>115</v>
      </c>
      <c r="AS278" s="369"/>
      <c r="AT278" s="374"/>
    </row>
    <row r="279" spans="2:46" s="5" customFormat="1" ht="18" customHeight="1">
      <c r="B279" s="365" t="s">
        <v>132</v>
      </c>
      <c r="C279" s="366"/>
      <c r="D279" s="366"/>
      <c r="E279" s="366"/>
      <c r="F279" s="367"/>
      <c r="G279" s="368">
        <f t="shared" si="89"/>
        <v>1049</v>
      </c>
      <c r="H279" s="369"/>
      <c r="I279" s="369"/>
      <c r="J279" s="373"/>
      <c r="K279" s="370">
        <f t="shared" si="90"/>
        <v>533</v>
      </c>
      <c r="L279" s="370"/>
      <c r="M279" s="370"/>
      <c r="N279" s="370"/>
      <c r="O279" s="370">
        <f t="shared" si="91"/>
        <v>516</v>
      </c>
      <c r="P279" s="370"/>
      <c r="Q279" s="370"/>
      <c r="R279" s="370"/>
      <c r="S279" s="368">
        <f t="shared" si="86"/>
        <v>321</v>
      </c>
      <c r="T279" s="369"/>
      <c r="U279" s="369"/>
      <c r="V279" s="373"/>
      <c r="W279" s="372">
        <f>SUM(W280:Y281)</f>
        <v>181</v>
      </c>
      <c r="X279" s="369"/>
      <c r="Y279" s="373"/>
      <c r="Z279" s="372">
        <f>SUM(Z280:AB281)</f>
        <v>140</v>
      </c>
      <c r="AA279" s="369"/>
      <c r="AB279" s="374"/>
      <c r="AC279" s="368">
        <f t="shared" si="87"/>
        <v>391</v>
      </c>
      <c r="AD279" s="369"/>
      <c r="AE279" s="373"/>
      <c r="AF279" s="372">
        <f>SUM(AF280:AH281)</f>
        <v>187</v>
      </c>
      <c r="AG279" s="369"/>
      <c r="AH279" s="373"/>
      <c r="AI279" s="372">
        <f>SUM(AI280:AK281)</f>
        <v>204</v>
      </c>
      <c r="AJ279" s="369"/>
      <c r="AK279" s="374"/>
      <c r="AL279" s="368">
        <f t="shared" si="88"/>
        <v>337</v>
      </c>
      <c r="AM279" s="369"/>
      <c r="AN279" s="373"/>
      <c r="AO279" s="372">
        <f>SUM(AO280:AQ281)</f>
        <v>165</v>
      </c>
      <c r="AP279" s="369"/>
      <c r="AQ279" s="373"/>
      <c r="AR279" s="372">
        <f>SUM(AR280:AT281)</f>
        <v>172</v>
      </c>
      <c r="AS279" s="369"/>
      <c r="AT279" s="374"/>
    </row>
    <row r="280" spans="2:46" s="5" customFormat="1" ht="18" customHeight="1" hidden="1">
      <c r="B280" s="365" t="s">
        <v>173</v>
      </c>
      <c r="C280" s="366"/>
      <c r="D280" s="366"/>
      <c r="E280" s="366"/>
      <c r="F280" s="367"/>
      <c r="G280" s="368">
        <f t="shared" si="89"/>
        <v>657</v>
      </c>
      <c r="H280" s="369"/>
      <c r="I280" s="369"/>
      <c r="J280" s="369"/>
      <c r="K280" s="370">
        <f t="shared" si="90"/>
        <v>332</v>
      </c>
      <c r="L280" s="370"/>
      <c r="M280" s="370"/>
      <c r="N280" s="370"/>
      <c r="O280" s="370">
        <f t="shared" si="91"/>
        <v>325</v>
      </c>
      <c r="P280" s="370"/>
      <c r="Q280" s="370"/>
      <c r="R280" s="370"/>
      <c r="S280" s="368">
        <f t="shared" si="86"/>
        <v>210</v>
      </c>
      <c r="T280" s="369"/>
      <c r="U280" s="369"/>
      <c r="V280" s="373"/>
      <c r="W280" s="372">
        <v>115</v>
      </c>
      <c r="X280" s="369"/>
      <c r="Y280" s="373"/>
      <c r="Z280" s="372">
        <v>95</v>
      </c>
      <c r="AA280" s="369"/>
      <c r="AB280" s="374"/>
      <c r="AC280" s="368">
        <f t="shared" si="87"/>
        <v>239</v>
      </c>
      <c r="AD280" s="369"/>
      <c r="AE280" s="373"/>
      <c r="AF280" s="372">
        <v>114</v>
      </c>
      <c r="AG280" s="369"/>
      <c r="AH280" s="373"/>
      <c r="AI280" s="372">
        <v>125</v>
      </c>
      <c r="AJ280" s="369"/>
      <c r="AK280" s="374"/>
      <c r="AL280" s="368">
        <f t="shared" si="88"/>
        <v>208</v>
      </c>
      <c r="AM280" s="369"/>
      <c r="AN280" s="373"/>
      <c r="AO280" s="372">
        <v>103</v>
      </c>
      <c r="AP280" s="369"/>
      <c r="AQ280" s="373"/>
      <c r="AR280" s="372">
        <v>105</v>
      </c>
      <c r="AS280" s="369"/>
      <c r="AT280" s="374"/>
    </row>
    <row r="281" spans="2:46" s="5" customFormat="1" ht="18" customHeight="1" hidden="1">
      <c r="B281" s="365" t="s">
        <v>174</v>
      </c>
      <c r="C281" s="366"/>
      <c r="D281" s="366"/>
      <c r="E281" s="366"/>
      <c r="F281" s="367"/>
      <c r="G281" s="368">
        <f t="shared" si="89"/>
        <v>392</v>
      </c>
      <c r="H281" s="369"/>
      <c r="I281" s="369"/>
      <c r="J281" s="369"/>
      <c r="K281" s="370">
        <f t="shared" si="90"/>
        <v>201</v>
      </c>
      <c r="L281" s="370"/>
      <c r="M281" s="370"/>
      <c r="N281" s="370"/>
      <c r="O281" s="370">
        <f t="shared" si="91"/>
        <v>191</v>
      </c>
      <c r="P281" s="370"/>
      <c r="Q281" s="370"/>
      <c r="R281" s="370"/>
      <c r="S281" s="368">
        <f t="shared" si="86"/>
        <v>111</v>
      </c>
      <c r="T281" s="369"/>
      <c r="U281" s="369"/>
      <c r="V281" s="373"/>
      <c r="W281" s="372">
        <v>66</v>
      </c>
      <c r="X281" s="369"/>
      <c r="Y281" s="373"/>
      <c r="Z281" s="372">
        <v>45</v>
      </c>
      <c r="AA281" s="369"/>
      <c r="AB281" s="374"/>
      <c r="AC281" s="368">
        <f t="shared" si="87"/>
        <v>152</v>
      </c>
      <c r="AD281" s="369"/>
      <c r="AE281" s="373"/>
      <c r="AF281" s="372">
        <v>73</v>
      </c>
      <c r="AG281" s="369"/>
      <c r="AH281" s="373"/>
      <c r="AI281" s="372">
        <v>79</v>
      </c>
      <c r="AJ281" s="369"/>
      <c r="AK281" s="374"/>
      <c r="AL281" s="368">
        <f t="shared" si="88"/>
        <v>129</v>
      </c>
      <c r="AM281" s="369"/>
      <c r="AN281" s="373"/>
      <c r="AO281" s="372">
        <v>62</v>
      </c>
      <c r="AP281" s="369"/>
      <c r="AQ281" s="373"/>
      <c r="AR281" s="372">
        <v>67</v>
      </c>
      <c r="AS281" s="369"/>
      <c r="AT281" s="374"/>
    </row>
    <row r="282" spans="2:46" s="5" customFormat="1" ht="18" customHeight="1">
      <c r="B282" s="365" t="s">
        <v>133</v>
      </c>
      <c r="C282" s="366"/>
      <c r="D282" s="366"/>
      <c r="E282" s="366"/>
      <c r="F282" s="367"/>
      <c r="G282" s="368">
        <f t="shared" si="89"/>
        <v>773</v>
      </c>
      <c r="H282" s="369"/>
      <c r="I282" s="369"/>
      <c r="J282" s="369"/>
      <c r="K282" s="370">
        <f t="shared" si="90"/>
        <v>404</v>
      </c>
      <c r="L282" s="370"/>
      <c r="M282" s="370"/>
      <c r="N282" s="370"/>
      <c r="O282" s="370">
        <f t="shared" si="91"/>
        <v>369</v>
      </c>
      <c r="P282" s="370"/>
      <c r="Q282" s="370"/>
      <c r="R282" s="370"/>
      <c r="S282" s="368">
        <f t="shared" si="86"/>
        <v>215</v>
      </c>
      <c r="T282" s="369"/>
      <c r="U282" s="369"/>
      <c r="V282" s="373"/>
      <c r="W282" s="372">
        <f>SUM(W283)</f>
        <v>118</v>
      </c>
      <c r="X282" s="369"/>
      <c r="Y282" s="369"/>
      <c r="Z282" s="372">
        <f>SUM(Z283)</f>
        <v>97</v>
      </c>
      <c r="AA282" s="369"/>
      <c r="AB282" s="374"/>
      <c r="AC282" s="369">
        <f t="shared" si="87"/>
        <v>295</v>
      </c>
      <c r="AD282" s="369"/>
      <c r="AE282" s="369"/>
      <c r="AF282" s="372">
        <f>SUM(AF283)</f>
        <v>146</v>
      </c>
      <c r="AG282" s="369"/>
      <c r="AH282" s="369"/>
      <c r="AI282" s="372">
        <f>SUM(AI283)</f>
        <v>149</v>
      </c>
      <c r="AJ282" s="369"/>
      <c r="AK282" s="374"/>
      <c r="AL282" s="368">
        <f t="shared" si="88"/>
        <v>263</v>
      </c>
      <c r="AM282" s="369"/>
      <c r="AN282" s="373"/>
      <c r="AO282" s="370">
        <f>SUM(AO283)</f>
        <v>140</v>
      </c>
      <c r="AP282" s="370"/>
      <c r="AQ282" s="370"/>
      <c r="AR282" s="370">
        <f>SUM(AR283)</f>
        <v>123</v>
      </c>
      <c r="AS282" s="370"/>
      <c r="AT282" s="371"/>
    </row>
    <row r="283" spans="2:46" s="5" customFormat="1" ht="18" customHeight="1" hidden="1">
      <c r="B283" s="365" t="s">
        <v>175</v>
      </c>
      <c r="C283" s="366"/>
      <c r="D283" s="366"/>
      <c r="E283" s="366"/>
      <c r="F283" s="367"/>
      <c r="G283" s="368">
        <f t="shared" si="89"/>
        <v>773</v>
      </c>
      <c r="H283" s="369"/>
      <c r="I283" s="369"/>
      <c r="J283" s="369"/>
      <c r="K283" s="370">
        <f t="shared" si="90"/>
        <v>404</v>
      </c>
      <c r="L283" s="370"/>
      <c r="M283" s="370"/>
      <c r="N283" s="370"/>
      <c r="O283" s="370">
        <f t="shared" si="91"/>
        <v>369</v>
      </c>
      <c r="P283" s="370"/>
      <c r="Q283" s="370"/>
      <c r="R283" s="370"/>
      <c r="S283" s="368">
        <f t="shared" si="86"/>
        <v>215</v>
      </c>
      <c r="T283" s="369"/>
      <c r="U283" s="369"/>
      <c r="V283" s="373"/>
      <c r="W283" s="372">
        <v>118</v>
      </c>
      <c r="X283" s="369"/>
      <c r="Y283" s="373"/>
      <c r="Z283" s="372">
        <v>97</v>
      </c>
      <c r="AA283" s="369"/>
      <c r="AB283" s="374"/>
      <c r="AC283" s="368">
        <f t="shared" si="87"/>
        <v>295</v>
      </c>
      <c r="AD283" s="369"/>
      <c r="AE283" s="373"/>
      <c r="AF283" s="372">
        <v>146</v>
      </c>
      <c r="AG283" s="369"/>
      <c r="AH283" s="373"/>
      <c r="AI283" s="372">
        <v>149</v>
      </c>
      <c r="AJ283" s="369"/>
      <c r="AK283" s="374"/>
      <c r="AL283" s="368">
        <f t="shared" si="88"/>
        <v>263</v>
      </c>
      <c r="AM283" s="369"/>
      <c r="AN283" s="373"/>
      <c r="AO283" s="372">
        <v>140</v>
      </c>
      <c r="AP283" s="369"/>
      <c r="AQ283" s="373"/>
      <c r="AR283" s="372">
        <v>123</v>
      </c>
      <c r="AS283" s="369"/>
      <c r="AT283" s="374"/>
    </row>
    <row r="284" spans="2:46" s="5" customFormat="1" ht="18" customHeight="1">
      <c r="B284" s="375" t="s">
        <v>134</v>
      </c>
      <c r="C284" s="376"/>
      <c r="D284" s="376"/>
      <c r="E284" s="376"/>
      <c r="F284" s="377"/>
      <c r="G284" s="378">
        <f t="shared" si="89"/>
        <v>405</v>
      </c>
      <c r="H284" s="379"/>
      <c r="I284" s="379"/>
      <c r="J284" s="379"/>
      <c r="K284" s="380">
        <f t="shared" si="90"/>
        <v>193</v>
      </c>
      <c r="L284" s="380"/>
      <c r="M284" s="380"/>
      <c r="N284" s="380"/>
      <c r="O284" s="380">
        <f t="shared" si="91"/>
        <v>212</v>
      </c>
      <c r="P284" s="380"/>
      <c r="Q284" s="380"/>
      <c r="R284" s="380"/>
      <c r="S284" s="378">
        <f t="shared" si="86"/>
        <v>124</v>
      </c>
      <c r="T284" s="379"/>
      <c r="U284" s="379"/>
      <c r="V284" s="383"/>
      <c r="W284" s="382">
        <f>SUM(W285)</f>
        <v>63</v>
      </c>
      <c r="X284" s="379"/>
      <c r="Y284" s="379"/>
      <c r="Z284" s="382">
        <f>SUM(Z285)</f>
        <v>61</v>
      </c>
      <c r="AA284" s="379"/>
      <c r="AB284" s="384"/>
      <c r="AC284" s="379">
        <f t="shared" si="87"/>
        <v>141</v>
      </c>
      <c r="AD284" s="379"/>
      <c r="AE284" s="379"/>
      <c r="AF284" s="382">
        <f>SUM(AF285)</f>
        <v>65</v>
      </c>
      <c r="AG284" s="379"/>
      <c r="AH284" s="379"/>
      <c r="AI284" s="382">
        <f>SUM(AI285)</f>
        <v>76</v>
      </c>
      <c r="AJ284" s="379"/>
      <c r="AK284" s="384"/>
      <c r="AL284" s="378">
        <f t="shared" si="88"/>
        <v>140</v>
      </c>
      <c r="AM284" s="379"/>
      <c r="AN284" s="383"/>
      <c r="AO284" s="380">
        <f>SUM(AO285)</f>
        <v>65</v>
      </c>
      <c r="AP284" s="380"/>
      <c r="AQ284" s="380"/>
      <c r="AR284" s="380">
        <f>SUM(AR285)</f>
        <v>75</v>
      </c>
      <c r="AS284" s="380"/>
      <c r="AT284" s="381"/>
    </row>
    <row r="285" spans="2:46" s="5" customFormat="1" ht="18" customHeight="1" hidden="1">
      <c r="B285" s="395" t="s">
        <v>180</v>
      </c>
      <c r="C285" s="396"/>
      <c r="D285" s="396"/>
      <c r="E285" s="396"/>
      <c r="F285" s="397"/>
      <c r="G285" s="398">
        <f>SUM(K285:R285)</f>
        <v>405</v>
      </c>
      <c r="H285" s="399"/>
      <c r="I285" s="399"/>
      <c r="J285" s="399"/>
      <c r="K285" s="405">
        <f t="shared" si="90"/>
        <v>193</v>
      </c>
      <c r="L285" s="405"/>
      <c r="M285" s="405"/>
      <c r="N285" s="406"/>
      <c r="O285" s="404">
        <f t="shared" si="91"/>
        <v>212</v>
      </c>
      <c r="P285" s="405"/>
      <c r="Q285" s="405"/>
      <c r="R285" s="405"/>
      <c r="S285" s="398">
        <f>SUM(W285:AB285)</f>
        <v>124</v>
      </c>
      <c r="T285" s="399"/>
      <c r="U285" s="399"/>
      <c r="V285" s="402"/>
      <c r="W285" s="400">
        <v>63</v>
      </c>
      <c r="X285" s="400"/>
      <c r="Y285" s="400"/>
      <c r="Z285" s="400">
        <v>61</v>
      </c>
      <c r="AA285" s="400"/>
      <c r="AB285" s="401"/>
      <c r="AC285" s="398">
        <f>SUM(AF285:AK285)</f>
        <v>141</v>
      </c>
      <c r="AD285" s="399"/>
      <c r="AE285" s="402"/>
      <c r="AF285" s="400">
        <v>65</v>
      </c>
      <c r="AG285" s="400"/>
      <c r="AH285" s="400"/>
      <c r="AI285" s="400">
        <v>76</v>
      </c>
      <c r="AJ285" s="400"/>
      <c r="AK285" s="401"/>
      <c r="AL285" s="399">
        <f t="shared" si="88"/>
        <v>140</v>
      </c>
      <c r="AM285" s="399"/>
      <c r="AN285" s="399"/>
      <c r="AO285" s="400">
        <v>65</v>
      </c>
      <c r="AP285" s="400"/>
      <c r="AQ285" s="400"/>
      <c r="AR285" s="407">
        <v>75</v>
      </c>
      <c r="AS285" s="407"/>
      <c r="AT285" s="408"/>
    </row>
    <row r="286" s="4" customFormat="1" ht="12.75">
      <c r="AT286" s="73" t="s">
        <v>57</v>
      </c>
    </row>
    <row r="287" s="4" customFormat="1" ht="12.75">
      <c r="AT287" s="73" t="s">
        <v>33</v>
      </c>
    </row>
  </sheetData>
  <sheetProtection/>
  <mergeCells count="5282">
    <mergeCell ref="AI285:AK285"/>
    <mergeCell ref="AL285:AN285"/>
    <mergeCell ref="AO285:AQ285"/>
    <mergeCell ref="AR285:AT285"/>
    <mergeCell ref="AR284:AT284"/>
    <mergeCell ref="B285:F285"/>
    <mergeCell ref="G285:J285"/>
    <mergeCell ref="K285:N285"/>
    <mergeCell ref="O285:R285"/>
    <mergeCell ref="S285:V285"/>
    <mergeCell ref="W285:Y285"/>
    <mergeCell ref="Z285:AB285"/>
    <mergeCell ref="AC285:AE285"/>
    <mergeCell ref="AF285:AH285"/>
    <mergeCell ref="Z284:AB284"/>
    <mergeCell ref="AC284:AE284"/>
    <mergeCell ref="AF284:AH284"/>
    <mergeCell ref="AI284:AK284"/>
    <mergeCell ref="AL284:AN284"/>
    <mergeCell ref="AO284:AQ284"/>
    <mergeCell ref="AI283:AK283"/>
    <mergeCell ref="AL283:AN283"/>
    <mergeCell ref="AO283:AQ283"/>
    <mergeCell ref="AR283:AT283"/>
    <mergeCell ref="B284:F284"/>
    <mergeCell ref="G284:J284"/>
    <mergeCell ref="K284:N284"/>
    <mergeCell ref="O284:R284"/>
    <mergeCell ref="S284:V284"/>
    <mergeCell ref="W284:Y284"/>
    <mergeCell ref="AR282:AT282"/>
    <mergeCell ref="B283:F283"/>
    <mergeCell ref="G283:J283"/>
    <mergeCell ref="K283:N283"/>
    <mergeCell ref="O283:R283"/>
    <mergeCell ref="S283:V283"/>
    <mergeCell ref="W283:Y283"/>
    <mergeCell ref="Z283:AB283"/>
    <mergeCell ref="AC283:AE283"/>
    <mergeCell ref="AF283:AH283"/>
    <mergeCell ref="Z282:AB282"/>
    <mergeCell ref="AC282:AE282"/>
    <mergeCell ref="AF282:AH282"/>
    <mergeCell ref="AI282:AK282"/>
    <mergeCell ref="AL282:AN282"/>
    <mergeCell ref="AO282:AQ282"/>
    <mergeCell ref="AI281:AK281"/>
    <mergeCell ref="AL281:AN281"/>
    <mergeCell ref="AO281:AQ281"/>
    <mergeCell ref="AR281:AT281"/>
    <mergeCell ref="B282:F282"/>
    <mergeCell ref="G282:J282"/>
    <mergeCell ref="K282:N282"/>
    <mergeCell ref="O282:R282"/>
    <mergeCell ref="S282:V282"/>
    <mergeCell ref="W282:Y282"/>
    <mergeCell ref="AR280:AT280"/>
    <mergeCell ref="B281:F281"/>
    <mergeCell ref="G281:J281"/>
    <mergeCell ref="K281:N281"/>
    <mergeCell ref="O281:R281"/>
    <mergeCell ref="S281:V281"/>
    <mergeCell ref="W281:Y281"/>
    <mergeCell ref="Z281:AB281"/>
    <mergeCell ref="AC281:AE281"/>
    <mergeCell ref="AF281:AH281"/>
    <mergeCell ref="Z280:AB280"/>
    <mergeCell ref="AC280:AE280"/>
    <mergeCell ref="AF280:AH280"/>
    <mergeCell ref="AI280:AK280"/>
    <mergeCell ref="AL280:AN280"/>
    <mergeCell ref="AO280:AQ280"/>
    <mergeCell ref="AI279:AK279"/>
    <mergeCell ref="AL279:AN279"/>
    <mergeCell ref="AO279:AQ279"/>
    <mergeCell ref="AR279:AT279"/>
    <mergeCell ref="B280:F280"/>
    <mergeCell ref="G280:J280"/>
    <mergeCell ref="K280:N280"/>
    <mergeCell ref="O280:R280"/>
    <mergeCell ref="S280:V280"/>
    <mergeCell ref="W280:Y280"/>
    <mergeCell ref="AR278:AT278"/>
    <mergeCell ref="B279:F279"/>
    <mergeCell ref="G279:J279"/>
    <mergeCell ref="K279:N279"/>
    <mergeCell ref="O279:R279"/>
    <mergeCell ref="S279:V279"/>
    <mergeCell ref="W279:Y279"/>
    <mergeCell ref="Z279:AB279"/>
    <mergeCell ref="AC279:AE279"/>
    <mergeCell ref="AF279:AH279"/>
    <mergeCell ref="Z278:AB278"/>
    <mergeCell ref="AC278:AE278"/>
    <mergeCell ref="AF278:AH278"/>
    <mergeCell ref="AI278:AK278"/>
    <mergeCell ref="AL278:AN278"/>
    <mergeCell ref="AO278:AQ278"/>
    <mergeCell ref="AI277:AK277"/>
    <mergeCell ref="AL277:AN277"/>
    <mergeCell ref="AO277:AQ277"/>
    <mergeCell ref="AR277:AT277"/>
    <mergeCell ref="B278:F278"/>
    <mergeCell ref="G278:J278"/>
    <mergeCell ref="K278:N278"/>
    <mergeCell ref="O278:R278"/>
    <mergeCell ref="S278:V278"/>
    <mergeCell ref="W278:Y278"/>
    <mergeCell ref="AR276:AT276"/>
    <mergeCell ref="B277:F277"/>
    <mergeCell ref="G277:J277"/>
    <mergeCell ref="K277:N277"/>
    <mergeCell ref="O277:R277"/>
    <mergeCell ref="S277:V277"/>
    <mergeCell ref="W277:Y277"/>
    <mergeCell ref="Z277:AB277"/>
    <mergeCell ref="AC277:AE277"/>
    <mergeCell ref="AF277:AH277"/>
    <mergeCell ref="Z276:AB276"/>
    <mergeCell ref="AC276:AE276"/>
    <mergeCell ref="AF276:AH276"/>
    <mergeCell ref="AI276:AK276"/>
    <mergeCell ref="AL276:AN276"/>
    <mergeCell ref="AO276:AQ276"/>
    <mergeCell ref="AI275:AK275"/>
    <mergeCell ref="AL275:AN275"/>
    <mergeCell ref="AO275:AQ275"/>
    <mergeCell ref="AR275:AT275"/>
    <mergeCell ref="B276:F276"/>
    <mergeCell ref="G276:J276"/>
    <mergeCell ref="K276:N276"/>
    <mergeCell ref="O276:R276"/>
    <mergeCell ref="S276:V276"/>
    <mergeCell ref="W276:Y276"/>
    <mergeCell ref="AR274:AT274"/>
    <mergeCell ref="B275:F275"/>
    <mergeCell ref="G275:J275"/>
    <mergeCell ref="K275:N275"/>
    <mergeCell ref="O275:R275"/>
    <mergeCell ref="S275:V275"/>
    <mergeCell ref="W275:Y275"/>
    <mergeCell ref="Z275:AB275"/>
    <mergeCell ref="AC275:AE275"/>
    <mergeCell ref="AF275:AH275"/>
    <mergeCell ref="Z274:AB274"/>
    <mergeCell ref="AC274:AE274"/>
    <mergeCell ref="AF274:AH274"/>
    <mergeCell ref="AI274:AK274"/>
    <mergeCell ref="AL274:AN274"/>
    <mergeCell ref="AO274:AQ274"/>
    <mergeCell ref="AI273:AK273"/>
    <mergeCell ref="AL273:AN273"/>
    <mergeCell ref="AO273:AQ273"/>
    <mergeCell ref="AR273:AT273"/>
    <mergeCell ref="B274:F274"/>
    <mergeCell ref="G274:J274"/>
    <mergeCell ref="K274:N274"/>
    <mergeCell ref="O274:R274"/>
    <mergeCell ref="S274:V274"/>
    <mergeCell ref="W274:Y274"/>
    <mergeCell ref="AR272:AT272"/>
    <mergeCell ref="B273:F273"/>
    <mergeCell ref="G273:J273"/>
    <mergeCell ref="K273:N273"/>
    <mergeCell ref="O273:R273"/>
    <mergeCell ref="S273:V273"/>
    <mergeCell ref="W273:Y273"/>
    <mergeCell ref="Z273:AB273"/>
    <mergeCell ref="AC273:AE273"/>
    <mergeCell ref="AF273:AH273"/>
    <mergeCell ref="Z272:AB272"/>
    <mergeCell ref="AC272:AE272"/>
    <mergeCell ref="AF272:AH272"/>
    <mergeCell ref="AI272:AK272"/>
    <mergeCell ref="AL272:AN272"/>
    <mergeCell ref="AO272:AQ272"/>
    <mergeCell ref="AI271:AK271"/>
    <mergeCell ref="AL271:AN271"/>
    <mergeCell ref="AO271:AQ271"/>
    <mergeCell ref="AR271:AT271"/>
    <mergeCell ref="B272:F272"/>
    <mergeCell ref="G272:J272"/>
    <mergeCell ref="K272:N272"/>
    <mergeCell ref="O272:R272"/>
    <mergeCell ref="S272:V272"/>
    <mergeCell ref="W272:Y272"/>
    <mergeCell ref="AR270:AT270"/>
    <mergeCell ref="B271:F271"/>
    <mergeCell ref="G271:J271"/>
    <mergeCell ref="K271:N271"/>
    <mergeCell ref="O271:R271"/>
    <mergeCell ref="S271:V271"/>
    <mergeCell ref="W271:Y271"/>
    <mergeCell ref="Z271:AB271"/>
    <mergeCell ref="AC271:AE271"/>
    <mergeCell ref="AF271:AH271"/>
    <mergeCell ref="Z270:AB270"/>
    <mergeCell ref="AC270:AE270"/>
    <mergeCell ref="AF270:AH270"/>
    <mergeCell ref="AI270:AK270"/>
    <mergeCell ref="AL270:AN270"/>
    <mergeCell ref="AO270:AQ270"/>
    <mergeCell ref="AI269:AK269"/>
    <mergeCell ref="AL269:AN269"/>
    <mergeCell ref="AO269:AQ269"/>
    <mergeCell ref="AR269:AT269"/>
    <mergeCell ref="B270:F270"/>
    <mergeCell ref="G270:J270"/>
    <mergeCell ref="K270:N270"/>
    <mergeCell ref="O270:R270"/>
    <mergeCell ref="S270:V270"/>
    <mergeCell ref="W270:Y270"/>
    <mergeCell ref="AR268:AT268"/>
    <mergeCell ref="B269:F269"/>
    <mergeCell ref="G269:J269"/>
    <mergeCell ref="K269:N269"/>
    <mergeCell ref="O269:R269"/>
    <mergeCell ref="S269:V269"/>
    <mergeCell ref="W269:Y269"/>
    <mergeCell ref="Z269:AB269"/>
    <mergeCell ref="AC269:AE269"/>
    <mergeCell ref="AF269:AH269"/>
    <mergeCell ref="Z268:AB268"/>
    <mergeCell ref="AC268:AE268"/>
    <mergeCell ref="AF268:AH268"/>
    <mergeCell ref="AI268:AK268"/>
    <mergeCell ref="AL268:AN268"/>
    <mergeCell ref="AO268:AQ268"/>
    <mergeCell ref="AI267:AK267"/>
    <mergeCell ref="AL267:AN267"/>
    <mergeCell ref="AO267:AQ267"/>
    <mergeCell ref="AR267:AT267"/>
    <mergeCell ref="B268:F268"/>
    <mergeCell ref="G268:J268"/>
    <mergeCell ref="K268:N268"/>
    <mergeCell ref="O268:R268"/>
    <mergeCell ref="S268:V268"/>
    <mergeCell ref="W268:Y268"/>
    <mergeCell ref="AR266:AT266"/>
    <mergeCell ref="B267:F267"/>
    <mergeCell ref="G267:J267"/>
    <mergeCell ref="K267:N267"/>
    <mergeCell ref="O267:R267"/>
    <mergeCell ref="S267:V267"/>
    <mergeCell ref="W267:Y267"/>
    <mergeCell ref="Z267:AB267"/>
    <mergeCell ref="AC267:AE267"/>
    <mergeCell ref="AF267:AH267"/>
    <mergeCell ref="Z266:AB266"/>
    <mergeCell ref="AC266:AE266"/>
    <mergeCell ref="AF266:AH266"/>
    <mergeCell ref="AI266:AK266"/>
    <mergeCell ref="AL266:AN266"/>
    <mergeCell ref="AO266:AQ266"/>
    <mergeCell ref="AI265:AK265"/>
    <mergeCell ref="AL265:AN265"/>
    <mergeCell ref="AO265:AQ265"/>
    <mergeCell ref="AR265:AT265"/>
    <mergeCell ref="B266:F266"/>
    <mergeCell ref="G266:J266"/>
    <mergeCell ref="K266:N266"/>
    <mergeCell ref="O266:R266"/>
    <mergeCell ref="S266:V266"/>
    <mergeCell ref="W266:Y266"/>
    <mergeCell ref="AR264:AT264"/>
    <mergeCell ref="B265:F265"/>
    <mergeCell ref="G265:J265"/>
    <mergeCell ref="K265:N265"/>
    <mergeCell ref="O265:R265"/>
    <mergeCell ref="S265:V265"/>
    <mergeCell ref="W265:Y265"/>
    <mergeCell ref="Z265:AB265"/>
    <mergeCell ref="AC265:AE265"/>
    <mergeCell ref="AF265:AH265"/>
    <mergeCell ref="Z264:AB264"/>
    <mergeCell ref="AC264:AE264"/>
    <mergeCell ref="AF264:AH264"/>
    <mergeCell ref="AI264:AK264"/>
    <mergeCell ref="AL264:AN264"/>
    <mergeCell ref="AO264:AQ264"/>
    <mergeCell ref="AI263:AK263"/>
    <mergeCell ref="AL263:AN263"/>
    <mergeCell ref="AO263:AQ263"/>
    <mergeCell ref="AR263:AT263"/>
    <mergeCell ref="B264:F264"/>
    <mergeCell ref="G264:J264"/>
    <mergeCell ref="K264:N264"/>
    <mergeCell ref="O264:R264"/>
    <mergeCell ref="S264:V264"/>
    <mergeCell ref="W264:Y264"/>
    <mergeCell ref="AR262:AT262"/>
    <mergeCell ref="B263:F263"/>
    <mergeCell ref="G263:J263"/>
    <mergeCell ref="K263:N263"/>
    <mergeCell ref="O263:R263"/>
    <mergeCell ref="S263:V263"/>
    <mergeCell ref="W263:Y263"/>
    <mergeCell ref="Z263:AB263"/>
    <mergeCell ref="AC263:AE263"/>
    <mergeCell ref="AF263:AH263"/>
    <mergeCell ref="Z262:AB262"/>
    <mergeCell ref="AC262:AE262"/>
    <mergeCell ref="AF262:AH262"/>
    <mergeCell ref="AI262:AK262"/>
    <mergeCell ref="AL262:AN262"/>
    <mergeCell ref="AO262:AQ262"/>
    <mergeCell ref="AI261:AK261"/>
    <mergeCell ref="AL261:AN261"/>
    <mergeCell ref="AO261:AQ261"/>
    <mergeCell ref="AR261:AT261"/>
    <mergeCell ref="B262:F262"/>
    <mergeCell ref="G262:J262"/>
    <mergeCell ref="K262:N262"/>
    <mergeCell ref="O262:R262"/>
    <mergeCell ref="S262:V262"/>
    <mergeCell ref="W262:Y262"/>
    <mergeCell ref="AR260:AT260"/>
    <mergeCell ref="B261:F261"/>
    <mergeCell ref="G261:J261"/>
    <mergeCell ref="K261:N261"/>
    <mergeCell ref="O261:R261"/>
    <mergeCell ref="S261:V261"/>
    <mergeCell ref="W261:Y261"/>
    <mergeCell ref="Z261:AB261"/>
    <mergeCell ref="AC261:AE261"/>
    <mergeCell ref="AF261:AH261"/>
    <mergeCell ref="Z260:AB260"/>
    <mergeCell ref="AC260:AE260"/>
    <mergeCell ref="AF260:AH260"/>
    <mergeCell ref="AI260:AK260"/>
    <mergeCell ref="AL260:AN260"/>
    <mergeCell ref="AO260:AQ260"/>
    <mergeCell ref="AI259:AK259"/>
    <mergeCell ref="AL259:AN259"/>
    <mergeCell ref="AO259:AQ259"/>
    <mergeCell ref="AR259:AT259"/>
    <mergeCell ref="B260:F260"/>
    <mergeCell ref="G260:J260"/>
    <mergeCell ref="K260:N260"/>
    <mergeCell ref="O260:R260"/>
    <mergeCell ref="S260:V260"/>
    <mergeCell ref="W260:Y260"/>
    <mergeCell ref="AR258:AT258"/>
    <mergeCell ref="B259:F259"/>
    <mergeCell ref="G259:J259"/>
    <mergeCell ref="K259:N259"/>
    <mergeCell ref="O259:R259"/>
    <mergeCell ref="S259:V259"/>
    <mergeCell ref="W259:Y259"/>
    <mergeCell ref="Z259:AB259"/>
    <mergeCell ref="AC259:AE259"/>
    <mergeCell ref="AF259:AH259"/>
    <mergeCell ref="Z258:AB258"/>
    <mergeCell ref="AC258:AE258"/>
    <mergeCell ref="AF258:AH258"/>
    <mergeCell ref="AI258:AK258"/>
    <mergeCell ref="AL258:AN258"/>
    <mergeCell ref="AO258:AQ258"/>
    <mergeCell ref="AI257:AK257"/>
    <mergeCell ref="AL257:AN257"/>
    <mergeCell ref="AO257:AQ257"/>
    <mergeCell ref="AR257:AT257"/>
    <mergeCell ref="B258:F258"/>
    <mergeCell ref="G258:J258"/>
    <mergeCell ref="K258:N258"/>
    <mergeCell ref="O258:R258"/>
    <mergeCell ref="S258:V258"/>
    <mergeCell ref="W258:Y258"/>
    <mergeCell ref="AR256:AT256"/>
    <mergeCell ref="B257:F257"/>
    <mergeCell ref="G257:J257"/>
    <mergeCell ref="K257:N257"/>
    <mergeCell ref="O257:R257"/>
    <mergeCell ref="S257:V257"/>
    <mergeCell ref="W257:Y257"/>
    <mergeCell ref="Z257:AB257"/>
    <mergeCell ref="AC257:AE257"/>
    <mergeCell ref="AF257:AH257"/>
    <mergeCell ref="Z256:AB256"/>
    <mergeCell ref="AC256:AE256"/>
    <mergeCell ref="AF256:AH256"/>
    <mergeCell ref="AI256:AK256"/>
    <mergeCell ref="AL256:AN256"/>
    <mergeCell ref="AO256:AQ256"/>
    <mergeCell ref="AI255:AK255"/>
    <mergeCell ref="AL255:AN255"/>
    <mergeCell ref="AO255:AQ255"/>
    <mergeCell ref="AR255:AT255"/>
    <mergeCell ref="B256:F256"/>
    <mergeCell ref="G256:J256"/>
    <mergeCell ref="K256:N256"/>
    <mergeCell ref="O256:R256"/>
    <mergeCell ref="S256:V256"/>
    <mergeCell ref="W256:Y256"/>
    <mergeCell ref="AR254:AT254"/>
    <mergeCell ref="B255:F255"/>
    <mergeCell ref="G255:J255"/>
    <mergeCell ref="K255:N255"/>
    <mergeCell ref="O255:R255"/>
    <mergeCell ref="S255:V255"/>
    <mergeCell ref="W255:Y255"/>
    <mergeCell ref="Z255:AB255"/>
    <mergeCell ref="AC255:AE255"/>
    <mergeCell ref="AF255:AH255"/>
    <mergeCell ref="Z254:AB254"/>
    <mergeCell ref="AC254:AE254"/>
    <mergeCell ref="AF254:AH254"/>
    <mergeCell ref="AI254:AK254"/>
    <mergeCell ref="AL254:AN254"/>
    <mergeCell ref="AO254:AQ254"/>
    <mergeCell ref="AI253:AK253"/>
    <mergeCell ref="AL253:AN253"/>
    <mergeCell ref="AO253:AQ253"/>
    <mergeCell ref="AR253:AT253"/>
    <mergeCell ref="B254:F254"/>
    <mergeCell ref="G254:J254"/>
    <mergeCell ref="K254:N254"/>
    <mergeCell ref="O254:R254"/>
    <mergeCell ref="S254:V254"/>
    <mergeCell ref="W254:Y254"/>
    <mergeCell ref="AR252:AT252"/>
    <mergeCell ref="B253:F253"/>
    <mergeCell ref="G253:J253"/>
    <mergeCell ref="K253:N253"/>
    <mergeCell ref="O253:R253"/>
    <mergeCell ref="S253:V253"/>
    <mergeCell ref="W253:Y253"/>
    <mergeCell ref="Z253:AB253"/>
    <mergeCell ref="AC253:AE253"/>
    <mergeCell ref="AF253:AH253"/>
    <mergeCell ref="Z252:AB252"/>
    <mergeCell ref="AC252:AE252"/>
    <mergeCell ref="AF252:AH252"/>
    <mergeCell ref="AI252:AK252"/>
    <mergeCell ref="AL252:AN252"/>
    <mergeCell ref="AO252:AQ252"/>
    <mergeCell ref="AI251:AK251"/>
    <mergeCell ref="AL251:AN251"/>
    <mergeCell ref="AO251:AQ251"/>
    <mergeCell ref="AR251:AT251"/>
    <mergeCell ref="B252:F252"/>
    <mergeCell ref="G252:J252"/>
    <mergeCell ref="K252:N252"/>
    <mergeCell ref="O252:R252"/>
    <mergeCell ref="S252:V252"/>
    <mergeCell ref="W252:Y252"/>
    <mergeCell ref="AR250:AT250"/>
    <mergeCell ref="B251:F251"/>
    <mergeCell ref="G251:J251"/>
    <mergeCell ref="K251:N251"/>
    <mergeCell ref="O251:R251"/>
    <mergeCell ref="S251:V251"/>
    <mergeCell ref="W251:Y251"/>
    <mergeCell ref="Z251:AB251"/>
    <mergeCell ref="AC251:AE251"/>
    <mergeCell ref="AF251:AH251"/>
    <mergeCell ref="Z250:AB250"/>
    <mergeCell ref="AC250:AE250"/>
    <mergeCell ref="AF250:AH250"/>
    <mergeCell ref="AI250:AK250"/>
    <mergeCell ref="AL250:AN250"/>
    <mergeCell ref="AO250:AQ250"/>
    <mergeCell ref="AI249:AK249"/>
    <mergeCell ref="AL249:AN249"/>
    <mergeCell ref="AO249:AQ249"/>
    <mergeCell ref="AR249:AT249"/>
    <mergeCell ref="B250:F250"/>
    <mergeCell ref="G250:J250"/>
    <mergeCell ref="K250:N250"/>
    <mergeCell ref="O250:R250"/>
    <mergeCell ref="S250:V250"/>
    <mergeCell ref="W250:Y250"/>
    <mergeCell ref="AR248:AT248"/>
    <mergeCell ref="B249:F249"/>
    <mergeCell ref="G249:J249"/>
    <mergeCell ref="K249:N249"/>
    <mergeCell ref="O249:R249"/>
    <mergeCell ref="S249:V249"/>
    <mergeCell ref="W249:Y249"/>
    <mergeCell ref="Z249:AB249"/>
    <mergeCell ref="AC249:AE249"/>
    <mergeCell ref="AF249:AH249"/>
    <mergeCell ref="Z248:AB248"/>
    <mergeCell ref="AC248:AE248"/>
    <mergeCell ref="AF248:AH248"/>
    <mergeCell ref="AI248:AK248"/>
    <mergeCell ref="AL248:AN248"/>
    <mergeCell ref="AO248:AQ248"/>
    <mergeCell ref="AI247:AK247"/>
    <mergeCell ref="AL247:AN247"/>
    <mergeCell ref="AO247:AQ247"/>
    <mergeCell ref="AR247:AT247"/>
    <mergeCell ref="B248:F248"/>
    <mergeCell ref="G248:J248"/>
    <mergeCell ref="K248:N248"/>
    <mergeCell ref="O248:R248"/>
    <mergeCell ref="S248:V248"/>
    <mergeCell ref="W248:Y248"/>
    <mergeCell ref="AR246:AT246"/>
    <mergeCell ref="B247:F247"/>
    <mergeCell ref="G247:J247"/>
    <mergeCell ref="K247:N247"/>
    <mergeCell ref="O247:R247"/>
    <mergeCell ref="S247:V247"/>
    <mergeCell ref="W247:Y247"/>
    <mergeCell ref="Z247:AB247"/>
    <mergeCell ref="AC247:AE247"/>
    <mergeCell ref="AF247:AH247"/>
    <mergeCell ref="Z246:AB246"/>
    <mergeCell ref="AC246:AE246"/>
    <mergeCell ref="AF246:AH246"/>
    <mergeCell ref="AI246:AK246"/>
    <mergeCell ref="AL246:AN246"/>
    <mergeCell ref="AO246:AQ246"/>
    <mergeCell ref="AI245:AK245"/>
    <mergeCell ref="AL245:AN245"/>
    <mergeCell ref="AO245:AQ245"/>
    <mergeCell ref="AR245:AT245"/>
    <mergeCell ref="B246:F246"/>
    <mergeCell ref="G246:J246"/>
    <mergeCell ref="K246:N246"/>
    <mergeCell ref="O246:R246"/>
    <mergeCell ref="S246:V246"/>
    <mergeCell ref="W246:Y246"/>
    <mergeCell ref="AR244:AT244"/>
    <mergeCell ref="B245:F245"/>
    <mergeCell ref="G245:J245"/>
    <mergeCell ref="K245:N245"/>
    <mergeCell ref="O245:R245"/>
    <mergeCell ref="S245:V245"/>
    <mergeCell ref="W245:Y245"/>
    <mergeCell ref="Z245:AB245"/>
    <mergeCell ref="AC245:AE245"/>
    <mergeCell ref="AF245:AH245"/>
    <mergeCell ref="Z244:AB244"/>
    <mergeCell ref="AC244:AE244"/>
    <mergeCell ref="AF244:AH244"/>
    <mergeCell ref="AI244:AK244"/>
    <mergeCell ref="AL244:AN244"/>
    <mergeCell ref="AO244:AQ244"/>
    <mergeCell ref="AI243:AK243"/>
    <mergeCell ref="AL243:AN243"/>
    <mergeCell ref="AO243:AQ243"/>
    <mergeCell ref="AR243:AT243"/>
    <mergeCell ref="B244:F244"/>
    <mergeCell ref="G244:J244"/>
    <mergeCell ref="K244:N244"/>
    <mergeCell ref="O244:R244"/>
    <mergeCell ref="S244:V244"/>
    <mergeCell ref="W244:Y244"/>
    <mergeCell ref="AR242:AT242"/>
    <mergeCell ref="B243:F243"/>
    <mergeCell ref="G243:J243"/>
    <mergeCell ref="K243:N243"/>
    <mergeCell ref="O243:R243"/>
    <mergeCell ref="S243:V243"/>
    <mergeCell ref="W243:Y243"/>
    <mergeCell ref="Z243:AB243"/>
    <mergeCell ref="AC243:AE243"/>
    <mergeCell ref="AF243:AH243"/>
    <mergeCell ref="Z242:AB242"/>
    <mergeCell ref="AC242:AE242"/>
    <mergeCell ref="AF242:AH242"/>
    <mergeCell ref="AI242:AK242"/>
    <mergeCell ref="AL242:AN242"/>
    <mergeCell ref="AO242:AQ242"/>
    <mergeCell ref="AI241:AK241"/>
    <mergeCell ref="AL241:AN241"/>
    <mergeCell ref="AO241:AQ241"/>
    <mergeCell ref="AR241:AT241"/>
    <mergeCell ref="B242:F242"/>
    <mergeCell ref="G242:J242"/>
    <mergeCell ref="K242:N242"/>
    <mergeCell ref="O242:R242"/>
    <mergeCell ref="S242:V242"/>
    <mergeCell ref="W242:Y242"/>
    <mergeCell ref="AR240:AT240"/>
    <mergeCell ref="B241:F241"/>
    <mergeCell ref="G241:J241"/>
    <mergeCell ref="K241:N241"/>
    <mergeCell ref="O241:R241"/>
    <mergeCell ref="S241:V241"/>
    <mergeCell ref="W241:Y241"/>
    <mergeCell ref="Z241:AB241"/>
    <mergeCell ref="AC241:AE241"/>
    <mergeCell ref="AF241:AH241"/>
    <mergeCell ref="Z240:AB240"/>
    <mergeCell ref="AC240:AE240"/>
    <mergeCell ref="AF240:AH240"/>
    <mergeCell ref="AI240:AK240"/>
    <mergeCell ref="AL240:AN240"/>
    <mergeCell ref="AO240:AQ240"/>
    <mergeCell ref="AI239:AK239"/>
    <mergeCell ref="AL239:AN239"/>
    <mergeCell ref="AO239:AQ239"/>
    <mergeCell ref="AR239:AT239"/>
    <mergeCell ref="B240:F240"/>
    <mergeCell ref="G240:J240"/>
    <mergeCell ref="K240:N240"/>
    <mergeCell ref="O240:R240"/>
    <mergeCell ref="S240:V240"/>
    <mergeCell ref="W240:Y240"/>
    <mergeCell ref="AR238:AT238"/>
    <mergeCell ref="B239:F239"/>
    <mergeCell ref="G239:J239"/>
    <mergeCell ref="K239:N239"/>
    <mergeCell ref="O239:R239"/>
    <mergeCell ref="S239:V239"/>
    <mergeCell ref="W239:Y239"/>
    <mergeCell ref="Z239:AB239"/>
    <mergeCell ref="AC239:AE239"/>
    <mergeCell ref="AF239:AH239"/>
    <mergeCell ref="Z238:AB238"/>
    <mergeCell ref="AC238:AE238"/>
    <mergeCell ref="AF238:AH238"/>
    <mergeCell ref="AI238:AK238"/>
    <mergeCell ref="AL238:AN238"/>
    <mergeCell ref="AO238:AQ238"/>
    <mergeCell ref="AI237:AK237"/>
    <mergeCell ref="AL237:AN237"/>
    <mergeCell ref="AO237:AQ237"/>
    <mergeCell ref="AR237:AT237"/>
    <mergeCell ref="B238:F238"/>
    <mergeCell ref="G238:J238"/>
    <mergeCell ref="K238:N238"/>
    <mergeCell ref="O238:R238"/>
    <mergeCell ref="S238:V238"/>
    <mergeCell ref="W238:Y238"/>
    <mergeCell ref="AR236:AT236"/>
    <mergeCell ref="B237:F237"/>
    <mergeCell ref="G237:J237"/>
    <mergeCell ref="K237:N237"/>
    <mergeCell ref="O237:R237"/>
    <mergeCell ref="S237:V237"/>
    <mergeCell ref="W237:Y237"/>
    <mergeCell ref="Z237:AB237"/>
    <mergeCell ref="AC237:AE237"/>
    <mergeCell ref="AF237:AH237"/>
    <mergeCell ref="Z236:AB236"/>
    <mergeCell ref="AC236:AE236"/>
    <mergeCell ref="AF236:AH236"/>
    <mergeCell ref="AI236:AK236"/>
    <mergeCell ref="AL236:AN236"/>
    <mergeCell ref="AO236:AQ236"/>
    <mergeCell ref="AI235:AK235"/>
    <mergeCell ref="AL235:AN235"/>
    <mergeCell ref="AO235:AQ235"/>
    <mergeCell ref="AR235:AT235"/>
    <mergeCell ref="B236:F236"/>
    <mergeCell ref="G236:J236"/>
    <mergeCell ref="K236:N236"/>
    <mergeCell ref="O236:R236"/>
    <mergeCell ref="S236:V236"/>
    <mergeCell ref="W236:Y236"/>
    <mergeCell ref="AR234:AT234"/>
    <mergeCell ref="B235:F235"/>
    <mergeCell ref="G235:J235"/>
    <mergeCell ref="K235:N235"/>
    <mergeCell ref="O235:R235"/>
    <mergeCell ref="S235:V235"/>
    <mergeCell ref="W235:Y235"/>
    <mergeCell ref="Z235:AB235"/>
    <mergeCell ref="AC235:AE235"/>
    <mergeCell ref="AF235:AH235"/>
    <mergeCell ref="Z234:AB234"/>
    <mergeCell ref="AC234:AE234"/>
    <mergeCell ref="AF234:AH234"/>
    <mergeCell ref="AI234:AK234"/>
    <mergeCell ref="AL234:AN234"/>
    <mergeCell ref="AO234:AQ234"/>
    <mergeCell ref="AI233:AK233"/>
    <mergeCell ref="AL233:AN233"/>
    <mergeCell ref="AO233:AQ233"/>
    <mergeCell ref="AR233:AT233"/>
    <mergeCell ref="B234:F234"/>
    <mergeCell ref="G234:J234"/>
    <mergeCell ref="K234:N234"/>
    <mergeCell ref="O234:R234"/>
    <mergeCell ref="S234:V234"/>
    <mergeCell ref="W234:Y234"/>
    <mergeCell ref="AR232:AT232"/>
    <mergeCell ref="B233:F233"/>
    <mergeCell ref="G233:J233"/>
    <mergeCell ref="K233:N233"/>
    <mergeCell ref="O233:R233"/>
    <mergeCell ref="S233:V233"/>
    <mergeCell ref="W233:Y233"/>
    <mergeCell ref="Z233:AB233"/>
    <mergeCell ref="AC233:AE233"/>
    <mergeCell ref="AF233:AH233"/>
    <mergeCell ref="Z232:AB232"/>
    <mergeCell ref="AC232:AE232"/>
    <mergeCell ref="AF232:AH232"/>
    <mergeCell ref="AI232:AK232"/>
    <mergeCell ref="AL232:AN232"/>
    <mergeCell ref="AO232:AQ232"/>
    <mergeCell ref="AI231:AK231"/>
    <mergeCell ref="AL231:AN231"/>
    <mergeCell ref="AO231:AQ231"/>
    <mergeCell ref="AR231:AT231"/>
    <mergeCell ref="B232:F232"/>
    <mergeCell ref="G232:J232"/>
    <mergeCell ref="K232:N232"/>
    <mergeCell ref="O232:R232"/>
    <mergeCell ref="S232:V232"/>
    <mergeCell ref="W232:Y232"/>
    <mergeCell ref="AR230:AT230"/>
    <mergeCell ref="B231:F231"/>
    <mergeCell ref="G231:J231"/>
    <mergeCell ref="K231:N231"/>
    <mergeCell ref="O231:R231"/>
    <mergeCell ref="S231:V231"/>
    <mergeCell ref="W231:Y231"/>
    <mergeCell ref="Z231:AB231"/>
    <mergeCell ref="AC231:AE231"/>
    <mergeCell ref="AF231:AH231"/>
    <mergeCell ref="Z230:AB230"/>
    <mergeCell ref="AC230:AE230"/>
    <mergeCell ref="AF230:AH230"/>
    <mergeCell ref="AI230:AK230"/>
    <mergeCell ref="AL230:AN230"/>
    <mergeCell ref="AO230:AQ230"/>
    <mergeCell ref="AI229:AK229"/>
    <mergeCell ref="AL229:AN229"/>
    <mergeCell ref="AO229:AQ229"/>
    <mergeCell ref="AR229:AT229"/>
    <mergeCell ref="B230:F230"/>
    <mergeCell ref="G230:J230"/>
    <mergeCell ref="K230:N230"/>
    <mergeCell ref="O230:R230"/>
    <mergeCell ref="S230:V230"/>
    <mergeCell ref="W230:Y230"/>
    <mergeCell ref="AR228:AT228"/>
    <mergeCell ref="B229:F229"/>
    <mergeCell ref="G229:J229"/>
    <mergeCell ref="K229:N229"/>
    <mergeCell ref="O229:R229"/>
    <mergeCell ref="S229:V229"/>
    <mergeCell ref="W229:Y229"/>
    <mergeCell ref="Z229:AB229"/>
    <mergeCell ref="AC229:AE229"/>
    <mergeCell ref="AF229:AH229"/>
    <mergeCell ref="Z228:AB228"/>
    <mergeCell ref="AC228:AE228"/>
    <mergeCell ref="AF228:AH228"/>
    <mergeCell ref="AI228:AK228"/>
    <mergeCell ref="AL228:AN228"/>
    <mergeCell ref="AO228:AQ228"/>
    <mergeCell ref="AI227:AK227"/>
    <mergeCell ref="AL227:AN227"/>
    <mergeCell ref="AO227:AQ227"/>
    <mergeCell ref="AR227:AT227"/>
    <mergeCell ref="B228:F228"/>
    <mergeCell ref="G228:J228"/>
    <mergeCell ref="K228:N228"/>
    <mergeCell ref="O228:R228"/>
    <mergeCell ref="S228:V228"/>
    <mergeCell ref="W228:Y228"/>
    <mergeCell ref="AR226:AT226"/>
    <mergeCell ref="B227:F227"/>
    <mergeCell ref="G227:J227"/>
    <mergeCell ref="K227:N227"/>
    <mergeCell ref="O227:R227"/>
    <mergeCell ref="S227:V227"/>
    <mergeCell ref="W227:Y227"/>
    <mergeCell ref="Z227:AB227"/>
    <mergeCell ref="AC227:AE227"/>
    <mergeCell ref="AF227:AH227"/>
    <mergeCell ref="Z226:AB226"/>
    <mergeCell ref="AC226:AE226"/>
    <mergeCell ref="AF226:AH226"/>
    <mergeCell ref="AI226:AK226"/>
    <mergeCell ref="AL226:AN226"/>
    <mergeCell ref="AO226:AQ226"/>
    <mergeCell ref="AI225:AK225"/>
    <mergeCell ref="AL225:AN225"/>
    <mergeCell ref="AO225:AQ225"/>
    <mergeCell ref="AR225:AT225"/>
    <mergeCell ref="B226:F226"/>
    <mergeCell ref="G226:J226"/>
    <mergeCell ref="K226:N226"/>
    <mergeCell ref="O226:R226"/>
    <mergeCell ref="S226:V226"/>
    <mergeCell ref="W226:Y226"/>
    <mergeCell ref="AR224:AT224"/>
    <mergeCell ref="B225:F225"/>
    <mergeCell ref="G225:J225"/>
    <mergeCell ref="K225:N225"/>
    <mergeCell ref="O225:R225"/>
    <mergeCell ref="S225:V225"/>
    <mergeCell ref="W225:Y225"/>
    <mergeCell ref="Z225:AB225"/>
    <mergeCell ref="AC225:AE225"/>
    <mergeCell ref="AF225:AH225"/>
    <mergeCell ref="Z224:AB224"/>
    <mergeCell ref="AC224:AE224"/>
    <mergeCell ref="AF224:AH224"/>
    <mergeCell ref="AI224:AK224"/>
    <mergeCell ref="AL224:AN224"/>
    <mergeCell ref="AO224:AQ224"/>
    <mergeCell ref="AI223:AK223"/>
    <mergeCell ref="AL223:AN223"/>
    <mergeCell ref="AO223:AQ223"/>
    <mergeCell ref="AR223:AT223"/>
    <mergeCell ref="B224:F224"/>
    <mergeCell ref="G224:J224"/>
    <mergeCell ref="K224:N224"/>
    <mergeCell ref="O224:R224"/>
    <mergeCell ref="S224:V224"/>
    <mergeCell ref="W224:Y224"/>
    <mergeCell ref="AR222:AT222"/>
    <mergeCell ref="B223:F223"/>
    <mergeCell ref="G223:J223"/>
    <mergeCell ref="K223:N223"/>
    <mergeCell ref="O223:R223"/>
    <mergeCell ref="S223:V223"/>
    <mergeCell ref="W223:Y223"/>
    <mergeCell ref="Z223:AB223"/>
    <mergeCell ref="AC223:AE223"/>
    <mergeCell ref="AF223:AH223"/>
    <mergeCell ref="Z222:AB222"/>
    <mergeCell ref="AC222:AE222"/>
    <mergeCell ref="AF222:AH222"/>
    <mergeCell ref="AI222:AK222"/>
    <mergeCell ref="AL222:AN222"/>
    <mergeCell ref="AO222:AQ222"/>
    <mergeCell ref="AI221:AK221"/>
    <mergeCell ref="AL221:AN221"/>
    <mergeCell ref="AO221:AQ221"/>
    <mergeCell ref="AR221:AT221"/>
    <mergeCell ref="B222:F222"/>
    <mergeCell ref="G222:J222"/>
    <mergeCell ref="K222:N222"/>
    <mergeCell ref="O222:R222"/>
    <mergeCell ref="S222:V222"/>
    <mergeCell ref="W222:Y222"/>
    <mergeCell ref="AR220:AT220"/>
    <mergeCell ref="B221:F221"/>
    <mergeCell ref="G221:J221"/>
    <mergeCell ref="K221:N221"/>
    <mergeCell ref="O221:R221"/>
    <mergeCell ref="S221:V221"/>
    <mergeCell ref="W221:Y221"/>
    <mergeCell ref="Z221:AB221"/>
    <mergeCell ref="AC221:AE221"/>
    <mergeCell ref="AF221:AH221"/>
    <mergeCell ref="Z220:AB220"/>
    <mergeCell ref="AC220:AE220"/>
    <mergeCell ref="AF220:AH220"/>
    <mergeCell ref="AI220:AK220"/>
    <mergeCell ref="AL220:AN220"/>
    <mergeCell ref="AO220:AQ220"/>
    <mergeCell ref="AI219:AK219"/>
    <mergeCell ref="AL219:AN219"/>
    <mergeCell ref="AO219:AQ219"/>
    <mergeCell ref="AR219:AT219"/>
    <mergeCell ref="B220:F220"/>
    <mergeCell ref="G220:J220"/>
    <mergeCell ref="K220:N220"/>
    <mergeCell ref="O220:R220"/>
    <mergeCell ref="S220:V220"/>
    <mergeCell ref="W220:Y220"/>
    <mergeCell ref="AR218:AT218"/>
    <mergeCell ref="B219:F219"/>
    <mergeCell ref="G219:J219"/>
    <mergeCell ref="K219:N219"/>
    <mergeCell ref="O219:R219"/>
    <mergeCell ref="S219:V219"/>
    <mergeCell ref="W219:Y219"/>
    <mergeCell ref="Z219:AB219"/>
    <mergeCell ref="AC219:AE219"/>
    <mergeCell ref="AF219:AH219"/>
    <mergeCell ref="Z218:AB218"/>
    <mergeCell ref="AC218:AE218"/>
    <mergeCell ref="AF218:AH218"/>
    <mergeCell ref="AI218:AK218"/>
    <mergeCell ref="AL218:AN218"/>
    <mergeCell ref="AO218:AQ218"/>
    <mergeCell ref="AI217:AK217"/>
    <mergeCell ref="AL217:AN217"/>
    <mergeCell ref="AO217:AQ217"/>
    <mergeCell ref="AR217:AT217"/>
    <mergeCell ref="B218:F218"/>
    <mergeCell ref="G218:J218"/>
    <mergeCell ref="K218:N218"/>
    <mergeCell ref="O218:R218"/>
    <mergeCell ref="S218:V218"/>
    <mergeCell ref="W218:Y218"/>
    <mergeCell ref="AR216:AT216"/>
    <mergeCell ref="B217:F217"/>
    <mergeCell ref="G217:J217"/>
    <mergeCell ref="K217:N217"/>
    <mergeCell ref="O217:R217"/>
    <mergeCell ref="S217:V217"/>
    <mergeCell ref="W217:Y217"/>
    <mergeCell ref="Z217:AB217"/>
    <mergeCell ref="AC217:AE217"/>
    <mergeCell ref="AF217:AH217"/>
    <mergeCell ref="Z216:AB216"/>
    <mergeCell ref="AC216:AE216"/>
    <mergeCell ref="AF216:AH216"/>
    <mergeCell ref="AI216:AK216"/>
    <mergeCell ref="AL216:AN216"/>
    <mergeCell ref="AO216:AQ216"/>
    <mergeCell ref="AI215:AK215"/>
    <mergeCell ref="AL215:AN215"/>
    <mergeCell ref="AO215:AQ215"/>
    <mergeCell ref="AR215:AT215"/>
    <mergeCell ref="B216:F216"/>
    <mergeCell ref="G216:J216"/>
    <mergeCell ref="K216:N216"/>
    <mergeCell ref="O216:R216"/>
    <mergeCell ref="S216:V216"/>
    <mergeCell ref="W216:Y216"/>
    <mergeCell ref="AR214:AT214"/>
    <mergeCell ref="B215:F215"/>
    <mergeCell ref="G215:J215"/>
    <mergeCell ref="K215:N215"/>
    <mergeCell ref="O215:R215"/>
    <mergeCell ref="S215:V215"/>
    <mergeCell ref="W215:Y215"/>
    <mergeCell ref="Z215:AB215"/>
    <mergeCell ref="AC215:AE215"/>
    <mergeCell ref="AF215:AH215"/>
    <mergeCell ref="Z214:AB214"/>
    <mergeCell ref="AC214:AE214"/>
    <mergeCell ref="AF214:AH214"/>
    <mergeCell ref="AI214:AK214"/>
    <mergeCell ref="AL214:AN214"/>
    <mergeCell ref="AO214:AQ214"/>
    <mergeCell ref="AI213:AK213"/>
    <mergeCell ref="AL213:AN213"/>
    <mergeCell ref="AO213:AQ213"/>
    <mergeCell ref="AR213:AT213"/>
    <mergeCell ref="B214:F214"/>
    <mergeCell ref="G214:J214"/>
    <mergeCell ref="K214:N214"/>
    <mergeCell ref="O214:R214"/>
    <mergeCell ref="S214:V214"/>
    <mergeCell ref="W214:Y214"/>
    <mergeCell ref="AR212:AT212"/>
    <mergeCell ref="B213:F213"/>
    <mergeCell ref="G213:J213"/>
    <mergeCell ref="K213:N213"/>
    <mergeCell ref="O213:R213"/>
    <mergeCell ref="S213:V213"/>
    <mergeCell ref="W213:Y213"/>
    <mergeCell ref="Z213:AB213"/>
    <mergeCell ref="AC213:AE213"/>
    <mergeCell ref="AF213:AH213"/>
    <mergeCell ref="Z212:AB212"/>
    <mergeCell ref="AC212:AE212"/>
    <mergeCell ref="AF212:AH212"/>
    <mergeCell ref="AI212:AK212"/>
    <mergeCell ref="AL212:AN212"/>
    <mergeCell ref="AO212:AQ212"/>
    <mergeCell ref="AI211:AK211"/>
    <mergeCell ref="AL211:AN211"/>
    <mergeCell ref="AO211:AQ211"/>
    <mergeCell ref="AR211:AT211"/>
    <mergeCell ref="B212:F212"/>
    <mergeCell ref="G212:J212"/>
    <mergeCell ref="K212:N212"/>
    <mergeCell ref="O212:R212"/>
    <mergeCell ref="S212:V212"/>
    <mergeCell ref="W212:Y212"/>
    <mergeCell ref="AR210:AT210"/>
    <mergeCell ref="B211:F211"/>
    <mergeCell ref="G211:J211"/>
    <mergeCell ref="K211:N211"/>
    <mergeCell ref="O211:R211"/>
    <mergeCell ref="S211:V211"/>
    <mergeCell ref="W211:Y211"/>
    <mergeCell ref="Z211:AB211"/>
    <mergeCell ref="AC211:AE211"/>
    <mergeCell ref="AF211:AH211"/>
    <mergeCell ref="Z210:AB210"/>
    <mergeCell ref="AC210:AE210"/>
    <mergeCell ref="AF210:AH210"/>
    <mergeCell ref="AI210:AK210"/>
    <mergeCell ref="AL210:AN210"/>
    <mergeCell ref="AO210:AQ210"/>
    <mergeCell ref="AI209:AK209"/>
    <mergeCell ref="AL209:AN209"/>
    <mergeCell ref="AO209:AQ209"/>
    <mergeCell ref="AR209:AT209"/>
    <mergeCell ref="B210:F210"/>
    <mergeCell ref="G210:J210"/>
    <mergeCell ref="K210:N210"/>
    <mergeCell ref="O210:R210"/>
    <mergeCell ref="S210:V210"/>
    <mergeCell ref="W210:Y210"/>
    <mergeCell ref="AR208:AT208"/>
    <mergeCell ref="B209:F209"/>
    <mergeCell ref="G209:J209"/>
    <mergeCell ref="K209:N209"/>
    <mergeCell ref="O209:R209"/>
    <mergeCell ref="S209:V209"/>
    <mergeCell ref="W209:Y209"/>
    <mergeCell ref="Z209:AB209"/>
    <mergeCell ref="AC209:AE209"/>
    <mergeCell ref="AF209:AH209"/>
    <mergeCell ref="Z208:AB208"/>
    <mergeCell ref="AC208:AE208"/>
    <mergeCell ref="AF208:AH208"/>
    <mergeCell ref="AI208:AK208"/>
    <mergeCell ref="AL208:AN208"/>
    <mergeCell ref="AO208:AQ208"/>
    <mergeCell ref="AI207:AK207"/>
    <mergeCell ref="AL207:AN207"/>
    <mergeCell ref="AO207:AQ207"/>
    <mergeCell ref="AR207:AT207"/>
    <mergeCell ref="B208:F208"/>
    <mergeCell ref="G208:J208"/>
    <mergeCell ref="K208:N208"/>
    <mergeCell ref="O208:R208"/>
    <mergeCell ref="S208:V208"/>
    <mergeCell ref="W208:Y208"/>
    <mergeCell ref="AR206:AT206"/>
    <mergeCell ref="B207:F207"/>
    <mergeCell ref="G207:J207"/>
    <mergeCell ref="K207:N207"/>
    <mergeCell ref="O207:R207"/>
    <mergeCell ref="S207:V207"/>
    <mergeCell ref="W207:Y207"/>
    <mergeCell ref="Z207:AB207"/>
    <mergeCell ref="AC207:AE207"/>
    <mergeCell ref="AF207:AH207"/>
    <mergeCell ref="Z206:AB206"/>
    <mergeCell ref="AC206:AE206"/>
    <mergeCell ref="AF206:AH206"/>
    <mergeCell ref="AI206:AK206"/>
    <mergeCell ref="AL206:AN206"/>
    <mergeCell ref="AO206:AQ206"/>
    <mergeCell ref="AI205:AK205"/>
    <mergeCell ref="AL205:AN205"/>
    <mergeCell ref="AO205:AQ205"/>
    <mergeCell ref="AR205:AT205"/>
    <mergeCell ref="B206:F206"/>
    <mergeCell ref="G206:J206"/>
    <mergeCell ref="K206:N206"/>
    <mergeCell ref="O206:R206"/>
    <mergeCell ref="S206:V206"/>
    <mergeCell ref="W206:Y206"/>
    <mergeCell ref="AR204:AT204"/>
    <mergeCell ref="B205:F205"/>
    <mergeCell ref="G205:J205"/>
    <mergeCell ref="K205:N205"/>
    <mergeCell ref="O205:R205"/>
    <mergeCell ref="S205:V205"/>
    <mergeCell ref="W205:Y205"/>
    <mergeCell ref="Z205:AB205"/>
    <mergeCell ref="AC205:AE205"/>
    <mergeCell ref="AF205:AH205"/>
    <mergeCell ref="Z204:AB204"/>
    <mergeCell ref="AC204:AE204"/>
    <mergeCell ref="AF204:AH204"/>
    <mergeCell ref="AI204:AK204"/>
    <mergeCell ref="AL204:AN204"/>
    <mergeCell ref="AO204:AQ204"/>
    <mergeCell ref="AI203:AK203"/>
    <mergeCell ref="AL203:AN203"/>
    <mergeCell ref="AO203:AQ203"/>
    <mergeCell ref="AR203:AT203"/>
    <mergeCell ref="B204:F204"/>
    <mergeCell ref="G204:J204"/>
    <mergeCell ref="K204:N204"/>
    <mergeCell ref="O204:R204"/>
    <mergeCell ref="S204:V204"/>
    <mergeCell ref="W204:Y204"/>
    <mergeCell ref="AR202:AT202"/>
    <mergeCell ref="B203:F203"/>
    <mergeCell ref="G203:J203"/>
    <mergeCell ref="K203:N203"/>
    <mergeCell ref="O203:R203"/>
    <mergeCell ref="S203:V203"/>
    <mergeCell ref="W203:Y203"/>
    <mergeCell ref="Z203:AB203"/>
    <mergeCell ref="AC203:AE203"/>
    <mergeCell ref="AF203:AH203"/>
    <mergeCell ref="Z202:AB202"/>
    <mergeCell ref="AC202:AE202"/>
    <mergeCell ref="AF202:AH202"/>
    <mergeCell ref="AI202:AK202"/>
    <mergeCell ref="AL202:AN202"/>
    <mergeCell ref="AO202:AQ202"/>
    <mergeCell ref="AI201:AK201"/>
    <mergeCell ref="AL201:AN201"/>
    <mergeCell ref="AO201:AQ201"/>
    <mergeCell ref="AR201:AT201"/>
    <mergeCell ref="B202:F202"/>
    <mergeCell ref="G202:J202"/>
    <mergeCell ref="K202:N202"/>
    <mergeCell ref="O202:R202"/>
    <mergeCell ref="S202:V202"/>
    <mergeCell ref="W202:Y202"/>
    <mergeCell ref="AR200:AT200"/>
    <mergeCell ref="B201:F201"/>
    <mergeCell ref="G201:J201"/>
    <mergeCell ref="K201:N201"/>
    <mergeCell ref="O201:R201"/>
    <mergeCell ref="S201:V201"/>
    <mergeCell ref="W201:Y201"/>
    <mergeCell ref="Z201:AB201"/>
    <mergeCell ref="AC201:AE201"/>
    <mergeCell ref="AF201:AH201"/>
    <mergeCell ref="Z200:AB200"/>
    <mergeCell ref="AC200:AE200"/>
    <mergeCell ref="AF200:AH200"/>
    <mergeCell ref="AI200:AK200"/>
    <mergeCell ref="AL200:AN200"/>
    <mergeCell ref="AO200:AQ200"/>
    <mergeCell ref="AI199:AK199"/>
    <mergeCell ref="AL199:AN199"/>
    <mergeCell ref="AO199:AQ199"/>
    <mergeCell ref="AR199:AT199"/>
    <mergeCell ref="B200:F200"/>
    <mergeCell ref="G200:J200"/>
    <mergeCell ref="K200:N200"/>
    <mergeCell ref="O200:R200"/>
    <mergeCell ref="S200:V200"/>
    <mergeCell ref="W200:Y200"/>
    <mergeCell ref="AR198:AT198"/>
    <mergeCell ref="B199:F199"/>
    <mergeCell ref="G199:J199"/>
    <mergeCell ref="K199:N199"/>
    <mergeCell ref="O199:R199"/>
    <mergeCell ref="S199:V199"/>
    <mergeCell ref="W199:Y199"/>
    <mergeCell ref="Z199:AB199"/>
    <mergeCell ref="AC199:AE199"/>
    <mergeCell ref="AF199:AH199"/>
    <mergeCell ref="Z198:AB198"/>
    <mergeCell ref="AC198:AE198"/>
    <mergeCell ref="AF198:AH198"/>
    <mergeCell ref="AI198:AK198"/>
    <mergeCell ref="AL198:AN198"/>
    <mergeCell ref="AO198:AQ198"/>
    <mergeCell ref="AI197:AK197"/>
    <mergeCell ref="AL197:AN197"/>
    <mergeCell ref="AO197:AQ197"/>
    <mergeCell ref="AR197:AT197"/>
    <mergeCell ref="B198:F198"/>
    <mergeCell ref="G198:J198"/>
    <mergeCell ref="K198:N198"/>
    <mergeCell ref="O198:R198"/>
    <mergeCell ref="S198:V198"/>
    <mergeCell ref="W198:Y198"/>
    <mergeCell ref="O197:R197"/>
    <mergeCell ref="S197:V197"/>
    <mergeCell ref="W197:Y197"/>
    <mergeCell ref="Z197:AB197"/>
    <mergeCell ref="AC197:AE197"/>
    <mergeCell ref="AF197:AH197"/>
    <mergeCell ref="AO191:AP191"/>
    <mergeCell ref="AQ191:AR191"/>
    <mergeCell ref="AS191:AT191"/>
    <mergeCell ref="B196:F197"/>
    <mergeCell ref="G196:R196"/>
    <mergeCell ref="S196:AB196"/>
    <mergeCell ref="AC196:AK196"/>
    <mergeCell ref="AL196:AT196"/>
    <mergeCell ref="G197:J197"/>
    <mergeCell ref="K197:N197"/>
    <mergeCell ref="AC191:AD191"/>
    <mergeCell ref="AE191:AF191"/>
    <mergeCell ref="AG191:AH191"/>
    <mergeCell ref="AI191:AJ191"/>
    <mergeCell ref="AK191:AL191"/>
    <mergeCell ref="AM191:AN191"/>
    <mergeCell ref="Q191:R191"/>
    <mergeCell ref="S191:T191"/>
    <mergeCell ref="U191:V191"/>
    <mergeCell ref="W191:X191"/>
    <mergeCell ref="Y191:Z191"/>
    <mergeCell ref="AA191:AB191"/>
    <mergeCell ref="AO190:AP190"/>
    <mergeCell ref="AQ190:AR190"/>
    <mergeCell ref="AS190:AT190"/>
    <mergeCell ref="B191:D191"/>
    <mergeCell ref="E191:F191"/>
    <mergeCell ref="G191:H191"/>
    <mergeCell ref="I191:J191"/>
    <mergeCell ref="K191:L191"/>
    <mergeCell ref="M191:N191"/>
    <mergeCell ref="O191:P191"/>
    <mergeCell ref="AC190:AD190"/>
    <mergeCell ref="AE190:AF190"/>
    <mergeCell ref="AG190:AH190"/>
    <mergeCell ref="AI190:AJ190"/>
    <mergeCell ref="AK190:AL190"/>
    <mergeCell ref="AM190:AN190"/>
    <mergeCell ref="Q190:R190"/>
    <mergeCell ref="S190:T190"/>
    <mergeCell ref="U190:V190"/>
    <mergeCell ref="W190:X190"/>
    <mergeCell ref="Y190:Z190"/>
    <mergeCell ref="AA190:AB190"/>
    <mergeCell ref="AO189:AP189"/>
    <mergeCell ref="AQ189:AR189"/>
    <mergeCell ref="AS189:AT189"/>
    <mergeCell ref="B190:D190"/>
    <mergeCell ref="E190:F190"/>
    <mergeCell ref="G190:H190"/>
    <mergeCell ref="I190:J190"/>
    <mergeCell ref="K190:L190"/>
    <mergeCell ref="M190:N190"/>
    <mergeCell ref="O190:P190"/>
    <mergeCell ref="AC189:AD189"/>
    <mergeCell ref="AE189:AF189"/>
    <mergeCell ref="AG189:AH189"/>
    <mergeCell ref="AI189:AJ189"/>
    <mergeCell ref="AK189:AL189"/>
    <mergeCell ref="AM189:AN189"/>
    <mergeCell ref="Q189:R189"/>
    <mergeCell ref="S189:T189"/>
    <mergeCell ref="U189:V189"/>
    <mergeCell ref="W189:X189"/>
    <mergeCell ref="Y189:Z189"/>
    <mergeCell ref="AA189:AB189"/>
    <mergeCell ref="AO188:AP188"/>
    <mergeCell ref="AQ188:AR188"/>
    <mergeCell ref="AS188:AT188"/>
    <mergeCell ref="B189:D189"/>
    <mergeCell ref="E189:F189"/>
    <mergeCell ref="G189:H189"/>
    <mergeCell ref="I189:J189"/>
    <mergeCell ref="K189:L189"/>
    <mergeCell ref="M189:N189"/>
    <mergeCell ref="O189:P189"/>
    <mergeCell ref="AC188:AD188"/>
    <mergeCell ref="AE188:AF188"/>
    <mergeCell ref="AG188:AH188"/>
    <mergeCell ref="AI188:AJ188"/>
    <mergeCell ref="AK188:AL188"/>
    <mergeCell ref="AM188:AN188"/>
    <mergeCell ref="Q188:R188"/>
    <mergeCell ref="S188:T188"/>
    <mergeCell ref="U188:V188"/>
    <mergeCell ref="W188:X188"/>
    <mergeCell ref="Y188:Z188"/>
    <mergeCell ref="AA188:AB188"/>
    <mergeCell ref="AO187:AP187"/>
    <mergeCell ref="AQ187:AR187"/>
    <mergeCell ref="AS187:AT187"/>
    <mergeCell ref="B188:D188"/>
    <mergeCell ref="E188:F188"/>
    <mergeCell ref="G188:H188"/>
    <mergeCell ref="I188:J188"/>
    <mergeCell ref="K188:L188"/>
    <mergeCell ref="M188:N188"/>
    <mergeCell ref="O188:P188"/>
    <mergeCell ref="AC187:AD187"/>
    <mergeCell ref="AE187:AF187"/>
    <mergeCell ref="AG187:AH187"/>
    <mergeCell ref="AI187:AJ187"/>
    <mergeCell ref="AK187:AL187"/>
    <mergeCell ref="AM187:AN187"/>
    <mergeCell ref="Q187:R187"/>
    <mergeCell ref="S187:T187"/>
    <mergeCell ref="U187:V187"/>
    <mergeCell ref="W187:X187"/>
    <mergeCell ref="Y187:Z187"/>
    <mergeCell ref="AA187:AB187"/>
    <mergeCell ref="AO186:AP186"/>
    <mergeCell ref="AQ186:AR186"/>
    <mergeCell ref="AS186:AT186"/>
    <mergeCell ref="B187:D187"/>
    <mergeCell ref="E187:F187"/>
    <mergeCell ref="G187:H187"/>
    <mergeCell ref="I187:J187"/>
    <mergeCell ref="K187:L187"/>
    <mergeCell ref="M187:N187"/>
    <mergeCell ref="O187:P18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AO185:AP185"/>
    <mergeCell ref="AQ185:AR185"/>
    <mergeCell ref="AS185:AT185"/>
    <mergeCell ref="B186:D186"/>
    <mergeCell ref="E186:F186"/>
    <mergeCell ref="G186:H186"/>
    <mergeCell ref="I186:J186"/>
    <mergeCell ref="K186:L186"/>
    <mergeCell ref="M186:N186"/>
    <mergeCell ref="O186:P186"/>
    <mergeCell ref="AC185:AD185"/>
    <mergeCell ref="AE185:AF185"/>
    <mergeCell ref="AG185:AH185"/>
    <mergeCell ref="AI185:AJ185"/>
    <mergeCell ref="AK185:AL185"/>
    <mergeCell ref="AM185:AN185"/>
    <mergeCell ref="Q185:R185"/>
    <mergeCell ref="S185:T185"/>
    <mergeCell ref="U185:V185"/>
    <mergeCell ref="W185:X185"/>
    <mergeCell ref="Y185:Z185"/>
    <mergeCell ref="AA185:AB185"/>
    <mergeCell ref="AO184:AP184"/>
    <mergeCell ref="AQ184:AR184"/>
    <mergeCell ref="AS184:AT184"/>
    <mergeCell ref="B185:D185"/>
    <mergeCell ref="E185:F185"/>
    <mergeCell ref="G185:H185"/>
    <mergeCell ref="I185:J185"/>
    <mergeCell ref="K185:L185"/>
    <mergeCell ref="M185:N185"/>
    <mergeCell ref="O185:P185"/>
    <mergeCell ref="AC184:AD184"/>
    <mergeCell ref="AE184:AF184"/>
    <mergeCell ref="AG184:AH184"/>
    <mergeCell ref="AI184:AJ184"/>
    <mergeCell ref="AK184:AL184"/>
    <mergeCell ref="AM184:AN184"/>
    <mergeCell ref="Q184:R184"/>
    <mergeCell ref="S184:T184"/>
    <mergeCell ref="U184:V184"/>
    <mergeCell ref="W184:X184"/>
    <mergeCell ref="Y184:Z184"/>
    <mergeCell ref="AA184:AB184"/>
    <mergeCell ref="AO183:AP183"/>
    <mergeCell ref="AQ183:AR183"/>
    <mergeCell ref="AS183:AT183"/>
    <mergeCell ref="B184:D184"/>
    <mergeCell ref="E184:F184"/>
    <mergeCell ref="G184:H184"/>
    <mergeCell ref="I184:J184"/>
    <mergeCell ref="K184:L184"/>
    <mergeCell ref="M184:N184"/>
    <mergeCell ref="O184:P184"/>
    <mergeCell ref="AC183:AD183"/>
    <mergeCell ref="AE183:AF183"/>
    <mergeCell ref="AG183:AH183"/>
    <mergeCell ref="AI183:AJ183"/>
    <mergeCell ref="AK183:AL183"/>
    <mergeCell ref="AM183:AN183"/>
    <mergeCell ref="Q183:R183"/>
    <mergeCell ref="S183:T183"/>
    <mergeCell ref="U183:V183"/>
    <mergeCell ref="W183:X183"/>
    <mergeCell ref="Y183:Z183"/>
    <mergeCell ref="AA183:AB183"/>
    <mergeCell ref="AO182:AP182"/>
    <mergeCell ref="AQ182:AR182"/>
    <mergeCell ref="AS182:AT182"/>
    <mergeCell ref="B183:D183"/>
    <mergeCell ref="E183:F183"/>
    <mergeCell ref="G183:H183"/>
    <mergeCell ref="I183:J183"/>
    <mergeCell ref="K183:L183"/>
    <mergeCell ref="M183:N183"/>
    <mergeCell ref="O183:P183"/>
    <mergeCell ref="AC182:AD182"/>
    <mergeCell ref="AE182:AF182"/>
    <mergeCell ref="AG182:AH182"/>
    <mergeCell ref="AI182:AJ182"/>
    <mergeCell ref="AK182:AL182"/>
    <mergeCell ref="AM182:AN182"/>
    <mergeCell ref="Q182:R182"/>
    <mergeCell ref="S182:T182"/>
    <mergeCell ref="U182:V182"/>
    <mergeCell ref="W182:X182"/>
    <mergeCell ref="Y182:Z182"/>
    <mergeCell ref="AA182:AB182"/>
    <mergeCell ref="AO181:AP181"/>
    <mergeCell ref="AQ181:AR181"/>
    <mergeCell ref="AS181:AT181"/>
    <mergeCell ref="B182:D182"/>
    <mergeCell ref="E182:F182"/>
    <mergeCell ref="G182:H182"/>
    <mergeCell ref="I182:J182"/>
    <mergeCell ref="K182:L182"/>
    <mergeCell ref="M182:N182"/>
    <mergeCell ref="O182:P182"/>
    <mergeCell ref="AC181:AD181"/>
    <mergeCell ref="AE181:AF181"/>
    <mergeCell ref="AG181:AH181"/>
    <mergeCell ref="AI181:AJ181"/>
    <mergeCell ref="AK181:AL181"/>
    <mergeCell ref="AM181:AN181"/>
    <mergeCell ref="Q181:R181"/>
    <mergeCell ref="S181:T181"/>
    <mergeCell ref="U181:V181"/>
    <mergeCell ref="W181:X181"/>
    <mergeCell ref="Y181:Z181"/>
    <mergeCell ref="AA181:AB181"/>
    <mergeCell ref="AO180:AP180"/>
    <mergeCell ref="AQ180:AR180"/>
    <mergeCell ref="AS180:AT180"/>
    <mergeCell ref="B181:D181"/>
    <mergeCell ref="E181:F181"/>
    <mergeCell ref="G181:H181"/>
    <mergeCell ref="I181:J181"/>
    <mergeCell ref="K181:L181"/>
    <mergeCell ref="M181:N181"/>
    <mergeCell ref="O181:P181"/>
    <mergeCell ref="AC180:AD180"/>
    <mergeCell ref="AE180:AF180"/>
    <mergeCell ref="AG180:AH180"/>
    <mergeCell ref="AI180:AJ180"/>
    <mergeCell ref="AK180:AL180"/>
    <mergeCell ref="AM180:AN180"/>
    <mergeCell ref="Q180:R180"/>
    <mergeCell ref="S180:T180"/>
    <mergeCell ref="U180:V180"/>
    <mergeCell ref="W180:X180"/>
    <mergeCell ref="Y180:Z180"/>
    <mergeCell ref="AA180:AB180"/>
    <mergeCell ref="AO179:AP179"/>
    <mergeCell ref="AQ179:AR179"/>
    <mergeCell ref="AS179:AT179"/>
    <mergeCell ref="B180:D180"/>
    <mergeCell ref="E180:F180"/>
    <mergeCell ref="G180:H180"/>
    <mergeCell ref="I180:J180"/>
    <mergeCell ref="K180:L180"/>
    <mergeCell ref="M180:N180"/>
    <mergeCell ref="O180:P180"/>
    <mergeCell ref="AC179:AD179"/>
    <mergeCell ref="AE179:AF179"/>
    <mergeCell ref="AG179:AH179"/>
    <mergeCell ref="AI179:AJ179"/>
    <mergeCell ref="AK179:AL179"/>
    <mergeCell ref="AM179:AN179"/>
    <mergeCell ref="Q179:R179"/>
    <mergeCell ref="S179:T179"/>
    <mergeCell ref="U179:V179"/>
    <mergeCell ref="W179:X179"/>
    <mergeCell ref="Y179:Z179"/>
    <mergeCell ref="AA179:AB179"/>
    <mergeCell ref="AO178:AP178"/>
    <mergeCell ref="AQ178:AR178"/>
    <mergeCell ref="AS178:AT178"/>
    <mergeCell ref="B179:D179"/>
    <mergeCell ref="E179:F179"/>
    <mergeCell ref="G179:H179"/>
    <mergeCell ref="I179:J179"/>
    <mergeCell ref="K179:L179"/>
    <mergeCell ref="M179:N179"/>
    <mergeCell ref="O179:P179"/>
    <mergeCell ref="AC178:AD178"/>
    <mergeCell ref="AE178:AF178"/>
    <mergeCell ref="AG178:AH178"/>
    <mergeCell ref="AI178:AJ178"/>
    <mergeCell ref="AK178:AL178"/>
    <mergeCell ref="AM178:AN178"/>
    <mergeCell ref="Q178:R178"/>
    <mergeCell ref="S178:T178"/>
    <mergeCell ref="U178:V178"/>
    <mergeCell ref="W178:X178"/>
    <mergeCell ref="Y178:Z178"/>
    <mergeCell ref="AA178:AB178"/>
    <mergeCell ref="AO177:AP177"/>
    <mergeCell ref="AQ177:AR177"/>
    <mergeCell ref="AS177:AT177"/>
    <mergeCell ref="B178:D178"/>
    <mergeCell ref="E178:F178"/>
    <mergeCell ref="G178:H178"/>
    <mergeCell ref="I178:J178"/>
    <mergeCell ref="K178:L178"/>
    <mergeCell ref="M178:N178"/>
    <mergeCell ref="O178:P178"/>
    <mergeCell ref="AC177:AD177"/>
    <mergeCell ref="AE177:AF177"/>
    <mergeCell ref="AG177:AH177"/>
    <mergeCell ref="AI177:AJ177"/>
    <mergeCell ref="AK177:AL177"/>
    <mergeCell ref="AM177:AN177"/>
    <mergeCell ref="Q177:R177"/>
    <mergeCell ref="S177:T177"/>
    <mergeCell ref="U177:V177"/>
    <mergeCell ref="W177:X177"/>
    <mergeCell ref="Y177:Z177"/>
    <mergeCell ref="AA177:AB177"/>
    <mergeCell ref="AO176:AP176"/>
    <mergeCell ref="AQ176:AR176"/>
    <mergeCell ref="AS176:AT176"/>
    <mergeCell ref="B177:D177"/>
    <mergeCell ref="E177:F177"/>
    <mergeCell ref="G177:H177"/>
    <mergeCell ref="I177:J177"/>
    <mergeCell ref="K177:L177"/>
    <mergeCell ref="M177:N177"/>
    <mergeCell ref="O177:P177"/>
    <mergeCell ref="AC176:AD176"/>
    <mergeCell ref="AE176:AF176"/>
    <mergeCell ref="AG176:AH176"/>
    <mergeCell ref="AI176:AJ176"/>
    <mergeCell ref="AK176:AL176"/>
    <mergeCell ref="AM176:AN176"/>
    <mergeCell ref="Q176:R176"/>
    <mergeCell ref="S176:T176"/>
    <mergeCell ref="U176:V176"/>
    <mergeCell ref="W176:X176"/>
    <mergeCell ref="Y176:Z176"/>
    <mergeCell ref="AA176:AB176"/>
    <mergeCell ref="AO175:AP175"/>
    <mergeCell ref="AQ175:AR175"/>
    <mergeCell ref="AS175:AT175"/>
    <mergeCell ref="B176:D176"/>
    <mergeCell ref="E176:F176"/>
    <mergeCell ref="G176:H176"/>
    <mergeCell ref="I176:J176"/>
    <mergeCell ref="K176:L176"/>
    <mergeCell ref="M176:N176"/>
    <mergeCell ref="O176:P17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AO174:AP174"/>
    <mergeCell ref="AQ174:AR174"/>
    <mergeCell ref="AS174:AT174"/>
    <mergeCell ref="B175:D175"/>
    <mergeCell ref="E175:F175"/>
    <mergeCell ref="G175:H175"/>
    <mergeCell ref="I175:J175"/>
    <mergeCell ref="K175:L175"/>
    <mergeCell ref="M175:N175"/>
    <mergeCell ref="O175:P175"/>
    <mergeCell ref="AC174:AD174"/>
    <mergeCell ref="AE174:AF174"/>
    <mergeCell ref="AG174:AH174"/>
    <mergeCell ref="AI174:AJ174"/>
    <mergeCell ref="AK174:AL174"/>
    <mergeCell ref="AM174:AN174"/>
    <mergeCell ref="Q174:R174"/>
    <mergeCell ref="S174:T174"/>
    <mergeCell ref="U174:V174"/>
    <mergeCell ref="W174:X174"/>
    <mergeCell ref="Y174:Z174"/>
    <mergeCell ref="AA174:AB174"/>
    <mergeCell ref="AO173:AP173"/>
    <mergeCell ref="AQ173:AR173"/>
    <mergeCell ref="AS173:AT173"/>
    <mergeCell ref="B174:D174"/>
    <mergeCell ref="E174:F174"/>
    <mergeCell ref="G174:H174"/>
    <mergeCell ref="I174:J174"/>
    <mergeCell ref="K174:L174"/>
    <mergeCell ref="M174:N174"/>
    <mergeCell ref="O174:P174"/>
    <mergeCell ref="AC173:AD173"/>
    <mergeCell ref="AE173:AF173"/>
    <mergeCell ref="AG173:AH173"/>
    <mergeCell ref="AI173:AJ173"/>
    <mergeCell ref="AK173:AL173"/>
    <mergeCell ref="AM173:AN173"/>
    <mergeCell ref="Q173:R173"/>
    <mergeCell ref="S173:T173"/>
    <mergeCell ref="U173:V173"/>
    <mergeCell ref="W173:X173"/>
    <mergeCell ref="Y173:Z173"/>
    <mergeCell ref="AA173:AB173"/>
    <mergeCell ref="AO172:AP172"/>
    <mergeCell ref="AQ172:AR172"/>
    <mergeCell ref="AS172:AT172"/>
    <mergeCell ref="B173:D173"/>
    <mergeCell ref="E173:F173"/>
    <mergeCell ref="G173:H173"/>
    <mergeCell ref="I173:J173"/>
    <mergeCell ref="K173:L173"/>
    <mergeCell ref="M173:N173"/>
    <mergeCell ref="O173:P173"/>
    <mergeCell ref="AC172:AD172"/>
    <mergeCell ref="AE172:AF172"/>
    <mergeCell ref="AG172:AH172"/>
    <mergeCell ref="AI172:AJ172"/>
    <mergeCell ref="AK172:AL172"/>
    <mergeCell ref="AM172:AN172"/>
    <mergeCell ref="Q172:R172"/>
    <mergeCell ref="S172:T172"/>
    <mergeCell ref="U172:V172"/>
    <mergeCell ref="W172:X172"/>
    <mergeCell ref="Y172:Z172"/>
    <mergeCell ref="AA172:AB172"/>
    <mergeCell ref="AO171:AP171"/>
    <mergeCell ref="AQ171:AR171"/>
    <mergeCell ref="AS171:AT171"/>
    <mergeCell ref="B172:D172"/>
    <mergeCell ref="E172:F172"/>
    <mergeCell ref="G172:H172"/>
    <mergeCell ref="I172:J172"/>
    <mergeCell ref="K172:L172"/>
    <mergeCell ref="M172:N172"/>
    <mergeCell ref="O172:P172"/>
    <mergeCell ref="AC171:AD171"/>
    <mergeCell ref="AE171:AF171"/>
    <mergeCell ref="AG171:AH171"/>
    <mergeCell ref="AI171:AJ171"/>
    <mergeCell ref="AK171:AL171"/>
    <mergeCell ref="AM171:AN171"/>
    <mergeCell ref="Q171:R171"/>
    <mergeCell ref="S171:T171"/>
    <mergeCell ref="U171:V171"/>
    <mergeCell ref="W171:X171"/>
    <mergeCell ref="Y171:Z171"/>
    <mergeCell ref="AA171:AB171"/>
    <mergeCell ref="AO170:AP170"/>
    <mergeCell ref="AQ170:AR170"/>
    <mergeCell ref="AS170:AT170"/>
    <mergeCell ref="B171:D171"/>
    <mergeCell ref="E171:F171"/>
    <mergeCell ref="G171:H171"/>
    <mergeCell ref="I171:J171"/>
    <mergeCell ref="K171:L171"/>
    <mergeCell ref="M171:N171"/>
    <mergeCell ref="O171:P171"/>
    <mergeCell ref="AC170:AD170"/>
    <mergeCell ref="AE170:AF170"/>
    <mergeCell ref="AG170:AH170"/>
    <mergeCell ref="AI170:AJ170"/>
    <mergeCell ref="AK170:AL170"/>
    <mergeCell ref="AM170:AN170"/>
    <mergeCell ref="Q170:R170"/>
    <mergeCell ref="S170:T170"/>
    <mergeCell ref="U170:V170"/>
    <mergeCell ref="W170:X170"/>
    <mergeCell ref="Y170:Z170"/>
    <mergeCell ref="AA170:AB170"/>
    <mergeCell ref="AO169:AP169"/>
    <mergeCell ref="AQ169:AR169"/>
    <mergeCell ref="AS169:AT169"/>
    <mergeCell ref="B170:D170"/>
    <mergeCell ref="E170:F170"/>
    <mergeCell ref="G170:H170"/>
    <mergeCell ref="I170:J170"/>
    <mergeCell ref="K170:L170"/>
    <mergeCell ref="M170:N170"/>
    <mergeCell ref="O170:P170"/>
    <mergeCell ref="AC169:AD169"/>
    <mergeCell ref="AE169:AF169"/>
    <mergeCell ref="AG169:AH169"/>
    <mergeCell ref="AI169:AJ169"/>
    <mergeCell ref="AK169:AL169"/>
    <mergeCell ref="AM169:AN169"/>
    <mergeCell ref="Q169:R169"/>
    <mergeCell ref="S169:T169"/>
    <mergeCell ref="U169:V169"/>
    <mergeCell ref="W169:X169"/>
    <mergeCell ref="Y169:Z169"/>
    <mergeCell ref="AA169:AB169"/>
    <mergeCell ref="AO168:AP168"/>
    <mergeCell ref="AQ168:AR168"/>
    <mergeCell ref="AS168:AT168"/>
    <mergeCell ref="B169:D169"/>
    <mergeCell ref="E169:F169"/>
    <mergeCell ref="G169:H169"/>
    <mergeCell ref="I169:J169"/>
    <mergeCell ref="K169:L169"/>
    <mergeCell ref="M169:N169"/>
    <mergeCell ref="O169:P169"/>
    <mergeCell ref="AC168:AD168"/>
    <mergeCell ref="AE168:AF168"/>
    <mergeCell ref="AG168:AH168"/>
    <mergeCell ref="AI168:AJ168"/>
    <mergeCell ref="AK168:AL168"/>
    <mergeCell ref="AM168:AN168"/>
    <mergeCell ref="Q168:R168"/>
    <mergeCell ref="S168:T168"/>
    <mergeCell ref="U168:V168"/>
    <mergeCell ref="W168:X168"/>
    <mergeCell ref="Y168:Z168"/>
    <mergeCell ref="AA168:AB168"/>
    <mergeCell ref="AO167:AP167"/>
    <mergeCell ref="AQ167:AR167"/>
    <mergeCell ref="AS167:AT167"/>
    <mergeCell ref="B168:D168"/>
    <mergeCell ref="E168:F168"/>
    <mergeCell ref="G168:H168"/>
    <mergeCell ref="I168:J168"/>
    <mergeCell ref="K168:L168"/>
    <mergeCell ref="M168:N168"/>
    <mergeCell ref="O168:P168"/>
    <mergeCell ref="AC167:AD167"/>
    <mergeCell ref="AE167:AF167"/>
    <mergeCell ref="AG167:AH167"/>
    <mergeCell ref="AI167:AJ167"/>
    <mergeCell ref="AK167:AL167"/>
    <mergeCell ref="AM167:AN167"/>
    <mergeCell ref="Q167:R167"/>
    <mergeCell ref="S167:T167"/>
    <mergeCell ref="U167:V167"/>
    <mergeCell ref="W167:X167"/>
    <mergeCell ref="Y167:Z167"/>
    <mergeCell ref="AA167:AB167"/>
    <mergeCell ref="AO166:AP166"/>
    <mergeCell ref="AQ166:AR166"/>
    <mergeCell ref="AS166:AT166"/>
    <mergeCell ref="B167:D167"/>
    <mergeCell ref="E167:F167"/>
    <mergeCell ref="G167:H167"/>
    <mergeCell ref="I167:J167"/>
    <mergeCell ref="K167:L167"/>
    <mergeCell ref="M167:N167"/>
    <mergeCell ref="O167:P167"/>
    <mergeCell ref="AC166:AD166"/>
    <mergeCell ref="AE166:AF166"/>
    <mergeCell ref="AG166:AH166"/>
    <mergeCell ref="AI166:AJ166"/>
    <mergeCell ref="AK166:AL166"/>
    <mergeCell ref="AM166:AN166"/>
    <mergeCell ref="Q166:R166"/>
    <mergeCell ref="S166:T166"/>
    <mergeCell ref="U166:V166"/>
    <mergeCell ref="W166:X166"/>
    <mergeCell ref="Y166:Z166"/>
    <mergeCell ref="AA166:AB166"/>
    <mergeCell ref="AO165:AP165"/>
    <mergeCell ref="AQ165:AR165"/>
    <mergeCell ref="AS165:AT165"/>
    <mergeCell ref="B166:D166"/>
    <mergeCell ref="E166:F166"/>
    <mergeCell ref="G166:H166"/>
    <mergeCell ref="I166:J166"/>
    <mergeCell ref="K166:L166"/>
    <mergeCell ref="M166:N166"/>
    <mergeCell ref="O166:P166"/>
    <mergeCell ref="AC165:AD165"/>
    <mergeCell ref="AE165:AF165"/>
    <mergeCell ref="AG165:AH165"/>
    <mergeCell ref="AI165:AJ165"/>
    <mergeCell ref="AK165:AL165"/>
    <mergeCell ref="AM165:AN165"/>
    <mergeCell ref="Q165:R165"/>
    <mergeCell ref="S165:T165"/>
    <mergeCell ref="U165:V165"/>
    <mergeCell ref="W165:X165"/>
    <mergeCell ref="Y165:Z165"/>
    <mergeCell ref="AA165:AB165"/>
    <mergeCell ref="AO164:AP164"/>
    <mergeCell ref="AQ164:AR164"/>
    <mergeCell ref="AS164:AT164"/>
    <mergeCell ref="B165:D165"/>
    <mergeCell ref="E165:F165"/>
    <mergeCell ref="G165:H165"/>
    <mergeCell ref="I165:J165"/>
    <mergeCell ref="K165:L165"/>
    <mergeCell ref="M165:N165"/>
    <mergeCell ref="O165:P16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AO163:AP163"/>
    <mergeCell ref="AQ163:AR163"/>
    <mergeCell ref="AS163:AT163"/>
    <mergeCell ref="B164:D164"/>
    <mergeCell ref="E164:F164"/>
    <mergeCell ref="G164:H164"/>
    <mergeCell ref="I164:J164"/>
    <mergeCell ref="K164:L164"/>
    <mergeCell ref="M164:N164"/>
    <mergeCell ref="O164:P164"/>
    <mergeCell ref="AC163:AD163"/>
    <mergeCell ref="AE163:AF163"/>
    <mergeCell ref="AG163:AH163"/>
    <mergeCell ref="AI163:AJ163"/>
    <mergeCell ref="AK163:AL163"/>
    <mergeCell ref="AM163:AN163"/>
    <mergeCell ref="Q163:R163"/>
    <mergeCell ref="S163:T163"/>
    <mergeCell ref="U163:V163"/>
    <mergeCell ref="W163:X163"/>
    <mergeCell ref="Y163:Z163"/>
    <mergeCell ref="AA163:AB163"/>
    <mergeCell ref="AO162:AP162"/>
    <mergeCell ref="AQ162:AR162"/>
    <mergeCell ref="AS162:AT162"/>
    <mergeCell ref="B163:D163"/>
    <mergeCell ref="E163:F163"/>
    <mergeCell ref="G163:H163"/>
    <mergeCell ref="I163:J163"/>
    <mergeCell ref="K163:L163"/>
    <mergeCell ref="M163:N163"/>
    <mergeCell ref="O163:P163"/>
    <mergeCell ref="AC162:AD162"/>
    <mergeCell ref="AE162:AF162"/>
    <mergeCell ref="AG162:AH162"/>
    <mergeCell ref="AI162:AJ162"/>
    <mergeCell ref="AK162:AL162"/>
    <mergeCell ref="AM162:AN162"/>
    <mergeCell ref="Q162:R162"/>
    <mergeCell ref="S162:T162"/>
    <mergeCell ref="U162:V162"/>
    <mergeCell ref="W162:X162"/>
    <mergeCell ref="Y162:Z162"/>
    <mergeCell ref="AA162:AB162"/>
    <mergeCell ref="AO161:AP161"/>
    <mergeCell ref="AQ161:AR161"/>
    <mergeCell ref="AS161:AT161"/>
    <mergeCell ref="B162:D162"/>
    <mergeCell ref="E162:F162"/>
    <mergeCell ref="G162:H162"/>
    <mergeCell ref="I162:J162"/>
    <mergeCell ref="K162:L162"/>
    <mergeCell ref="M162:N162"/>
    <mergeCell ref="O162:P162"/>
    <mergeCell ref="AC161:AD161"/>
    <mergeCell ref="AE161:AF161"/>
    <mergeCell ref="AG161:AH161"/>
    <mergeCell ref="AI161:AJ161"/>
    <mergeCell ref="AK161:AL161"/>
    <mergeCell ref="AM161:AN161"/>
    <mergeCell ref="Q161:R161"/>
    <mergeCell ref="S161:T161"/>
    <mergeCell ref="U161:V161"/>
    <mergeCell ref="W161:X161"/>
    <mergeCell ref="Y161:Z161"/>
    <mergeCell ref="AA161:AB161"/>
    <mergeCell ref="AO160:AP160"/>
    <mergeCell ref="AQ160:AR160"/>
    <mergeCell ref="AS160:AT160"/>
    <mergeCell ref="B161:D161"/>
    <mergeCell ref="E161:F161"/>
    <mergeCell ref="G161:H161"/>
    <mergeCell ref="I161:J161"/>
    <mergeCell ref="K161:L161"/>
    <mergeCell ref="M161:N161"/>
    <mergeCell ref="O161:P161"/>
    <mergeCell ref="AC160:AD160"/>
    <mergeCell ref="AE160:AF160"/>
    <mergeCell ref="AG160:AH160"/>
    <mergeCell ref="AI160:AJ160"/>
    <mergeCell ref="AK160:AL160"/>
    <mergeCell ref="AM160:AN160"/>
    <mergeCell ref="Q160:R160"/>
    <mergeCell ref="S160:T160"/>
    <mergeCell ref="U160:V160"/>
    <mergeCell ref="W160:X160"/>
    <mergeCell ref="Y160:Z160"/>
    <mergeCell ref="AA160:AB160"/>
    <mergeCell ref="AO159:AP159"/>
    <mergeCell ref="AQ159:AR159"/>
    <mergeCell ref="AS159:AT159"/>
    <mergeCell ref="B160:D160"/>
    <mergeCell ref="E160:F160"/>
    <mergeCell ref="G160:H160"/>
    <mergeCell ref="I160:J160"/>
    <mergeCell ref="K160:L160"/>
    <mergeCell ref="M160:N160"/>
    <mergeCell ref="O160:P160"/>
    <mergeCell ref="AC159:AD159"/>
    <mergeCell ref="AE159:AF159"/>
    <mergeCell ref="AG159:AH159"/>
    <mergeCell ref="AI159:AJ159"/>
    <mergeCell ref="AK159:AL159"/>
    <mergeCell ref="AM159:AN159"/>
    <mergeCell ref="Q159:R159"/>
    <mergeCell ref="S159:T159"/>
    <mergeCell ref="U159:V159"/>
    <mergeCell ref="W159:X159"/>
    <mergeCell ref="Y159:Z159"/>
    <mergeCell ref="AA159:AB159"/>
    <mergeCell ref="AO158:AP158"/>
    <mergeCell ref="AQ158:AR158"/>
    <mergeCell ref="AS158:AT158"/>
    <mergeCell ref="B159:D159"/>
    <mergeCell ref="E159:F159"/>
    <mergeCell ref="G159:H159"/>
    <mergeCell ref="I159:J159"/>
    <mergeCell ref="K159:L159"/>
    <mergeCell ref="M159:N159"/>
    <mergeCell ref="O159:P159"/>
    <mergeCell ref="AC158:AD158"/>
    <mergeCell ref="AE158:AF158"/>
    <mergeCell ref="AG158:AH158"/>
    <mergeCell ref="AI158:AJ158"/>
    <mergeCell ref="AK158:AL158"/>
    <mergeCell ref="AM158:AN158"/>
    <mergeCell ref="Q158:R158"/>
    <mergeCell ref="S158:T158"/>
    <mergeCell ref="U158:V158"/>
    <mergeCell ref="W158:X158"/>
    <mergeCell ref="Y158:Z158"/>
    <mergeCell ref="AA158:AB158"/>
    <mergeCell ref="AO157:AP157"/>
    <mergeCell ref="AQ157:AR157"/>
    <mergeCell ref="AS157:AT157"/>
    <mergeCell ref="B158:D158"/>
    <mergeCell ref="E158:F158"/>
    <mergeCell ref="G158:H158"/>
    <mergeCell ref="I158:J158"/>
    <mergeCell ref="K158:L158"/>
    <mergeCell ref="M158:N158"/>
    <mergeCell ref="O158:P158"/>
    <mergeCell ref="AC157:AD157"/>
    <mergeCell ref="AE157:AF157"/>
    <mergeCell ref="AG157:AH157"/>
    <mergeCell ref="AI157:AJ157"/>
    <mergeCell ref="AK157:AL157"/>
    <mergeCell ref="AM157:AN157"/>
    <mergeCell ref="Q157:R157"/>
    <mergeCell ref="S157:T157"/>
    <mergeCell ref="U157:V157"/>
    <mergeCell ref="W157:X157"/>
    <mergeCell ref="Y157:Z157"/>
    <mergeCell ref="AA157:AB157"/>
    <mergeCell ref="AO156:AP156"/>
    <mergeCell ref="AQ156:AR156"/>
    <mergeCell ref="AS156:AT156"/>
    <mergeCell ref="B157:D157"/>
    <mergeCell ref="E157:F157"/>
    <mergeCell ref="G157:H157"/>
    <mergeCell ref="I157:J157"/>
    <mergeCell ref="K157:L157"/>
    <mergeCell ref="M157:N157"/>
    <mergeCell ref="O157:P157"/>
    <mergeCell ref="AC156:AD156"/>
    <mergeCell ref="AE156:AF156"/>
    <mergeCell ref="AG156:AH156"/>
    <mergeCell ref="AI156:AJ156"/>
    <mergeCell ref="AK156:AL156"/>
    <mergeCell ref="AM156:AN156"/>
    <mergeCell ref="Q156:R156"/>
    <mergeCell ref="S156:T156"/>
    <mergeCell ref="U156:V156"/>
    <mergeCell ref="W156:X156"/>
    <mergeCell ref="Y156:Z156"/>
    <mergeCell ref="AA156:AB156"/>
    <mergeCell ref="AO155:AP155"/>
    <mergeCell ref="AQ155:AR155"/>
    <mergeCell ref="AS155:AT155"/>
    <mergeCell ref="B156:D156"/>
    <mergeCell ref="E156:F156"/>
    <mergeCell ref="G156:H156"/>
    <mergeCell ref="I156:J156"/>
    <mergeCell ref="K156:L156"/>
    <mergeCell ref="M156:N156"/>
    <mergeCell ref="O156:P156"/>
    <mergeCell ref="AC155:AD155"/>
    <mergeCell ref="AE155:AF155"/>
    <mergeCell ref="AG155:AH155"/>
    <mergeCell ref="AI155:AJ155"/>
    <mergeCell ref="AK155:AL155"/>
    <mergeCell ref="AM155:AN155"/>
    <mergeCell ref="Q155:R155"/>
    <mergeCell ref="S155:T155"/>
    <mergeCell ref="U155:V155"/>
    <mergeCell ref="W155:X155"/>
    <mergeCell ref="Y155:Z155"/>
    <mergeCell ref="AA155:AB155"/>
    <mergeCell ref="AO154:AP154"/>
    <mergeCell ref="AQ154:AR154"/>
    <mergeCell ref="AS154:AT154"/>
    <mergeCell ref="B155:D155"/>
    <mergeCell ref="E155:F155"/>
    <mergeCell ref="G155:H155"/>
    <mergeCell ref="I155:J155"/>
    <mergeCell ref="K155:L155"/>
    <mergeCell ref="M155:N155"/>
    <mergeCell ref="O155:P155"/>
    <mergeCell ref="AC154:AD154"/>
    <mergeCell ref="AE154:AF154"/>
    <mergeCell ref="AG154:AH154"/>
    <mergeCell ref="AI154:AJ154"/>
    <mergeCell ref="AK154:AL154"/>
    <mergeCell ref="AM154:AN154"/>
    <mergeCell ref="Q154:R154"/>
    <mergeCell ref="S154:T154"/>
    <mergeCell ref="U154:V154"/>
    <mergeCell ref="W154:X154"/>
    <mergeCell ref="Y154:Z154"/>
    <mergeCell ref="AA154:AB154"/>
    <mergeCell ref="AO153:AP153"/>
    <mergeCell ref="AQ153:AR153"/>
    <mergeCell ref="AS153:AT153"/>
    <mergeCell ref="B154:D154"/>
    <mergeCell ref="E154:F154"/>
    <mergeCell ref="G154:H154"/>
    <mergeCell ref="I154:J154"/>
    <mergeCell ref="K154:L154"/>
    <mergeCell ref="M154:N154"/>
    <mergeCell ref="O154:P15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AO152:AP152"/>
    <mergeCell ref="AQ152:AR152"/>
    <mergeCell ref="AS152:AT152"/>
    <mergeCell ref="B153:D153"/>
    <mergeCell ref="E153:F153"/>
    <mergeCell ref="G153:H153"/>
    <mergeCell ref="I153:J153"/>
    <mergeCell ref="K153:L153"/>
    <mergeCell ref="M153:N153"/>
    <mergeCell ref="O153:P153"/>
    <mergeCell ref="AC152:AD152"/>
    <mergeCell ref="AE152:AF152"/>
    <mergeCell ref="AG152:AH152"/>
    <mergeCell ref="AI152:AJ152"/>
    <mergeCell ref="AK152:AL152"/>
    <mergeCell ref="AM152:AN152"/>
    <mergeCell ref="Q152:R152"/>
    <mergeCell ref="S152:T152"/>
    <mergeCell ref="U152:V152"/>
    <mergeCell ref="W152:X152"/>
    <mergeCell ref="Y152:Z152"/>
    <mergeCell ref="AA152:AB152"/>
    <mergeCell ref="AO151:AP151"/>
    <mergeCell ref="AQ151:AR151"/>
    <mergeCell ref="AS151:AT151"/>
    <mergeCell ref="B152:D152"/>
    <mergeCell ref="E152:F152"/>
    <mergeCell ref="G152:H152"/>
    <mergeCell ref="I152:J152"/>
    <mergeCell ref="K152:L152"/>
    <mergeCell ref="M152:N152"/>
    <mergeCell ref="O152:P152"/>
    <mergeCell ref="AC151:AD151"/>
    <mergeCell ref="AE151:AF151"/>
    <mergeCell ref="AG151:AH151"/>
    <mergeCell ref="AI151:AJ151"/>
    <mergeCell ref="AK151:AL151"/>
    <mergeCell ref="AM151:AN151"/>
    <mergeCell ref="Q151:R151"/>
    <mergeCell ref="S151:T151"/>
    <mergeCell ref="U151:V151"/>
    <mergeCell ref="W151:X151"/>
    <mergeCell ref="Y151:Z151"/>
    <mergeCell ref="AA151:AB151"/>
    <mergeCell ref="AO150:AP150"/>
    <mergeCell ref="AQ150:AR150"/>
    <mergeCell ref="AS150:AT150"/>
    <mergeCell ref="B151:D151"/>
    <mergeCell ref="E151:F151"/>
    <mergeCell ref="G151:H151"/>
    <mergeCell ref="I151:J151"/>
    <mergeCell ref="K151:L151"/>
    <mergeCell ref="M151:N151"/>
    <mergeCell ref="O151:P151"/>
    <mergeCell ref="AC150:AD150"/>
    <mergeCell ref="AE150:AF150"/>
    <mergeCell ref="AG150:AH150"/>
    <mergeCell ref="AI150:AJ150"/>
    <mergeCell ref="AK150:AL150"/>
    <mergeCell ref="AM150:AN150"/>
    <mergeCell ref="Q150:R150"/>
    <mergeCell ref="S150:T150"/>
    <mergeCell ref="U150:V150"/>
    <mergeCell ref="W150:X150"/>
    <mergeCell ref="Y150:Z150"/>
    <mergeCell ref="AA150:AB150"/>
    <mergeCell ref="AO149:AP149"/>
    <mergeCell ref="AQ149:AR149"/>
    <mergeCell ref="AS149:AT149"/>
    <mergeCell ref="B150:D150"/>
    <mergeCell ref="E150:F150"/>
    <mergeCell ref="G150:H150"/>
    <mergeCell ref="I150:J150"/>
    <mergeCell ref="K150:L150"/>
    <mergeCell ref="M150:N150"/>
    <mergeCell ref="O150:P150"/>
    <mergeCell ref="AC149:AD149"/>
    <mergeCell ref="AE149:AF149"/>
    <mergeCell ref="AG149:AH149"/>
    <mergeCell ref="AI149:AJ149"/>
    <mergeCell ref="AK149:AL149"/>
    <mergeCell ref="AM149:AN149"/>
    <mergeCell ref="Q149:R149"/>
    <mergeCell ref="S149:T149"/>
    <mergeCell ref="U149:V149"/>
    <mergeCell ref="W149:X149"/>
    <mergeCell ref="Y149:Z149"/>
    <mergeCell ref="AA149:AB149"/>
    <mergeCell ref="AO148:AP148"/>
    <mergeCell ref="AQ148:AR148"/>
    <mergeCell ref="AS148:AT148"/>
    <mergeCell ref="B149:D149"/>
    <mergeCell ref="E149:F149"/>
    <mergeCell ref="G149:H149"/>
    <mergeCell ref="I149:J149"/>
    <mergeCell ref="K149:L149"/>
    <mergeCell ref="M149:N149"/>
    <mergeCell ref="O149:P149"/>
    <mergeCell ref="AC148:AD148"/>
    <mergeCell ref="AE148:AF148"/>
    <mergeCell ref="AG148:AH148"/>
    <mergeCell ref="AI148:AJ148"/>
    <mergeCell ref="AK148:AL148"/>
    <mergeCell ref="AM148:AN148"/>
    <mergeCell ref="Q148:R148"/>
    <mergeCell ref="S148:T148"/>
    <mergeCell ref="U148:V148"/>
    <mergeCell ref="W148:X148"/>
    <mergeCell ref="Y148:Z148"/>
    <mergeCell ref="AA148:AB148"/>
    <mergeCell ref="AO147:AP147"/>
    <mergeCell ref="AQ147:AR147"/>
    <mergeCell ref="AS147:AT147"/>
    <mergeCell ref="B148:D148"/>
    <mergeCell ref="E148:F148"/>
    <mergeCell ref="G148:H148"/>
    <mergeCell ref="I148:J148"/>
    <mergeCell ref="K148:L148"/>
    <mergeCell ref="M148:N148"/>
    <mergeCell ref="O148:P148"/>
    <mergeCell ref="AC147:AD147"/>
    <mergeCell ref="AE147:AF147"/>
    <mergeCell ref="AG147:AH147"/>
    <mergeCell ref="AI147:AJ147"/>
    <mergeCell ref="AK147:AL147"/>
    <mergeCell ref="AM147:AN147"/>
    <mergeCell ref="Q147:R147"/>
    <mergeCell ref="S147:T147"/>
    <mergeCell ref="U147:V147"/>
    <mergeCell ref="W147:X147"/>
    <mergeCell ref="Y147:Z147"/>
    <mergeCell ref="AA147:AB147"/>
    <mergeCell ref="AO146:AP146"/>
    <mergeCell ref="AQ146:AR146"/>
    <mergeCell ref="AS146:AT146"/>
    <mergeCell ref="B147:D147"/>
    <mergeCell ref="E147:F147"/>
    <mergeCell ref="G147:H147"/>
    <mergeCell ref="I147:J147"/>
    <mergeCell ref="K147:L147"/>
    <mergeCell ref="M147:N147"/>
    <mergeCell ref="O147:P147"/>
    <mergeCell ref="AC146:AD146"/>
    <mergeCell ref="AE146:AF146"/>
    <mergeCell ref="AG146:AH146"/>
    <mergeCell ref="AI146:AJ146"/>
    <mergeCell ref="AK146:AL146"/>
    <mergeCell ref="AM146:AN146"/>
    <mergeCell ref="Q146:R146"/>
    <mergeCell ref="S146:T146"/>
    <mergeCell ref="U146:V146"/>
    <mergeCell ref="W146:X146"/>
    <mergeCell ref="Y146:Z146"/>
    <mergeCell ref="AA146:AB146"/>
    <mergeCell ref="AO145:AP145"/>
    <mergeCell ref="AQ145:AR145"/>
    <mergeCell ref="AS145:AT145"/>
    <mergeCell ref="B146:D146"/>
    <mergeCell ref="E146:F146"/>
    <mergeCell ref="G146:H146"/>
    <mergeCell ref="I146:J146"/>
    <mergeCell ref="K146:L146"/>
    <mergeCell ref="M146:N146"/>
    <mergeCell ref="O146:P146"/>
    <mergeCell ref="AC145:AD145"/>
    <mergeCell ref="AE145:AF145"/>
    <mergeCell ref="AG145:AH145"/>
    <mergeCell ref="AI145:AJ145"/>
    <mergeCell ref="AK145:AL145"/>
    <mergeCell ref="AM145:AN145"/>
    <mergeCell ref="Q145:R145"/>
    <mergeCell ref="S145:T145"/>
    <mergeCell ref="U145:V145"/>
    <mergeCell ref="W145:X145"/>
    <mergeCell ref="Y145:Z145"/>
    <mergeCell ref="AA145:AB145"/>
    <mergeCell ref="AO144:AP144"/>
    <mergeCell ref="AQ144:AR144"/>
    <mergeCell ref="AS144:AT144"/>
    <mergeCell ref="B145:D145"/>
    <mergeCell ref="E145:F145"/>
    <mergeCell ref="G145:H145"/>
    <mergeCell ref="I145:J145"/>
    <mergeCell ref="K145:L145"/>
    <mergeCell ref="M145:N145"/>
    <mergeCell ref="O145:P145"/>
    <mergeCell ref="AC144:AD144"/>
    <mergeCell ref="AE144:AF144"/>
    <mergeCell ref="AG144:AH144"/>
    <mergeCell ref="AI144:AJ144"/>
    <mergeCell ref="AK144:AL144"/>
    <mergeCell ref="AM144:AN144"/>
    <mergeCell ref="Q144:R144"/>
    <mergeCell ref="S144:T144"/>
    <mergeCell ref="U144:V144"/>
    <mergeCell ref="W144:X144"/>
    <mergeCell ref="Y144:Z144"/>
    <mergeCell ref="AA144:AB144"/>
    <mergeCell ref="AO143:AP143"/>
    <mergeCell ref="AQ143:AR143"/>
    <mergeCell ref="AS143:AT143"/>
    <mergeCell ref="B144:D144"/>
    <mergeCell ref="E144:F144"/>
    <mergeCell ref="G144:H144"/>
    <mergeCell ref="I144:J144"/>
    <mergeCell ref="K144:L144"/>
    <mergeCell ref="M144:N144"/>
    <mergeCell ref="O144:P144"/>
    <mergeCell ref="AC143:AD143"/>
    <mergeCell ref="AE143:AF143"/>
    <mergeCell ref="AG143:AH143"/>
    <mergeCell ref="AI143:AJ143"/>
    <mergeCell ref="AK143:AL143"/>
    <mergeCell ref="AM143:AN143"/>
    <mergeCell ref="Q143:R143"/>
    <mergeCell ref="S143:T143"/>
    <mergeCell ref="U143:V143"/>
    <mergeCell ref="W143:X143"/>
    <mergeCell ref="Y143:Z143"/>
    <mergeCell ref="AA143:AB143"/>
    <mergeCell ref="AO142:AP142"/>
    <mergeCell ref="AQ142:AR142"/>
    <mergeCell ref="AS142:AT142"/>
    <mergeCell ref="B143:D143"/>
    <mergeCell ref="E143:F143"/>
    <mergeCell ref="G143:H143"/>
    <mergeCell ref="I143:J143"/>
    <mergeCell ref="K143:L143"/>
    <mergeCell ref="M143:N143"/>
    <mergeCell ref="O143:P14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AO141:AP141"/>
    <mergeCell ref="AQ141:AR141"/>
    <mergeCell ref="AS141:AT141"/>
    <mergeCell ref="B142:D142"/>
    <mergeCell ref="E142:F142"/>
    <mergeCell ref="G142:H142"/>
    <mergeCell ref="I142:J142"/>
    <mergeCell ref="K142:L142"/>
    <mergeCell ref="M142:N142"/>
    <mergeCell ref="O142:P142"/>
    <mergeCell ref="AC141:AD141"/>
    <mergeCell ref="AE141:AF141"/>
    <mergeCell ref="AG141:AH141"/>
    <mergeCell ref="AI141:AJ141"/>
    <mergeCell ref="AK141:AL141"/>
    <mergeCell ref="AM141:AN141"/>
    <mergeCell ref="Q141:R141"/>
    <mergeCell ref="S141:T141"/>
    <mergeCell ref="U141:V141"/>
    <mergeCell ref="W141:X141"/>
    <mergeCell ref="Y141:Z141"/>
    <mergeCell ref="AA141:AB141"/>
    <mergeCell ref="AO140:AP140"/>
    <mergeCell ref="AQ140:AR140"/>
    <mergeCell ref="AS140:AT140"/>
    <mergeCell ref="B141:D141"/>
    <mergeCell ref="E141:F141"/>
    <mergeCell ref="G141:H141"/>
    <mergeCell ref="I141:J141"/>
    <mergeCell ref="K141:L141"/>
    <mergeCell ref="M141:N141"/>
    <mergeCell ref="O141:P141"/>
    <mergeCell ref="AC140:AD140"/>
    <mergeCell ref="AE140:AF140"/>
    <mergeCell ref="AG140:AH140"/>
    <mergeCell ref="AI140:AJ140"/>
    <mergeCell ref="AK140:AL140"/>
    <mergeCell ref="AM140:AN140"/>
    <mergeCell ref="Q140:R140"/>
    <mergeCell ref="S140:T140"/>
    <mergeCell ref="U140:V140"/>
    <mergeCell ref="W140:X140"/>
    <mergeCell ref="Y140:Z140"/>
    <mergeCell ref="AA140:AB140"/>
    <mergeCell ref="AO139:AP139"/>
    <mergeCell ref="AQ139:AR139"/>
    <mergeCell ref="AS139:AT139"/>
    <mergeCell ref="B140:D140"/>
    <mergeCell ref="E140:F140"/>
    <mergeCell ref="G140:H140"/>
    <mergeCell ref="I140:J140"/>
    <mergeCell ref="K140:L140"/>
    <mergeCell ref="M140:N140"/>
    <mergeCell ref="O140:P140"/>
    <mergeCell ref="AC139:AD139"/>
    <mergeCell ref="AE139:AF139"/>
    <mergeCell ref="AG139:AH139"/>
    <mergeCell ref="AI139:AJ139"/>
    <mergeCell ref="AK139:AL139"/>
    <mergeCell ref="AM139:AN139"/>
    <mergeCell ref="Q139:R139"/>
    <mergeCell ref="S139:T139"/>
    <mergeCell ref="U139:V139"/>
    <mergeCell ref="W139:X139"/>
    <mergeCell ref="Y139:Z139"/>
    <mergeCell ref="AA139:AB139"/>
    <mergeCell ref="AO138:AP138"/>
    <mergeCell ref="AQ138:AR138"/>
    <mergeCell ref="AS138:AT138"/>
    <mergeCell ref="B139:D139"/>
    <mergeCell ref="E139:F139"/>
    <mergeCell ref="G139:H139"/>
    <mergeCell ref="I139:J139"/>
    <mergeCell ref="K139:L139"/>
    <mergeCell ref="M139:N139"/>
    <mergeCell ref="O139:P139"/>
    <mergeCell ref="AC138:AD138"/>
    <mergeCell ref="AE138:AF138"/>
    <mergeCell ref="AG138:AH138"/>
    <mergeCell ref="AI138:AJ138"/>
    <mergeCell ref="AK138:AL138"/>
    <mergeCell ref="AM138:AN138"/>
    <mergeCell ref="Q138:R138"/>
    <mergeCell ref="S138:T138"/>
    <mergeCell ref="U138:V138"/>
    <mergeCell ref="W138:X138"/>
    <mergeCell ref="Y138:Z138"/>
    <mergeCell ref="AA138:AB138"/>
    <mergeCell ref="AO137:AP137"/>
    <mergeCell ref="AQ137:AR137"/>
    <mergeCell ref="AS137:AT137"/>
    <mergeCell ref="B138:D138"/>
    <mergeCell ref="E138:F138"/>
    <mergeCell ref="G138:H138"/>
    <mergeCell ref="I138:J138"/>
    <mergeCell ref="K138:L138"/>
    <mergeCell ref="M138:N138"/>
    <mergeCell ref="O138:P138"/>
    <mergeCell ref="AC137:AD137"/>
    <mergeCell ref="AE137:AF137"/>
    <mergeCell ref="AG137:AH137"/>
    <mergeCell ref="AI137:AJ137"/>
    <mergeCell ref="AK137:AL137"/>
    <mergeCell ref="AM137:AN137"/>
    <mergeCell ref="Q137:R137"/>
    <mergeCell ref="S137:T137"/>
    <mergeCell ref="U137:V137"/>
    <mergeCell ref="W137:X137"/>
    <mergeCell ref="Y137:Z137"/>
    <mergeCell ref="AA137:AB137"/>
    <mergeCell ref="AO136:AP136"/>
    <mergeCell ref="AQ136:AR136"/>
    <mergeCell ref="AS136:AT136"/>
    <mergeCell ref="B137:D137"/>
    <mergeCell ref="E137:F137"/>
    <mergeCell ref="G137:H137"/>
    <mergeCell ref="I137:J137"/>
    <mergeCell ref="K137:L137"/>
    <mergeCell ref="M137:N137"/>
    <mergeCell ref="O137:P137"/>
    <mergeCell ref="AC136:AD136"/>
    <mergeCell ref="AE136:AF136"/>
    <mergeCell ref="AG136:AH136"/>
    <mergeCell ref="AI136:AJ136"/>
    <mergeCell ref="AK136:AL136"/>
    <mergeCell ref="AM136:AN136"/>
    <mergeCell ref="Q136:R136"/>
    <mergeCell ref="S136:T136"/>
    <mergeCell ref="U136:V136"/>
    <mergeCell ref="W136:X136"/>
    <mergeCell ref="Y136:Z136"/>
    <mergeCell ref="AA136:AB136"/>
    <mergeCell ref="AO135:AP135"/>
    <mergeCell ref="AQ135:AR135"/>
    <mergeCell ref="AS135:AT135"/>
    <mergeCell ref="B136:D136"/>
    <mergeCell ref="E136:F136"/>
    <mergeCell ref="G136:H136"/>
    <mergeCell ref="I136:J136"/>
    <mergeCell ref="K136:L136"/>
    <mergeCell ref="M136:N136"/>
    <mergeCell ref="O136:P136"/>
    <mergeCell ref="AC135:AD135"/>
    <mergeCell ref="AE135:AF135"/>
    <mergeCell ref="AG135:AH135"/>
    <mergeCell ref="AI135:AJ135"/>
    <mergeCell ref="AK135:AL135"/>
    <mergeCell ref="AM135:AN135"/>
    <mergeCell ref="Q135:R135"/>
    <mergeCell ref="S135:T135"/>
    <mergeCell ref="U135:V135"/>
    <mergeCell ref="W135:X135"/>
    <mergeCell ref="Y135:Z135"/>
    <mergeCell ref="AA135:AB135"/>
    <mergeCell ref="AO134:AP134"/>
    <mergeCell ref="AQ134:AR134"/>
    <mergeCell ref="AS134:AT134"/>
    <mergeCell ref="B135:D135"/>
    <mergeCell ref="E135:F135"/>
    <mergeCell ref="G135:H135"/>
    <mergeCell ref="I135:J135"/>
    <mergeCell ref="K135:L135"/>
    <mergeCell ref="M135:N135"/>
    <mergeCell ref="O135:P135"/>
    <mergeCell ref="AC134:AD134"/>
    <mergeCell ref="AE134:AF134"/>
    <mergeCell ref="AG134:AH134"/>
    <mergeCell ref="AI134:AJ134"/>
    <mergeCell ref="AK134:AL134"/>
    <mergeCell ref="AM134:AN134"/>
    <mergeCell ref="Q134:R134"/>
    <mergeCell ref="S134:T134"/>
    <mergeCell ref="U134:V134"/>
    <mergeCell ref="W134:X134"/>
    <mergeCell ref="Y134:Z134"/>
    <mergeCell ref="AA134:AB134"/>
    <mergeCell ref="AO133:AP133"/>
    <mergeCell ref="AQ133:AR133"/>
    <mergeCell ref="AS133:AT133"/>
    <mergeCell ref="B134:D134"/>
    <mergeCell ref="E134:F134"/>
    <mergeCell ref="G134:H134"/>
    <mergeCell ref="I134:J134"/>
    <mergeCell ref="K134:L134"/>
    <mergeCell ref="M134:N134"/>
    <mergeCell ref="O134:P134"/>
    <mergeCell ref="AC133:AD133"/>
    <mergeCell ref="AE133:AF133"/>
    <mergeCell ref="AG133:AH133"/>
    <mergeCell ref="AI133:AJ133"/>
    <mergeCell ref="AK133:AL133"/>
    <mergeCell ref="AM133:AN133"/>
    <mergeCell ref="Q133:R133"/>
    <mergeCell ref="S133:T133"/>
    <mergeCell ref="U133:V133"/>
    <mergeCell ref="W133:X133"/>
    <mergeCell ref="Y133:Z133"/>
    <mergeCell ref="AA133:AB133"/>
    <mergeCell ref="AO132:AP132"/>
    <mergeCell ref="AQ132:AR132"/>
    <mergeCell ref="AS132:AT132"/>
    <mergeCell ref="B133:D133"/>
    <mergeCell ref="E133:F133"/>
    <mergeCell ref="G133:H133"/>
    <mergeCell ref="I133:J133"/>
    <mergeCell ref="K133:L133"/>
    <mergeCell ref="M133:N133"/>
    <mergeCell ref="O133:P133"/>
    <mergeCell ref="AC132:AD132"/>
    <mergeCell ref="AE132:AF132"/>
    <mergeCell ref="AG132:AH132"/>
    <mergeCell ref="AI132:AJ132"/>
    <mergeCell ref="AK132:AL132"/>
    <mergeCell ref="AM132:AN132"/>
    <mergeCell ref="Q132:R132"/>
    <mergeCell ref="S132:T132"/>
    <mergeCell ref="U132:V132"/>
    <mergeCell ref="W132:X132"/>
    <mergeCell ref="Y132:Z132"/>
    <mergeCell ref="AA132:AB132"/>
    <mergeCell ref="AO131:AP131"/>
    <mergeCell ref="AQ131:AR131"/>
    <mergeCell ref="AS131:AT131"/>
    <mergeCell ref="B132:D132"/>
    <mergeCell ref="E132:F132"/>
    <mergeCell ref="G132:H132"/>
    <mergeCell ref="I132:J132"/>
    <mergeCell ref="K132:L132"/>
    <mergeCell ref="M132:N132"/>
    <mergeCell ref="O132:P13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AO130:AP130"/>
    <mergeCell ref="AQ130:AR130"/>
    <mergeCell ref="AS130:AT130"/>
    <mergeCell ref="B131:D131"/>
    <mergeCell ref="E131:F131"/>
    <mergeCell ref="G131:H131"/>
    <mergeCell ref="I131:J131"/>
    <mergeCell ref="K131:L131"/>
    <mergeCell ref="M131:N131"/>
    <mergeCell ref="O131:P131"/>
    <mergeCell ref="AC130:AD130"/>
    <mergeCell ref="AE130:AF130"/>
    <mergeCell ref="AG130:AH130"/>
    <mergeCell ref="AI130:AJ130"/>
    <mergeCell ref="AK130:AL130"/>
    <mergeCell ref="AM130:AN130"/>
    <mergeCell ref="Q130:R130"/>
    <mergeCell ref="S130:T130"/>
    <mergeCell ref="U130:V130"/>
    <mergeCell ref="W130:X130"/>
    <mergeCell ref="Y130:Z130"/>
    <mergeCell ref="AA130:AB130"/>
    <mergeCell ref="AO129:AP129"/>
    <mergeCell ref="AQ129:AR129"/>
    <mergeCell ref="AS129:AT129"/>
    <mergeCell ref="B130:D130"/>
    <mergeCell ref="E130:F130"/>
    <mergeCell ref="G130:H130"/>
    <mergeCell ref="I130:J130"/>
    <mergeCell ref="K130:L130"/>
    <mergeCell ref="M130:N130"/>
    <mergeCell ref="O130:P130"/>
    <mergeCell ref="AC129:AD129"/>
    <mergeCell ref="AE129:AF129"/>
    <mergeCell ref="AG129:AH129"/>
    <mergeCell ref="AI129:AJ129"/>
    <mergeCell ref="AK129:AL129"/>
    <mergeCell ref="AM129:AN129"/>
    <mergeCell ref="Q129:R129"/>
    <mergeCell ref="S129:T129"/>
    <mergeCell ref="U129:V129"/>
    <mergeCell ref="W129:X129"/>
    <mergeCell ref="Y129:Z129"/>
    <mergeCell ref="AA129:AB129"/>
    <mergeCell ref="AO128:AP128"/>
    <mergeCell ref="AQ128:AR128"/>
    <mergeCell ref="AS128:AT128"/>
    <mergeCell ref="B129:D129"/>
    <mergeCell ref="E129:F129"/>
    <mergeCell ref="G129:H129"/>
    <mergeCell ref="I129:J129"/>
    <mergeCell ref="K129:L129"/>
    <mergeCell ref="M129:N129"/>
    <mergeCell ref="O129:P129"/>
    <mergeCell ref="AC128:AD128"/>
    <mergeCell ref="AE128:AF128"/>
    <mergeCell ref="AG128:AH128"/>
    <mergeCell ref="AI128:AJ128"/>
    <mergeCell ref="AK128:AL128"/>
    <mergeCell ref="AM128:AN128"/>
    <mergeCell ref="Q128:R128"/>
    <mergeCell ref="S128:T128"/>
    <mergeCell ref="U128:V128"/>
    <mergeCell ref="W128:X128"/>
    <mergeCell ref="Y128:Z128"/>
    <mergeCell ref="AA128:AB128"/>
    <mergeCell ref="AO127:AP127"/>
    <mergeCell ref="AQ127:AR127"/>
    <mergeCell ref="AS127:AT127"/>
    <mergeCell ref="B128:D128"/>
    <mergeCell ref="E128:F128"/>
    <mergeCell ref="G128:H128"/>
    <mergeCell ref="I128:J128"/>
    <mergeCell ref="K128:L128"/>
    <mergeCell ref="M128:N128"/>
    <mergeCell ref="O128:P128"/>
    <mergeCell ref="AC127:AD127"/>
    <mergeCell ref="AE127:AF127"/>
    <mergeCell ref="AG127:AH127"/>
    <mergeCell ref="AI127:AJ127"/>
    <mergeCell ref="AK127:AL127"/>
    <mergeCell ref="AM127:AN127"/>
    <mergeCell ref="Q127:R127"/>
    <mergeCell ref="S127:T127"/>
    <mergeCell ref="U127:V127"/>
    <mergeCell ref="W127:X127"/>
    <mergeCell ref="Y127:Z127"/>
    <mergeCell ref="AA127:AB127"/>
    <mergeCell ref="AO126:AP126"/>
    <mergeCell ref="AQ126:AR126"/>
    <mergeCell ref="AS126:AT126"/>
    <mergeCell ref="B127:D127"/>
    <mergeCell ref="E127:F127"/>
    <mergeCell ref="G127:H127"/>
    <mergeCell ref="I127:J127"/>
    <mergeCell ref="K127:L127"/>
    <mergeCell ref="M127:N127"/>
    <mergeCell ref="O127:P127"/>
    <mergeCell ref="AC126:AD126"/>
    <mergeCell ref="AE126:AF126"/>
    <mergeCell ref="AG126:AH126"/>
    <mergeCell ref="AI126:AJ126"/>
    <mergeCell ref="AK126:AL126"/>
    <mergeCell ref="AM126:AN126"/>
    <mergeCell ref="Q126:R126"/>
    <mergeCell ref="S126:T126"/>
    <mergeCell ref="U126:V126"/>
    <mergeCell ref="W126:X126"/>
    <mergeCell ref="Y126:Z126"/>
    <mergeCell ref="AA126:AB126"/>
    <mergeCell ref="AO125:AP125"/>
    <mergeCell ref="AQ125:AR125"/>
    <mergeCell ref="AS125:AT125"/>
    <mergeCell ref="B126:D126"/>
    <mergeCell ref="E126:F126"/>
    <mergeCell ref="G126:H126"/>
    <mergeCell ref="I126:J126"/>
    <mergeCell ref="K126:L126"/>
    <mergeCell ref="M126:N126"/>
    <mergeCell ref="O126:P126"/>
    <mergeCell ref="AC125:AD125"/>
    <mergeCell ref="AE125:AF125"/>
    <mergeCell ref="AG125:AH125"/>
    <mergeCell ref="AI125:AJ125"/>
    <mergeCell ref="AK125:AL125"/>
    <mergeCell ref="AM125:AN125"/>
    <mergeCell ref="Q125:R125"/>
    <mergeCell ref="S125:T125"/>
    <mergeCell ref="U125:V125"/>
    <mergeCell ref="W125:X125"/>
    <mergeCell ref="Y125:Z125"/>
    <mergeCell ref="AA125:AB125"/>
    <mergeCell ref="AO124:AP124"/>
    <mergeCell ref="AQ124:AR124"/>
    <mergeCell ref="AS124:AT124"/>
    <mergeCell ref="B125:D125"/>
    <mergeCell ref="E125:F125"/>
    <mergeCell ref="G125:H125"/>
    <mergeCell ref="I125:J125"/>
    <mergeCell ref="K125:L125"/>
    <mergeCell ref="M125:N125"/>
    <mergeCell ref="O125:P125"/>
    <mergeCell ref="AC124:AD124"/>
    <mergeCell ref="AE124:AF124"/>
    <mergeCell ref="AG124:AH124"/>
    <mergeCell ref="AI124:AJ124"/>
    <mergeCell ref="AK124:AL124"/>
    <mergeCell ref="AM124:AN124"/>
    <mergeCell ref="Q124:R124"/>
    <mergeCell ref="S124:T124"/>
    <mergeCell ref="U124:V124"/>
    <mergeCell ref="W124:X124"/>
    <mergeCell ref="Y124:Z124"/>
    <mergeCell ref="AA124:AB124"/>
    <mergeCell ref="AO123:AP123"/>
    <mergeCell ref="AQ123:AR123"/>
    <mergeCell ref="AS123:AT123"/>
    <mergeCell ref="B124:D124"/>
    <mergeCell ref="E124:F124"/>
    <mergeCell ref="G124:H124"/>
    <mergeCell ref="I124:J124"/>
    <mergeCell ref="K124:L124"/>
    <mergeCell ref="M124:N124"/>
    <mergeCell ref="O124:P124"/>
    <mergeCell ref="AC123:AD123"/>
    <mergeCell ref="AE123:AF123"/>
    <mergeCell ref="AG123:AH123"/>
    <mergeCell ref="AI123:AJ123"/>
    <mergeCell ref="AK123:AL123"/>
    <mergeCell ref="AM123:AN123"/>
    <mergeCell ref="Q123:R123"/>
    <mergeCell ref="S123:T123"/>
    <mergeCell ref="U123:V123"/>
    <mergeCell ref="W123:X123"/>
    <mergeCell ref="Y123:Z123"/>
    <mergeCell ref="AA123:AB123"/>
    <mergeCell ref="AO122:AP122"/>
    <mergeCell ref="AQ122:AR122"/>
    <mergeCell ref="AS122:AT122"/>
    <mergeCell ref="B123:D123"/>
    <mergeCell ref="E123:F123"/>
    <mergeCell ref="G123:H123"/>
    <mergeCell ref="I123:J123"/>
    <mergeCell ref="K123:L123"/>
    <mergeCell ref="M123:N123"/>
    <mergeCell ref="O123:P123"/>
    <mergeCell ref="AC122:AD122"/>
    <mergeCell ref="AE122:AF122"/>
    <mergeCell ref="AG122:AH122"/>
    <mergeCell ref="AI122:AJ122"/>
    <mergeCell ref="AK122:AL122"/>
    <mergeCell ref="AM122:AN122"/>
    <mergeCell ref="Q122:R122"/>
    <mergeCell ref="S122:T122"/>
    <mergeCell ref="U122:V122"/>
    <mergeCell ref="W122:X122"/>
    <mergeCell ref="Y122:Z122"/>
    <mergeCell ref="AA122:AB122"/>
    <mergeCell ref="AO121:AP121"/>
    <mergeCell ref="AQ121:AR121"/>
    <mergeCell ref="AS121:AT121"/>
    <mergeCell ref="B122:D122"/>
    <mergeCell ref="E122:F122"/>
    <mergeCell ref="G122:H122"/>
    <mergeCell ref="I122:J122"/>
    <mergeCell ref="K122:L122"/>
    <mergeCell ref="M122:N122"/>
    <mergeCell ref="O122:P122"/>
    <mergeCell ref="AC121:AD121"/>
    <mergeCell ref="AE121:AF121"/>
    <mergeCell ref="AG121:AH121"/>
    <mergeCell ref="AI121:AJ121"/>
    <mergeCell ref="AK121:AL121"/>
    <mergeCell ref="AM121:AN121"/>
    <mergeCell ref="Q121:R121"/>
    <mergeCell ref="S121:T121"/>
    <mergeCell ref="U121:V121"/>
    <mergeCell ref="W121:X121"/>
    <mergeCell ref="Y121:Z121"/>
    <mergeCell ref="AA121:AB121"/>
    <mergeCell ref="AO120:AP120"/>
    <mergeCell ref="AQ120:AR120"/>
    <mergeCell ref="AS120:AT120"/>
    <mergeCell ref="B121:D121"/>
    <mergeCell ref="E121:F121"/>
    <mergeCell ref="G121:H121"/>
    <mergeCell ref="I121:J121"/>
    <mergeCell ref="K121:L121"/>
    <mergeCell ref="M121:N121"/>
    <mergeCell ref="O121:P12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AO119:AP119"/>
    <mergeCell ref="AQ119:AR119"/>
    <mergeCell ref="AS119:AT119"/>
    <mergeCell ref="B120:D120"/>
    <mergeCell ref="E120:F120"/>
    <mergeCell ref="G120:H120"/>
    <mergeCell ref="I120:J120"/>
    <mergeCell ref="K120:L120"/>
    <mergeCell ref="M120:N120"/>
    <mergeCell ref="O120:P120"/>
    <mergeCell ref="AC119:AD119"/>
    <mergeCell ref="AE119:AF119"/>
    <mergeCell ref="AG119:AH119"/>
    <mergeCell ref="AI119:AJ119"/>
    <mergeCell ref="AK119:AL119"/>
    <mergeCell ref="AM119:AN119"/>
    <mergeCell ref="Q119:R119"/>
    <mergeCell ref="S119:T119"/>
    <mergeCell ref="U119:V119"/>
    <mergeCell ref="W119:X119"/>
    <mergeCell ref="Y119:Z119"/>
    <mergeCell ref="AA119:AB119"/>
    <mergeCell ref="AO118:AP118"/>
    <mergeCell ref="AQ118:AR118"/>
    <mergeCell ref="AS118:AT118"/>
    <mergeCell ref="B119:D119"/>
    <mergeCell ref="E119:F119"/>
    <mergeCell ref="G119:H119"/>
    <mergeCell ref="I119:J119"/>
    <mergeCell ref="K119:L119"/>
    <mergeCell ref="M119:N119"/>
    <mergeCell ref="O119:P119"/>
    <mergeCell ref="AC118:AD118"/>
    <mergeCell ref="AE118:AF118"/>
    <mergeCell ref="AG118:AH118"/>
    <mergeCell ref="AI118:AJ118"/>
    <mergeCell ref="AK118:AL118"/>
    <mergeCell ref="AM118:AN118"/>
    <mergeCell ref="Q118:R118"/>
    <mergeCell ref="S118:T118"/>
    <mergeCell ref="U118:V118"/>
    <mergeCell ref="W118:X118"/>
    <mergeCell ref="Y118:Z118"/>
    <mergeCell ref="AA118:AB118"/>
    <mergeCell ref="AO117:AP117"/>
    <mergeCell ref="AQ117:AR117"/>
    <mergeCell ref="AS117:AT117"/>
    <mergeCell ref="B118:D118"/>
    <mergeCell ref="E118:F118"/>
    <mergeCell ref="G118:H118"/>
    <mergeCell ref="I118:J118"/>
    <mergeCell ref="K118:L118"/>
    <mergeCell ref="M118:N118"/>
    <mergeCell ref="O118:P118"/>
    <mergeCell ref="AC117:AD117"/>
    <mergeCell ref="AE117:AF117"/>
    <mergeCell ref="AG117:AH117"/>
    <mergeCell ref="AI117:AJ117"/>
    <mergeCell ref="AK117:AL117"/>
    <mergeCell ref="AM117:AN117"/>
    <mergeCell ref="Q117:R117"/>
    <mergeCell ref="S117:T117"/>
    <mergeCell ref="U117:V117"/>
    <mergeCell ref="W117:X117"/>
    <mergeCell ref="Y117:Z117"/>
    <mergeCell ref="AA117:AB117"/>
    <mergeCell ref="AO116:AP116"/>
    <mergeCell ref="AQ116:AR116"/>
    <mergeCell ref="AS116:AT116"/>
    <mergeCell ref="B117:D117"/>
    <mergeCell ref="E117:F117"/>
    <mergeCell ref="G117:H117"/>
    <mergeCell ref="I117:J117"/>
    <mergeCell ref="K117:L117"/>
    <mergeCell ref="M117:N117"/>
    <mergeCell ref="O117:P117"/>
    <mergeCell ref="AC116:AD116"/>
    <mergeCell ref="AE116:AF116"/>
    <mergeCell ref="AG116:AH116"/>
    <mergeCell ref="AI116:AJ116"/>
    <mergeCell ref="AK116:AL116"/>
    <mergeCell ref="AM116:AN116"/>
    <mergeCell ref="Q116:R116"/>
    <mergeCell ref="S116:T116"/>
    <mergeCell ref="U116:V116"/>
    <mergeCell ref="W116:X116"/>
    <mergeCell ref="Y116:Z116"/>
    <mergeCell ref="AA116:AB116"/>
    <mergeCell ref="AO115:AP115"/>
    <mergeCell ref="AQ115:AR115"/>
    <mergeCell ref="AS115:AT115"/>
    <mergeCell ref="B116:D116"/>
    <mergeCell ref="E116:F116"/>
    <mergeCell ref="G116:H116"/>
    <mergeCell ref="I116:J116"/>
    <mergeCell ref="K116:L116"/>
    <mergeCell ref="M116:N116"/>
    <mergeCell ref="O116:P116"/>
    <mergeCell ref="AC115:AD115"/>
    <mergeCell ref="AE115:AF115"/>
    <mergeCell ref="AG115:AH115"/>
    <mergeCell ref="AI115:AJ115"/>
    <mergeCell ref="AK115:AL115"/>
    <mergeCell ref="AM115:AN115"/>
    <mergeCell ref="Q115:R115"/>
    <mergeCell ref="S115:T115"/>
    <mergeCell ref="U115:V115"/>
    <mergeCell ref="W115:X115"/>
    <mergeCell ref="Y115:Z115"/>
    <mergeCell ref="AA115:AB115"/>
    <mergeCell ref="AO114:AP114"/>
    <mergeCell ref="AQ114:AR114"/>
    <mergeCell ref="AS114:AT114"/>
    <mergeCell ref="B115:D115"/>
    <mergeCell ref="E115:F115"/>
    <mergeCell ref="G115:H115"/>
    <mergeCell ref="I115:J115"/>
    <mergeCell ref="K115:L115"/>
    <mergeCell ref="M115:N115"/>
    <mergeCell ref="O115:P115"/>
    <mergeCell ref="AC114:AD114"/>
    <mergeCell ref="AE114:AF114"/>
    <mergeCell ref="AG114:AH114"/>
    <mergeCell ref="AI114:AJ114"/>
    <mergeCell ref="AK114:AL114"/>
    <mergeCell ref="AM114:AN114"/>
    <mergeCell ref="Q114:R114"/>
    <mergeCell ref="S114:T114"/>
    <mergeCell ref="U114:V114"/>
    <mergeCell ref="W114:X114"/>
    <mergeCell ref="Y114:Z114"/>
    <mergeCell ref="AA114:AB114"/>
    <mergeCell ref="AO113:AP113"/>
    <mergeCell ref="AQ113:AR113"/>
    <mergeCell ref="AS113:AT113"/>
    <mergeCell ref="B114:D114"/>
    <mergeCell ref="E114:F114"/>
    <mergeCell ref="G114:H114"/>
    <mergeCell ref="I114:J114"/>
    <mergeCell ref="K114:L114"/>
    <mergeCell ref="M114:N114"/>
    <mergeCell ref="O114:P114"/>
    <mergeCell ref="AC113:AD113"/>
    <mergeCell ref="AE113:AF113"/>
    <mergeCell ref="AG113:AH113"/>
    <mergeCell ref="AI113:AJ113"/>
    <mergeCell ref="AK113:AL113"/>
    <mergeCell ref="AM113:AN113"/>
    <mergeCell ref="Q113:R113"/>
    <mergeCell ref="S113:T113"/>
    <mergeCell ref="U113:V113"/>
    <mergeCell ref="W113:X113"/>
    <mergeCell ref="Y113:Z113"/>
    <mergeCell ref="AA113:AB113"/>
    <mergeCell ref="AO112:AP112"/>
    <mergeCell ref="AQ112:AR112"/>
    <mergeCell ref="AS112:AT112"/>
    <mergeCell ref="B113:D113"/>
    <mergeCell ref="E113:F113"/>
    <mergeCell ref="G113:H113"/>
    <mergeCell ref="I113:J113"/>
    <mergeCell ref="K113:L113"/>
    <mergeCell ref="M113:N113"/>
    <mergeCell ref="O113:P113"/>
    <mergeCell ref="AC112:AD112"/>
    <mergeCell ref="AE112:AF112"/>
    <mergeCell ref="AG112:AH112"/>
    <mergeCell ref="AI112:AJ112"/>
    <mergeCell ref="AK112:AL112"/>
    <mergeCell ref="AM112:AN112"/>
    <mergeCell ref="Q112:R112"/>
    <mergeCell ref="S112:T112"/>
    <mergeCell ref="U112:V112"/>
    <mergeCell ref="W112:X112"/>
    <mergeCell ref="Y112:Z112"/>
    <mergeCell ref="AA112:AB112"/>
    <mergeCell ref="AO111:AP111"/>
    <mergeCell ref="AQ111:AR111"/>
    <mergeCell ref="AS111:AT111"/>
    <mergeCell ref="B112:D112"/>
    <mergeCell ref="E112:F112"/>
    <mergeCell ref="G112:H112"/>
    <mergeCell ref="I112:J112"/>
    <mergeCell ref="K112:L112"/>
    <mergeCell ref="M112:N112"/>
    <mergeCell ref="O112:P112"/>
    <mergeCell ref="AC111:AD111"/>
    <mergeCell ref="AE111:AF111"/>
    <mergeCell ref="AG111:AH111"/>
    <mergeCell ref="AI111:AJ111"/>
    <mergeCell ref="AK111:AL111"/>
    <mergeCell ref="AM111:AN111"/>
    <mergeCell ref="Q111:R111"/>
    <mergeCell ref="S111:T111"/>
    <mergeCell ref="U111:V111"/>
    <mergeCell ref="W111:X111"/>
    <mergeCell ref="Y111:Z111"/>
    <mergeCell ref="AA111:AB111"/>
    <mergeCell ref="AO110:AP110"/>
    <mergeCell ref="AQ110:AR110"/>
    <mergeCell ref="AS110:AT110"/>
    <mergeCell ref="B111:D111"/>
    <mergeCell ref="E111:F111"/>
    <mergeCell ref="G111:H111"/>
    <mergeCell ref="I111:J111"/>
    <mergeCell ref="K111:L111"/>
    <mergeCell ref="M111:N111"/>
    <mergeCell ref="O111:P111"/>
    <mergeCell ref="AC110:AD110"/>
    <mergeCell ref="AE110:AF110"/>
    <mergeCell ref="AG110:AH110"/>
    <mergeCell ref="AI110:AJ110"/>
    <mergeCell ref="AK110:AL110"/>
    <mergeCell ref="AM110:AN110"/>
    <mergeCell ref="Q110:R110"/>
    <mergeCell ref="S110:T110"/>
    <mergeCell ref="U110:V110"/>
    <mergeCell ref="W110:X110"/>
    <mergeCell ref="Y110:Z110"/>
    <mergeCell ref="AA110:AB110"/>
    <mergeCell ref="AO109:AP109"/>
    <mergeCell ref="AQ109:AR109"/>
    <mergeCell ref="AS109:AT109"/>
    <mergeCell ref="B110:D110"/>
    <mergeCell ref="E110:F110"/>
    <mergeCell ref="G110:H110"/>
    <mergeCell ref="I110:J110"/>
    <mergeCell ref="K110:L110"/>
    <mergeCell ref="M110:N110"/>
    <mergeCell ref="O110:P11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AO108:AP108"/>
    <mergeCell ref="AQ108:AR108"/>
    <mergeCell ref="AS108:AT108"/>
    <mergeCell ref="B109:D109"/>
    <mergeCell ref="E109:F109"/>
    <mergeCell ref="G109:H109"/>
    <mergeCell ref="I109:J109"/>
    <mergeCell ref="K109:L109"/>
    <mergeCell ref="M109:N109"/>
    <mergeCell ref="O109:P109"/>
    <mergeCell ref="AC108:AD108"/>
    <mergeCell ref="AE108:AF108"/>
    <mergeCell ref="AG108:AH108"/>
    <mergeCell ref="AI108:AJ108"/>
    <mergeCell ref="AK108:AL108"/>
    <mergeCell ref="AM108:AN108"/>
    <mergeCell ref="Q108:R108"/>
    <mergeCell ref="S108:T108"/>
    <mergeCell ref="U108:V108"/>
    <mergeCell ref="W108:X108"/>
    <mergeCell ref="Y108:Z108"/>
    <mergeCell ref="AA108:AB108"/>
    <mergeCell ref="AO107:AP107"/>
    <mergeCell ref="AQ107:AR107"/>
    <mergeCell ref="AS107:AT107"/>
    <mergeCell ref="B108:D108"/>
    <mergeCell ref="E108:F108"/>
    <mergeCell ref="G108:H108"/>
    <mergeCell ref="I108:J108"/>
    <mergeCell ref="K108:L108"/>
    <mergeCell ref="M108:N108"/>
    <mergeCell ref="O108:P108"/>
    <mergeCell ref="AC107:AD107"/>
    <mergeCell ref="AE107:AF107"/>
    <mergeCell ref="AG107:AH107"/>
    <mergeCell ref="AI107:AJ107"/>
    <mergeCell ref="AK107:AL107"/>
    <mergeCell ref="AM107:AN107"/>
    <mergeCell ref="Q107:R107"/>
    <mergeCell ref="S107:T107"/>
    <mergeCell ref="U107:V107"/>
    <mergeCell ref="W107:X107"/>
    <mergeCell ref="Y107:Z107"/>
    <mergeCell ref="AA107:AB107"/>
    <mergeCell ref="AO106:AP106"/>
    <mergeCell ref="AQ106:AR106"/>
    <mergeCell ref="AS106:AT106"/>
    <mergeCell ref="B107:D107"/>
    <mergeCell ref="E107:F107"/>
    <mergeCell ref="G107:H107"/>
    <mergeCell ref="I107:J107"/>
    <mergeCell ref="K107:L107"/>
    <mergeCell ref="M107:N107"/>
    <mergeCell ref="O107:P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AO105:AP105"/>
    <mergeCell ref="AQ105:AR105"/>
    <mergeCell ref="AS105:AT105"/>
    <mergeCell ref="B106:D106"/>
    <mergeCell ref="E106:F106"/>
    <mergeCell ref="G106:H106"/>
    <mergeCell ref="I106:J106"/>
    <mergeCell ref="K106:L106"/>
    <mergeCell ref="M106:N106"/>
    <mergeCell ref="O106:P106"/>
    <mergeCell ref="AC105:AD105"/>
    <mergeCell ref="AE105:AF105"/>
    <mergeCell ref="AG105:AH105"/>
    <mergeCell ref="AI105:AJ105"/>
    <mergeCell ref="AK105:AL105"/>
    <mergeCell ref="AM105:AN105"/>
    <mergeCell ref="Q105:R105"/>
    <mergeCell ref="S105:T105"/>
    <mergeCell ref="U105:V105"/>
    <mergeCell ref="W105:X105"/>
    <mergeCell ref="Y105:Z105"/>
    <mergeCell ref="AA105:AB105"/>
    <mergeCell ref="AO104:AP104"/>
    <mergeCell ref="AQ104:AR104"/>
    <mergeCell ref="AS104:AT104"/>
    <mergeCell ref="B105:D105"/>
    <mergeCell ref="E105:F105"/>
    <mergeCell ref="G105:H105"/>
    <mergeCell ref="I105:J105"/>
    <mergeCell ref="K105:L105"/>
    <mergeCell ref="M105:N105"/>
    <mergeCell ref="O105:P105"/>
    <mergeCell ref="AC104:AD104"/>
    <mergeCell ref="AE104:AF104"/>
    <mergeCell ref="AG104:AH104"/>
    <mergeCell ref="AI104:AJ104"/>
    <mergeCell ref="AK104:AL104"/>
    <mergeCell ref="AM104:AN104"/>
    <mergeCell ref="Q104:R104"/>
    <mergeCell ref="S104:T104"/>
    <mergeCell ref="U104:V104"/>
    <mergeCell ref="W104:X104"/>
    <mergeCell ref="Y104:Z104"/>
    <mergeCell ref="AA104:AB104"/>
    <mergeCell ref="AO103:AP103"/>
    <mergeCell ref="AQ103:AR103"/>
    <mergeCell ref="AS103:AT103"/>
    <mergeCell ref="B104:D104"/>
    <mergeCell ref="E104:F104"/>
    <mergeCell ref="G104:H104"/>
    <mergeCell ref="I104:J104"/>
    <mergeCell ref="K104:L104"/>
    <mergeCell ref="M104:N104"/>
    <mergeCell ref="O104:P104"/>
    <mergeCell ref="AC103:AD103"/>
    <mergeCell ref="AE103:AF103"/>
    <mergeCell ref="AG103:AH103"/>
    <mergeCell ref="AI103:AJ103"/>
    <mergeCell ref="AK103:AL103"/>
    <mergeCell ref="AM103:AN103"/>
    <mergeCell ref="Q103:R103"/>
    <mergeCell ref="S103:T103"/>
    <mergeCell ref="U103:V103"/>
    <mergeCell ref="W103:X103"/>
    <mergeCell ref="Y103:Z103"/>
    <mergeCell ref="AA103:AB103"/>
    <mergeCell ref="AO102:AP102"/>
    <mergeCell ref="AQ102:AR102"/>
    <mergeCell ref="AS102:AT102"/>
    <mergeCell ref="B103:D103"/>
    <mergeCell ref="E103:F103"/>
    <mergeCell ref="G103:H103"/>
    <mergeCell ref="I103:J103"/>
    <mergeCell ref="K103:L103"/>
    <mergeCell ref="M103:N103"/>
    <mergeCell ref="O103:P103"/>
    <mergeCell ref="AC102:AD102"/>
    <mergeCell ref="AE102:AF102"/>
    <mergeCell ref="AG102:AH102"/>
    <mergeCell ref="AI102:AJ102"/>
    <mergeCell ref="AK102:AL102"/>
    <mergeCell ref="AM102:AN102"/>
    <mergeCell ref="Q102:R102"/>
    <mergeCell ref="S102:T102"/>
    <mergeCell ref="U102:V102"/>
    <mergeCell ref="W102:X102"/>
    <mergeCell ref="Y102:Z102"/>
    <mergeCell ref="AA102:AB102"/>
    <mergeCell ref="AO101:AP101"/>
    <mergeCell ref="AQ101:AR101"/>
    <mergeCell ref="AS101:AT101"/>
    <mergeCell ref="B102:D102"/>
    <mergeCell ref="E102:F102"/>
    <mergeCell ref="G102:H102"/>
    <mergeCell ref="I102:J102"/>
    <mergeCell ref="K102:L102"/>
    <mergeCell ref="M102:N102"/>
    <mergeCell ref="O102:P102"/>
    <mergeCell ref="AC101:AD101"/>
    <mergeCell ref="AE101:AF101"/>
    <mergeCell ref="AG101:AH101"/>
    <mergeCell ref="AI101:AJ101"/>
    <mergeCell ref="AK101:AL101"/>
    <mergeCell ref="AM101:AN101"/>
    <mergeCell ref="Q101:R101"/>
    <mergeCell ref="S101:T101"/>
    <mergeCell ref="U101:V101"/>
    <mergeCell ref="W101:X101"/>
    <mergeCell ref="Y101:Z101"/>
    <mergeCell ref="AA101:AB101"/>
    <mergeCell ref="AO100:AP100"/>
    <mergeCell ref="AQ100:AR100"/>
    <mergeCell ref="AS100:AT100"/>
    <mergeCell ref="B101:D101"/>
    <mergeCell ref="E101:F101"/>
    <mergeCell ref="G101:H101"/>
    <mergeCell ref="I101:J101"/>
    <mergeCell ref="K101:L101"/>
    <mergeCell ref="M101:N101"/>
    <mergeCell ref="O101:P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Y100:Z100"/>
    <mergeCell ref="AA100:AB100"/>
    <mergeCell ref="AO99:AP99"/>
    <mergeCell ref="AQ99:AR99"/>
    <mergeCell ref="AS99:AT99"/>
    <mergeCell ref="B100:D100"/>
    <mergeCell ref="E100:F100"/>
    <mergeCell ref="G100:H100"/>
    <mergeCell ref="I100:J100"/>
    <mergeCell ref="K100:L100"/>
    <mergeCell ref="M100:N100"/>
    <mergeCell ref="O100:P100"/>
    <mergeCell ref="AC99:AD99"/>
    <mergeCell ref="AE99:AF99"/>
    <mergeCell ref="AG99:AH99"/>
    <mergeCell ref="AI99:AJ99"/>
    <mergeCell ref="AK99:AL99"/>
    <mergeCell ref="AM99:AN99"/>
    <mergeCell ref="Q99:R99"/>
    <mergeCell ref="S99:T99"/>
    <mergeCell ref="U99:V99"/>
    <mergeCell ref="W99:X99"/>
    <mergeCell ref="Y99:Z99"/>
    <mergeCell ref="AA99:AB99"/>
    <mergeCell ref="AO98:AP98"/>
    <mergeCell ref="AQ98:AR98"/>
    <mergeCell ref="AS98:AT98"/>
    <mergeCell ref="B99:D99"/>
    <mergeCell ref="E99:F99"/>
    <mergeCell ref="G99:H99"/>
    <mergeCell ref="I99:J99"/>
    <mergeCell ref="K99:L99"/>
    <mergeCell ref="M99:N99"/>
    <mergeCell ref="O99:P9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AO97:AP97"/>
    <mergeCell ref="AQ97:AR97"/>
    <mergeCell ref="AS97:AT97"/>
    <mergeCell ref="B98:D98"/>
    <mergeCell ref="E98:F98"/>
    <mergeCell ref="G98:H98"/>
    <mergeCell ref="I98:J98"/>
    <mergeCell ref="K98:L98"/>
    <mergeCell ref="M98:N98"/>
    <mergeCell ref="O98:P98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AO96:AP96"/>
    <mergeCell ref="AQ96:AR96"/>
    <mergeCell ref="AS96:AT96"/>
    <mergeCell ref="B97:D97"/>
    <mergeCell ref="E97:F97"/>
    <mergeCell ref="G97:H97"/>
    <mergeCell ref="I97:J97"/>
    <mergeCell ref="K97:L97"/>
    <mergeCell ref="M97:N97"/>
    <mergeCell ref="O97:P97"/>
    <mergeCell ref="AC96:AD96"/>
    <mergeCell ref="AE96:AF96"/>
    <mergeCell ref="AG96:AH96"/>
    <mergeCell ref="AI96:AJ96"/>
    <mergeCell ref="AK96:AL96"/>
    <mergeCell ref="AM96:AN96"/>
    <mergeCell ref="Q96:R96"/>
    <mergeCell ref="S96:T96"/>
    <mergeCell ref="U96:V96"/>
    <mergeCell ref="W96:X96"/>
    <mergeCell ref="Y96:Z96"/>
    <mergeCell ref="AA96:AB96"/>
    <mergeCell ref="AO95:AP95"/>
    <mergeCell ref="AQ95:AR95"/>
    <mergeCell ref="AS95:AT95"/>
    <mergeCell ref="B96:D96"/>
    <mergeCell ref="E96:F96"/>
    <mergeCell ref="G96:H96"/>
    <mergeCell ref="I96:J96"/>
    <mergeCell ref="K96:L96"/>
    <mergeCell ref="M96:N96"/>
    <mergeCell ref="O96:P96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AO94:AP94"/>
    <mergeCell ref="AQ94:AR94"/>
    <mergeCell ref="AS94:AT94"/>
    <mergeCell ref="B95:D95"/>
    <mergeCell ref="E95:F95"/>
    <mergeCell ref="G95:H95"/>
    <mergeCell ref="I95:J95"/>
    <mergeCell ref="K95:L95"/>
    <mergeCell ref="M95:N95"/>
    <mergeCell ref="O95:P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O93:AP93"/>
    <mergeCell ref="AQ93:AR93"/>
    <mergeCell ref="AS93:AT93"/>
    <mergeCell ref="B94:D94"/>
    <mergeCell ref="E94:F94"/>
    <mergeCell ref="G94:H94"/>
    <mergeCell ref="I94:J94"/>
    <mergeCell ref="K94:L94"/>
    <mergeCell ref="M94:N94"/>
    <mergeCell ref="O94:P94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AO92:AP92"/>
    <mergeCell ref="AQ92:AR92"/>
    <mergeCell ref="AS92:AT92"/>
    <mergeCell ref="B93:D93"/>
    <mergeCell ref="E93:F93"/>
    <mergeCell ref="G93:H93"/>
    <mergeCell ref="I93:J93"/>
    <mergeCell ref="K93:L93"/>
    <mergeCell ref="M93:N93"/>
    <mergeCell ref="O93:P93"/>
    <mergeCell ref="AC92:AD92"/>
    <mergeCell ref="AE92:AF92"/>
    <mergeCell ref="AG92:AH92"/>
    <mergeCell ref="AI92:AJ92"/>
    <mergeCell ref="AK92:AL92"/>
    <mergeCell ref="AM92:AN92"/>
    <mergeCell ref="Q92:R92"/>
    <mergeCell ref="S92:T92"/>
    <mergeCell ref="U92:V92"/>
    <mergeCell ref="W92:X92"/>
    <mergeCell ref="Y92:Z92"/>
    <mergeCell ref="AA92:AB92"/>
    <mergeCell ref="AO91:AP91"/>
    <mergeCell ref="AQ91:AR91"/>
    <mergeCell ref="AS91:AT91"/>
    <mergeCell ref="B92:D92"/>
    <mergeCell ref="E92:F92"/>
    <mergeCell ref="G92:H92"/>
    <mergeCell ref="I92:J92"/>
    <mergeCell ref="K92:L92"/>
    <mergeCell ref="M92:N92"/>
    <mergeCell ref="O92:P92"/>
    <mergeCell ref="AC91:AD91"/>
    <mergeCell ref="AE91:AF91"/>
    <mergeCell ref="AG91:AH91"/>
    <mergeCell ref="AI91:AJ91"/>
    <mergeCell ref="AK91:AL91"/>
    <mergeCell ref="AM91:AN91"/>
    <mergeCell ref="Q91:R91"/>
    <mergeCell ref="S91:T91"/>
    <mergeCell ref="U91:V91"/>
    <mergeCell ref="W91:X91"/>
    <mergeCell ref="Y91:Z91"/>
    <mergeCell ref="AA91:AB91"/>
    <mergeCell ref="AO90:AP90"/>
    <mergeCell ref="AQ90:AR90"/>
    <mergeCell ref="AS90:AT90"/>
    <mergeCell ref="B91:D91"/>
    <mergeCell ref="E91:F91"/>
    <mergeCell ref="G91:H91"/>
    <mergeCell ref="I91:J91"/>
    <mergeCell ref="K91:L91"/>
    <mergeCell ref="M91:N91"/>
    <mergeCell ref="O91:P91"/>
    <mergeCell ref="AC90:AD90"/>
    <mergeCell ref="AE90:AF90"/>
    <mergeCell ref="AG90:AH90"/>
    <mergeCell ref="AI90:AJ90"/>
    <mergeCell ref="AK90:AL90"/>
    <mergeCell ref="AM90:AN90"/>
    <mergeCell ref="Q90:R90"/>
    <mergeCell ref="S90:T90"/>
    <mergeCell ref="U90:V90"/>
    <mergeCell ref="W90:X90"/>
    <mergeCell ref="Y90:Z90"/>
    <mergeCell ref="AA90:AB90"/>
    <mergeCell ref="AO89:AP89"/>
    <mergeCell ref="AQ89:AR89"/>
    <mergeCell ref="AS89:AT89"/>
    <mergeCell ref="B90:D90"/>
    <mergeCell ref="E90:F90"/>
    <mergeCell ref="G90:H90"/>
    <mergeCell ref="I90:J90"/>
    <mergeCell ref="K90:L90"/>
    <mergeCell ref="M90:N90"/>
    <mergeCell ref="O90:P90"/>
    <mergeCell ref="AC89:AD89"/>
    <mergeCell ref="AE89:AF89"/>
    <mergeCell ref="AG89:AH89"/>
    <mergeCell ref="AI89:AJ89"/>
    <mergeCell ref="AK89:AL89"/>
    <mergeCell ref="AM89:AN89"/>
    <mergeCell ref="Q89:R89"/>
    <mergeCell ref="S89:T89"/>
    <mergeCell ref="U89:V89"/>
    <mergeCell ref="W89:X89"/>
    <mergeCell ref="Y89:Z89"/>
    <mergeCell ref="AA89:AB89"/>
    <mergeCell ref="AO88:AP88"/>
    <mergeCell ref="AQ88:AR88"/>
    <mergeCell ref="AS88:AT88"/>
    <mergeCell ref="B89:D89"/>
    <mergeCell ref="E89:F89"/>
    <mergeCell ref="G89:H89"/>
    <mergeCell ref="I89:J89"/>
    <mergeCell ref="K89:L89"/>
    <mergeCell ref="M89:N89"/>
    <mergeCell ref="O89:P89"/>
    <mergeCell ref="AC88:AD88"/>
    <mergeCell ref="AE88:AF88"/>
    <mergeCell ref="AG88:AH88"/>
    <mergeCell ref="AI88:AJ88"/>
    <mergeCell ref="AK88:AL88"/>
    <mergeCell ref="AM88:AN88"/>
    <mergeCell ref="Q88:R88"/>
    <mergeCell ref="S88:T88"/>
    <mergeCell ref="U88:V88"/>
    <mergeCell ref="W88:X88"/>
    <mergeCell ref="Y88:Z88"/>
    <mergeCell ref="AA88:AB88"/>
    <mergeCell ref="AO87:AP87"/>
    <mergeCell ref="AQ87:AR87"/>
    <mergeCell ref="AS87:AT87"/>
    <mergeCell ref="B88:D88"/>
    <mergeCell ref="E88:F88"/>
    <mergeCell ref="G88:H88"/>
    <mergeCell ref="I88:J88"/>
    <mergeCell ref="K88:L88"/>
    <mergeCell ref="M88:N88"/>
    <mergeCell ref="O88:P88"/>
    <mergeCell ref="AC87:AD87"/>
    <mergeCell ref="AE87:AF87"/>
    <mergeCell ref="AG87:AH87"/>
    <mergeCell ref="AI87:AJ87"/>
    <mergeCell ref="AK87:AL87"/>
    <mergeCell ref="AM87:AN87"/>
    <mergeCell ref="Q87:R87"/>
    <mergeCell ref="S87:T87"/>
    <mergeCell ref="U87:V87"/>
    <mergeCell ref="W87:X87"/>
    <mergeCell ref="Y87:Z87"/>
    <mergeCell ref="AA87:AB87"/>
    <mergeCell ref="AO86:AP86"/>
    <mergeCell ref="AQ86:AR86"/>
    <mergeCell ref="AS86:AT86"/>
    <mergeCell ref="B87:D87"/>
    <mergeCell ref="E87:F87"/>
    <mergeCell ref="G87:H87"/>
    <mergeCell ref="I87:J87"/>
    <mergeCell ref="K87:L87"/>
    <mergeCell ref="M87:N87"/>
    <mergeCell ref="O87:P87"/>
    <mergeCell ref="AC86:AD86"/>
    <mergeCell ref="AE86:AF86"/>
    <mergeCell ref="AG86:AH86"/>
    <mergeCell ref="AI86:AJ86"/>
    <mergeCell ref="AK86:AL86"/>
    <mergeCell ref="AM86:AN86"/>
    <mergeCell ref="Q86:R86"/>
    <mergeCell ref="S86:T86"/>
    <mergeCell ref="U86:V86"/>
    <mergeCell ref="W86:X86"/>
    <mergeCell ref="Y86:Z86"/>
    <mergeCell ref="AA86:AB86"/>
    <mergeCell ref="AO85:AP85"/>
    <mergeCell ref="AQ85:AR85"/>
    <mergeCell ref="AS85:AT85"/>
    <mergeCell ref="B86:D86"/>
    <mergeCell ref="E86:F86"/>
    <mergeCell ref="G86:H86"/>
    <mergeCell ref="I86:J86"/>
    <mergeCell ref="K86:L86"/>
    <mergeCell ref="M86:N86"/>
    <mergeCell ref="O86:P86"/>
    <mergeCell ref="AC85:AD85"/>
    <mergeCell ref="AE85:AF85"/>
    <mergeCell ref="AG85:AH85"/>
    <mergeCell ref="AI85:AJ85"/>
    <mergeCell ref="AK85:AL85"/>
    <mergeCell ref="AM85:AN85"/>
    <mergeCell ref="Q85:R85"/>
    <mergeCell ref="S85:T85"/>
    <mergeCell ref="U85:V85"/>
    <mergeCell ref="W85:X85"/>
    <mergeCell ref="Y85:Z85"/>
    <mergeCell ref="AA85:AB85"/>
    <mergeCell ref="AO84:AP84"/>
    <mergeCell ref="AQ84:AR84"/>
    <mergeCell ref="AS84:AT84"/>
    <mergeCell ref="B85:D85"/>
    <mergeCell ref="E85:F85"/>
    <mergeCell ref="G85:H85"/>
    <mergeCell ref="I85:J85"/>
    <mergeCell ref="K85:L85"/>
    <mergeCell ref="M85:N85"/>
    <mergeCell ref="O85:P85"/>
    <mergeCell ref="AC84:AD84"/>
    <mergeCell ref="AE84:AF84"/>
    <mergeCell ref="AG84:AH84"/>
    <mergeCell ref="AI84:AJ84"/>
    <mergeCell ref="AK84:AL84"/>
    <mergeCell ref="AM84:AN84"/>
    <mergeCell ref="Q84:R84"/>
    <mergeCell ref="S84:T84"/>
    <mergeCell ref="U84:V84"/>
    <mergeCell ref="W84:X84"/>
    <mergeCell ref="Y84:Z84"/>
    <mergeCell ref="AA84:AB84"/>
    <mergeCell ref="AO83:AP83"/>
    <mergeCell ref="AQ83:AR83"/>
    <mergeCell ref="AS83:AT83"/>
    <mergeCell ref="B84:D84"/>
    <mergeCell ref="E84:F84"/>
    <mergeCell ref="G84:H84"/>
    <mergeCell ref="I84:J84"/>
    <mergeCell ref="K84:L84"/>
    <mergeCell ref="M84:N84"/>
    <mergeCell ref="O84:P84"/>
    <mergeCell ref="AC83:AD83"/>
    <mergeCell ref="AE83:AF83"/>
    <mergeCell ref="AG83:AH83"/>
    <mergeCell ref="AI83:AJ83"/>
    <mergeCell ref="AK83:AL83"/>
    <mergeCell ref="AM83:AN83"/>
    <mergeCell ref="Q83:R83"/>
    <mergeCell ref="S83:T83"/>
    <mergeCell ref="U83:V83"/>
    <mergeCell ref="W83:X83"/>
    <mergeCell ref="Y83:Z83"/>
    <mergeCell ref="AA83:AB83"/>
    <mergeCell ref="AO82:AP82"/>
    <mergeCell ref="AQ82:AR82"/>
    <mergeCell ref="AS82:AT82"/>
    <mergeCell ref="B83:D83"/>
    <mergeCell ref="E83:F83"/>
    <mergeCell ref="G83:H83"/>
    <mergeCell ref="I83:J83"/>
    <mergeCell ref="K83:L83"/>
    <mergeCell ref="M83:N83"/>
    <mergeCell ref="O83:P83"/>
    <mergeCell ref="AC82:AD82"/>
    <mergeCell ref="AE82:AF82"/>
    <mergeCell ref="AG82:AH82"/>
    <mergeCell ref="AI82:AJ82"/>
    <mergeCell ref="AK82:AL82"/>
    <mergeCell ref="AM82:AN82"/>
    <mergeCell ref="Q82:R82"/>
    <mergeCell ref="S82:T82"/>
    <mergeCell ref="U82:V82"/>
    <mergeCell ref="W82:X82"/>
    <mergeCell ref="Y82:Z82"/>
    <mergeCell ref="AA82:AB82"/>
    <mergeCell ref="AO81:AP81"/>
    <mergeCell ref="AQ81:AR81"/>
    <mergeCell ref="AS81:AT81"/>
    <mergeCell ref="B82:D82"/>
    <mergeCell ref="E82:F82"/>
    <mergeCell ref="G82:H82"/>
    <mergeCell ref="I82:J82"/>
    <mergeCell ref="K82:L82"/>
    <mergeCell ref="M82:N82"/>
    <mergeCell ref="O82:P82"/>
    <mergeCell ref="AC81:AD81"/>
    <mergeCell ref="AE81:AF81"/>
    <mergeCell ref="AG81:AH81"/>
    <mergeCell ref="AI81:AJ81"/>
    <mergeCell ref="AK81:AL81"/>
    <mergeCell ref="AM81:AN81"/>
    <mergeCell ref="Q81:R81"/>
    <mergeCell ref="S81:T81"/>
    <mergeCell ref="U81:V81"/>
    <mergeCell ref="W81:X81"/>
    <mergeCell ref="Y81:Z81"/>
    <mergeCell ref="AA81:AB81"/>
    <mergeCell ref="AO80:AP80"/>
    <mergeCell ref="AQ80:AR80"/>
    <mergeCell ref="AS80:AT80"/>
    <mergeCell ref="B81:D81"/>
    <mergeCell ref="E81:F81"/>
    <mergeCell ref="G81:H81"/>
    <mergeCell ref="I81:J81"/>
    <mergeCell ref="K81:L81"/>
    <mergeCell ref="M81:N81"/>
    <mergeCell ref="O81:P81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Y80:Z80"/>
    <mergeCell ref="AA80:AB80"/>
    <mergeCell ref="AO79:AP79"/>
    <mergeCell ref="AQ79:AR79"/>
    <mergeCell ref="AS79:AT79"/>
    <mergeCell ref="B80:D80"/>
    <mergeCell ref="E80:F80"/>
    <mergeCell ref="G80:H80"/>
    <mergeCell ref="I80:J80"/>
    <mergeCell ref="K80:L80"/>
    <mergeCell ref="M80:N80"/>
    <mergeCell ref="O80:P80"/>
    <mergeCell ref="AC79:AD79"/>
    <mergeCell ref="AE79:AF79"/>
    <mergeCell ref="AG79:AH79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AO78:AP78"/>
    <mergeCell ref="AQ78:AR78"/>
    <mergeCell ref="AS78:AT78"/>
    <mergeCell ref="B79:D79"/>
    <mergeCell ref="E79:F79"/>
    <mergeCell ref="G79:H79"/>
    <mergeCell ref="I79:J79"/>
    <mergeCell ref="K79:L79"/>
    <mergeCell ref="M79:N79"/>
    <mergeCell ref="O79:P79"/>
    <mergeCell ref="AC78:AD78"/>
    <mergeCell ref="AE78:AF78"/>
    <mergeCell ref="AG78:AH78"/>
    <mergeCell ref="AI78:AJ78"/>
    <mergeCell ref="AK78:AL78"/>
    <mergeCell ref="AM78:AN78"/>
    <mergeCell ref="Q78:R78"/>
    <mergeCell ref="S78:T78"/>
    <mergeCell ref="U78:V78"/>
    <mergeCell ref="W78:X78"/>
    <mergeCell ref="Y78:Z78"/>
    <mergeCell ref="AA78:AB78"/>
    <mergeCell ref="AO77:AP77"/>
    <mergeCell ref="AQ77:AR77"/>
    <mergeCell ref="AS77:AT77"/>
    <mergeCell ref="B78:D78"/>
    <mergeCell ref="E78:F78"/>
    <mergeCell ref="G78:H78"/>
    <mergeCell ref="I78:J78"/>
    <mergeCell ref="K78:L78"/>
    <mergeCell ref="M78:N78"/>
    <mergeCell ref="O78:P78"/>
    <mergeCell ref="AC77:AD77"/>
    <mergeCell ref="AE77:AF77"/>
    <mergeCell ref="AG77:AH77"/>
    <mergeCell ref="AI77:AJ77"/>
    <mergeCell ref="AK77:AL77"/>
    <mergeCell ref="AM77:AN77"/>
    <mergeCell ref="Q77:R77"/>
    <mergeCell ref="S77:T77"/>
    <mergeCell ref="U77:V77"/>
    <mergeCell ref="W77:X77"/>
    <mergeCell ref="Y77:Z77"/>
    <mergeCell ref="AA77:AB77"/>
    <mergeCell ref="AO76:AP76"/>
    <mergeCell ref="AQ76:AR76"/>
    <mergeCell ref="AS76:AT76"/>
    <mergeCell ref="B77:D77"/>
    <mergeCell ref="E77:F77"/>
    <mergeCell ref="G77:H77"/>
    <mergeCell ref="I77:J77"/>
    <mergeCell ref="K77:L77"/>
    <mergeCell ref="M77:N77"/>
    <mergeCell ref="O77:P77"/>
    <mergeCell ref="AC76:AD76"/>
    <mergeCell ref="AE76:AF76"/>
    <mergeCell ref="AG76:AH76"/>
    <mergeCell ref="AI76:AJ76"/>
    <mergeCell ref="AK76:AL76"/>
    <mergeCell ref="AM76:AN76"/>
    <mergeCell ref="Q76:R76"/>
    <mergeCell ref="S76:T76"/>
    <mergeCell ref="U76:V76"/>
    <mergeCell ref="W76:X76"/>
    <mergeCell ref="Y76:Z76"/>
    <mergeCell ref="AA76:AB76"/>
    <mergeCell ref="AO75:AP75"/>
    <mergeCell ref="AQ75:AR75"/>
    <mergeCell ref="AS75:AT75"/>
    <mergeCell ref="B76:D76"/>
    <mergeCell ref="E76:F76"/>
    <mergeCell ref="G76:H76"/>
    <mergeCell ref="I76:J76"/>
    <mergeCell ref="K76:L76"/>
    <mergeCell ref="M76:N76"/>
    <mergeCell ref="O76:P76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AO74:AP74"/>
    <mergeCell ref="AQ74:AR74"/>
    <mergeCell ref="AS74:AT74"/>
    <mergeCell ref="B75:D75"/>
    <mergeCell ref="E75:F75"/>
    <mergeCell ref="G75:H75"/>
    <mergeCell ref="I75:J75"/>
    <mergeCell ref="K75:L75"/>
    <mergeCell ref="M75:N75"/>
    <mergeCell ref="O75:P75"/>
    <mergeCell ref="AC74:AD74"/>
    <mergeCell ref="AE74:AF74"/>
    <mergeCell ref="AG74:AH74"/>
    <mergeCell ref="AI74:AJ74"/>
    <mergeCell ref="AK74:AL74"/>
    <mergeCell ref="AM74:AN74"/>
    <mergeCell ref="Q74:R74"/>
    <mergeCell ref="S74:T74"/>
    <mergeCell ref="U74:V74"/>
    <mergeCell ref="W74:X74"/>
    <mergeCell ref="Y74:Z74"/>
    <mergeCell ref="AA74:AB74"/>
    <mergeCell ref="AO73:AP73"/>
    <mergeCell ref="AQ73:AR73"/>
    <mergeCell ref="AS73:AT73"/>
    <mergeCell ref="B74:D74"/>
    <mergeCell ref="E74:F74"/>
    <mergeCell ref="G74:H74"/>
    <mergeCell ref="I74:J74"/>
    <mergeCell ref="K74:L74"/>
    <mergeCell ref="M74:N74"/>
    <mergeCell ref="O74:P74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U73:V73"/>
    <mergeCell ref="W73:X73"/>
    <mergeCell ref="Y73:Z73"/>
    <mergeCell ref="AA73:AB73"/>
    <mergeCell ref="AO72:AP72"/>
    <mergeCell ref="AQ72:AR72"/>
    <mergeCell ref="AS72:AT72"/>
    <mergeCell ref="B73:D73"/>
    <mergeCell ref="E73:F73"/>
    <mergeCell ref="G73:H73"/>
    <mergeCell ref="I73:J73"/>
    <mergeCell ref="K73:L73"/>
    <mergeCell ref="M73:N73"/>
    <mergeCell ref="O73:P73"/>
    <mergeCell ref="AC72:AD72"/>
    <mergeCell ref="AE72:AF72"/>
    <mergeCell ref="AG72:AH72"/>
    <mergeCell ref="AI72:AJ72"/>
    <mergeCell ref="AK72:AL72"/>
    <mergeCell ref="AM72:AN72"/>
    <mergeCell ref="Q72:R72"/>
    <mergeCell ref="S72:T72"/>
    <mergeCell ref="U72:V72"/>
    <mergeCell ref="W72:X72"/>
    <mergeCell ref="Y72:Z72"/>
    <mergeCell ref="AA72:AB72"/>
    <mergeCell ref="AO71:AP71"/>
    <mergeCell ref="AQ71:AR71"/>
    <mergeCell ref="AS71:AT71"/>
    <mergeCell ref="B72:D72"/>
    <mergeCell ref="E72:F72"/>
    <mergeCell ref="G72:H72"/>
    <mergeCell ref="I72:J72"/>
    <mergeCell ref="K72:L72"/>
    <mergeCell ref="M72:N72"/>
    <mergeCell ref="O72:P72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AO70:AP70"/>
    <mergeCell ref="AQ70:AR70"/>
    <mergeCell ref="AS70:AT70"/>
    <mergeCell ref="B71:D71"/>
    <mergeCell ref="E71:F71"/>
    <mergeCell ref="G71:H71"/>
    <mergeCell ref="I71:J71"/>
    <mergeCell ref="K71:L71"/>
    <mergeCell ref="M71:N71"/>
    <mergeCell ref="O71:P71"/>
    <mergeCell ref="AC70:AD70"/>
    <mergeCell ref="AE70:AF70"/>
    <mergeCell ref="AG70:AH70"/>
    <mergeCell ref="AI70:AJ70"/>
    <mergeCell ref="AK70:AL70"/>
    <mergeCell ref="AM70:AN70"/>
    <mergeCell ref="Q70:R70"/>
    <mergeCell ref="S70:T70"/>
    <mergeCell ref="U70:V70"/>
    <mergeCell ref="W70:X70"/>
    <mergeCell ref="Y70:Z70"/>
    <mergeCell ref="AA70:AB70"/>
    <mergeCell ref="AO69:AP69"/>
    <mergeCell ref="AQ69:AR69"/>
    <mergeCell ref="AS69:AT69"/>
    <mergeCell ref="B70:D70"/>
    <mergeCell ref="E70:F70"/>
    <mergeCell ref="G70:H70"/>
    <mergeCell ref="I70:J70"/>
    <mergeCell ref="K70:L70"/>
    <mergeCell ref="M70:N70"/>
    <mergeCell ref="O70:P70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AO68:AP68"/>
    <mergeCell ref="AQ68:AR68"/>
    <mergeCell ref="AS68:AT68"/>
    <mergeCell ref="B69:D69"/>
    <mergeCell ref="E69:F69"/>
    <mergeCell ref="G69:H69"/>
    <mergeCell ref="I69:J69"/>
    <mergeCell ref="K69:L69"/>
    <mergeCell ref="M69:N69"/>
    <mergeCell ref="O69:P69"/>
    <mergeCell ref="AC68:AD68"/>
    <mergeCell ref="AE68:AF68"/>
    <mergeCell ref="AG68:AH68"/>
    <mergeCell ref="AI68:AJ68"/>
    <mergeCell ref="AK68:AL68"/>
    <mergeCell ref="AM68:AN68"/>
    <mergeCell ref="Q68:R68"/>
    <mergeCell ref="S68:T68"/>
    <mergeCell ref="U68:V68"/>
    <mergeCell ref="W68:X68"/>
    <mergeCell ref="Y68:Z68"/>
    <mergeCell ref="AA68:AB68"/>
    <mergeCell ref="AO67:AP67"/>
    <mergeCell ref="AQ67:AR67"/>
    <mergeCell ref="AS67:AT67"/>
    <mergeCell ref="B68:D68"/>
    <mergeCell ref="E68:F68"/>
    <mergeCell ref="G68:H68"/>
    <mergeCell ref="I68:J68"/>
    <mergeCell ref="K68:L68"/>
    <mergeCell ref="M68:N68"/>
    <mergeCell ref="O68:P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O66:AP66"/>
    <mergeCell ref="AQ66:AR66"/>
    <mergeCell ref="AS66:AT66"/>
    <mergeCell ref="B67:D67"/>
    <mergeCell ref="E67:F67"/>
    <mergeCell ref="G67:H67"/>
    <mergeCell ref="I67:J67"/>
    <mergeCell ref="K67:L67"/>
    <mergeCell ref="M67:N67"/>
    <mergeCell ref="O67:P67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AO65:AP65"/>
    <mergeCell ref="AQ65:AR65"/>
    <mergeCell ref="AS65:AT65"/>
    <mergeCell ref="B66:D66"/>
    <mergeCell ref="E66:F66"/>
    <mergeCell ref="G66:H66"/>
    <mergeCell ref="I66:J66"/>
    <mergeCell ref="K66:L66"/>
    <mergeCell ref="M66:N66"/>
    <mergeCell ref="O66:P66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O64:AP64"/>
    <mergeCell ref="AQ64:AR64"/>
    <mergeCell ref="AS64:AT64"/>
    <mergeCell ref="B65:D65"/>
    <mergeCell ref="E65:F65"/>
    <mergeCell ref="G65:H65"/>
    <mergeCell ref="I65:J65"/>
    <mergeCell ref="K65:L65"/>
    <mergeCell ref="M65:N65"/>
    <mergeCell ref="O65:P65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AO63:AP63"/>
    <mergeCell ref="AQ63:AR63"/>
    <mergeCell ref="AS63:AT63"/>
    <mergeCell ref="B64:D64"/>
    <mergeCell ref="E64:F64"/>
    <mergeCell ref="G64:H64"/>
    <mergeCell ref="I64:J64"/>
    <mergeCell ref="K64:L64"/>
    <mergeCell ref="M64:N64"/>
    <mergeCell ref="O64:P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O62:AP62"/>
    <mergeCell ref="AQ62:AR62"/>
    <mergeCell ref="AS62:AT62"/>
    <mergeCell ref="B63:D63"/>
    <mergeCell ref="E63:F63"/>
    <mergeCell ref="G63:H63"/>
    <mergeCell ref="I63:J63"/>
    <mergeCell ref="K63:L63"/>
    <mergeCell ref="M63:N63"/>
    <mergeCell ref="O63:P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O61:AP61"/>
    <mergeCell ref="AQ61:AR61"/>
    <mergeCell ref="AS61:AT61"/>
    <mergeCell ref="B62:D62"/>
    <mergeCell ref="E62:F62"/>
    <mergeCell ref="G62:H62"/>
    <mergeCell ref="I62:J62"/>
    <mergeCell ref="K62:L62"/>
    <mergeCell ref="M62:N62"/>
    <mergeCell ref="O62:P62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AO60:AP60"/>
    <mergeCell ref="AQ60:AR60"/>
    <mergeCell ref="AS60:AT60"/>
    <mergeCell ref="B61:D61"/>
    <mergeCell ref="E61:F61"/>
    <mergeCell ref="G61:H61"/>
    <mergeCell ref="I61:J61"/>
    <mergeCell ref="K61:L61"/>
    <mergeCell ref="M61:N61"/>
    <mergeCell ref="O61:P61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AO59:AP59"/>
    <mergeCell ref="AQ59:AR59"/>
    <mergeCell ref="AS59:AT59"/>
    <mergeCell ref="B60:D60"/>
    <mergeCell ref="E60:F60"/>
    <mergeCell ref="G60:H60"/>
    <mergeCell ref="I60:J60"/>
    <mergeCell ref="K60:L60"/>
    <mergeCell ref="M60:N60"/>
    <mergeCell ref="O60:P60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AO58:AP58"/>
    <mergeCell ref="AQ58:AR58"/>
    <mergeCell ref="AS58:AT58"/>
    <mergeCell ref="B59:D59"/>
    <mergeCell ref="E59:F59"/>
    <mergeCell ref="G59:H59"/>
    <mergeCell ref="I59:J59"/>
    <mergeCell ref="K59:L59"/>
    <mergeCell ref="M59:N59"/>
    <mergeCell ref="O59:P59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O57:AP57"/>
    <mergeCell ref="AQ57:AR57"/>
    <mergeCell ref="AS57:AT57"/>
    <mergeCell ref="B58:D58"/>
    <mergeCell ref="E58:F58"/>
    <mergeCell ref="G58:H58"/>
    <mergeCell ref="I58:J58"/>
    <mergeCell ref="K58:L58"/>
    <mergeCell ref="M58:N58"/>
    <mergeCell ref="O58:P58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AO56:AP56"/>
    <mergeCell ref="AQ56:AR56"/>
    <mergeCell ref="AS56:AT56"/>
    <mergeCell ref="B57:D57"/>
    <mergeCell ref="E57:F57"/>
    <mergeCell ref="G57:H57"/>
    <mergeCell ref="I57:J57"/>
    <mergeCell ref="K57:L57"/>
    <mergeCell ref="M57:N57"/>
    <mergeCell ref="O57:P57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AO55:AP55"/>
    <mergeCell ref="AQ55:AR55"/>
    <mergeCell ref="AS55:AT55"/>
    <mergeCell ref="B56:D56"/>
    <mergeCell ref="E56:F56"/>
    <mergeCell ref="G56:H56"/>
    <mergeCell ref="I56:J56"/>
    <mergeCell ref="K56:L56"/>
    <mergeCell ref="M56:N56"/>
    <mergeCell ref="O56:P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O54:AP54"/>
    <mergeCell ref="AQ54:AR54"/>
    <mergeCell ref="AS54:AT54"/>
    <mergeCell ref="B55:D55"/>
    <mergeCell ref="E55:F55"/>
    <mergeCell ref="G55:H55"/>
    <mergeCell ref="I55:J55"/>
    <mergeCell ref="K55:L55"/>
    <mergeCell ref="M55:N55"/>
    <mergeCell ref="O55:P55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AO53:AP53"/>
    <mergeCell ref="AQ53:AR53"/>
    <mergeCell ref="AS53:AT53"/>
    <mergeCell ref="B54:D54"/>
    <mergeCell ref="E54:F54"/>
    <mergeCell ref="G54:H54"/>
    <mergeCell ref="I54:J54"/>
    <mergeCell ref="K54:L54"/>
    <mergeCell ref="M54:N54"/>
    <mergeCell ref="O54:P54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AO52:AP52"/>
    <mergeCell ref="AQ52:AR52"/>
    <mergeCell ref="AS52:AT52"/>
    <mergeCell ref="B53:D53"/>
    <mergeCell ref="E53:F53"/>
    <mergeCell ref="G53:H53"/>
    <mergeCell ref="I53:J53"/>
    <mergeCell ref="K53:L53"/>
    <mergeCell ref="M53:N53"/>
    <mergeCell ref="O53:P53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O51:AP51"/>
    <mergeCell ref="AQ51:AR51"/>
    <mergeCell ref="AS51:AT51"/>
    <mergeCell ref="B52:D52"/>
    <mergeCell ref="E52:F52"/>
    <mergeCell ref="G52:H52"/>
    <mergeCell ref="I52:J52"/>
    <mergeCell ref="K52:L52"/>
    <mergeCell ref="M52:N52"/>
    <mergeCell ref="O52:P52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AO50:AP50"/>
    <mergeCell ref="AQ50:AR50"/>
    <mergeCell ref="AS50:AT50"/>
    <mergeCell ref="B51:D51"/>
    <mergeCell ref="E51:F51"/>
    <mergeCell ref="G51:H51"/>
    <mergeCell ref="I51:J51"/>
    <mergeCell ref="K51:L51"/>
    <mergeCell ref="M51:N51"/>
    <mergeCell ref="O51:P51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AO49:AP49"/>
    <mergeCell ref="AQ49:AR49"/>
    <mergeCell ref="AS49:AT49"/>
    <mergeCell ref="B50:D50"/>
    <mergeCell ref="E50:F50"/>
    <mergeCell ref="G50:H50"/>
    <mergeCell ref="I50:J50"/>
    <mergeCell ref="K50:L50"/>
    <mergeCell ref="M50:N50"/>
    <mergeCell ref="O50:P50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AO48:AP48"/>
    <mergeCell ref="AQ48:AR48"/>
    <mergeCell ref="AS48:AT48"/>
    <mergeCell ref="B49:D49"/>
    <mergeCell ref="E49:F49"/>
    <mergeCell ref="G49:H49"/>
    <mergeCell ref="I49:J49"/>
    <mergeCell ref="K49:L49"/>
    <mergeCell ref="M49:N49"/>
    <mergeCell ref="O49:P49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AO47:AP47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O46:AP46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O45:AP45"/>
    <mergeCell ref="AQ45:AR45"/>
    <mergeCell ref="AS45:AT45"/>
    <mergeCell ref="B46:D46"/>
    <mergeCell ref="E46:F46"/>
    <mergeCell ref="G46:H46"/>
    <mergeCell ref="I46:J46"/>
    <mergeCell ref="K46:L46"/>
    <mergeCell ref="M46:N46"/>
    <mergeCell ref="O46:P46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AO44:AP44"/>
    <mergeCell ref="AQ44:AR44"/>
    <mergeCell ref="AS44:AT44"/>
    <mergeCell ref="B45:D45"/>
    <mergeCell ref="E45:F45"/>
    <mergeCell ref="G45:H45"/>
    <mergeCell ref="I45:J45"/>
    <mergeCell ref="K45:L45"/>
    <mergeCell ref="M45:N45"/>
    <mergeCell ref="O45:P45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AO43:AP43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AO41:AP41"/>
    <mergeCell ref="AQ41:AR41"/>
    <mergeCell ref="AS41:AT41"/>
    <mergeCell ref="B42:D42"/>
    <mergeCell ref="E42:F42"/>
    <mergeCell ref="G42:H42"/>
    <mergeCell ref="I42:J42"/>
    <mergeCell ref="K42:L42"/>
    <mergeCell ref="M42:N42"/>
    <mergeCell ref="O42:P42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AO40:AP40"/>
    <mergeCell ref="AQ40:AR40"/>
    <mergeCell ref="AS40:AT40"/>
    <mergeCell ref="B41:D41"/>
    <mergeCell ref="E41:F41"/>
    <mergeCell ref="G41:H41"/>
    <mergeCell ref="I41:J41"/>
    <mergeCell ref="K41:L41"/>
    <mergeCell ref="M41:N41"/>
    <mergeCell ref="O41:P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40:D40"/>
    <mergeCell ref="E40:F40"/>
    <mergeCell ref="G40:H40"/>
    <mergeCell ref="I40:J40"/>
    <mergeCell ref="K40:L40"/>
    <mergeCell ref="M40:N40"/>
    <mergeCell ref="O40:P40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AO38:AP38"/>
    <mergeCell ref="AQ38:AR38"/>
    <mergeCell ref="AS38:AT38"/>
    <mergeCell ref="B39:D39"/>
    <mergeCell ref="E39:F39"/>
    <mergeCell ref="G39:H39"/>
    <mergeCell ref="I39:J39"/>
    <mergeCell ref="K39:L39"/>
    <mergeCell ref="M39:N39"/>
    <mergeCell ref="O39:P39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8:D38"/>
    <mergeCell ref="E38:F38"/>
    <mergeCell ref="G38:H38"/>
    <mergeCell ref="I38:J38"/>
    <mergeCell ref="K38:L38"/>
    <mergeCell ref="M38:N38"/>
    <mergeCell ref="O38:P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6:AP36"/>
    <mergeCell ref="AQ36:AR36"/>
    <mergeCell ref="AS36:AT36"/>
    <mergeCell ref="B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AO35:AP35"/>
    <mergeCell ref="AQ35:AR35"/>
    <mergeCell ref="AS35:AT35"/>
    <mergeCell ref="B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AO34:AP34"/>
    <mergeCell ref="AQ34:AR34"/>
    <mergeCell ref="AS34:AT34"/>
    <mergeCell ref="B35:D35"/>
    <mergeCell ref="E35:F35"/>
    <mergeCell ref="G35:H35"/>
    <mergeCell ref="I35:J35"/>
    <mergeCell ref="K35:L35"/>
    <mergeCell ref="M35:N35"/>
    <mergeCell ref="O35:P35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O33:AP33"/>
    <mergeCell ref="AQ33:AR33"/>
    <mergeCell ref="AS33:AT33"/>
    <mergeCell ref="B34:D34"/>
    <mergeCell ref="E34:F34"/>
    <mergeCell ref="G34:H34"/>
    <mergeCell ref="I34:J34"/>
    <mergeCell ref="K34:L34"/>
    <mergeCell ref="M34:N34"/>
    <mergeCell ref="O34:P34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AO32:AP32"/>
    <mergeCell ref="AQ32:AR32"/>
    <mergeCell ref="AS32:AT32"/>
    <mergeCell ref="B33:D33"/>
    <mergeCell ref="E33:F33"/>
    <mergeCell ref="G33:H33"/>
    <mergeCell ref="I33:J33"/>
    <mergeCell ref="K33:L33"/>
    <mergeCell ref="M33:N33"/>
    <mergeCell ref="O33:P33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AO31:AP31"/>
    <mergeCell ref="AQ31:AR31"/>
    <mergeCell ref="AS31:AT31"/>
    <mergeCell ref="B32:D32"/>
    <mergeCell ref="E32:F32"/>
    <mergeCell ref="G32:H32"/>
    <mergeCell ref="I32:J32"/>
    <mergeCell ref="K32:L32"/>
    <mergeCell ref="M32:N32"/>
    <mergeCell ref="O32:P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AO30:AP30"/>
    <mergeCell ref="AQ30:AR30"/>
    <mergeCell ref="AS30:AT30"/>
    <mergeCell ref="B31:D31"/>
    <mergeCell ref="E31:F31"/>
    <mergeCell ref="G31:H31"/>
    <mergeCell ref="I31:J31"/>
    <mergeCell ref="K31:L31"/>
    <mergeCell ref="M31:N31"/>
    <mergeCell ref="O31:P31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O29:AP29"/>
    <mergeCell ref="AQ29:AR29"/>
    <mergeCell ref="AS29:AT29"/>
    <mergeCell ref="B30:D30"/>
    <mergeCell ref="E30:F30"/>
    <mergeCell ref="G30:H30"/>
    <mergeCell ref="I30:J30"/>
    <mergeCell ref="K30:L30"/>
    <mergeCell ref="M30:N30"/>
    <mergeCell ref="O30:P30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O28:AP28"/>
    <mergeCell ref="AQ28:AR28"/>
    <mergeCell ref="AS28:AT28"/>
    <mergeCell ref="B29:D29"/>
    <mergeCell ref="E29:F29"/>
    <mergeCell ref="G29:H29"/>
    <mergeCell ref="I29:J29"/>
    <mergeCell ref="K29:L29"/>
    <mergeCell ref="M29:N29"/>
    <mergeCell ref="O29:P29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O27:AP27"/>
    <mergeCell ref="AQ27:AR27"/>
    <mergeCell ref="AS27:AT27"/>
    <mergeCell ref="B28:D28"/>
    <mergeCell ref="E28:F28"/>
    <mergeCell ref="G28:H28"/>
    <mergeCell ref="I28:J28"/>
    <mergeCell ref="K28:L28"/>
    <mergeCell ref="M28:N28"/>
    <mergeCell ref="O28:P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AO26:AP26"/>
    <mergeCell ref="AQ26:AR26"/>
    <mergeCell ref="AS26:AT26"/>
    <mergeCell ref="B27:D27"/>
    <mergeCell ref="E27:F27"/>
    <mergeCell ref="G27:H27"/>
    <mergeCell ref="I27:J27"/>
    <mergeCell ref="K27:L27"/>
    <mergeCell ref="M27:N27"/>
    <mergeCell ref="O27:P27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AO25:AP25"/>
    <mergeCell ref="AQ25:AR25"/>
    <mergeCell ref="AS25:AT25"/>
    <mergeCell ref="B26:D26"/>
    <mergeCell ref="E26:F26"/>
    <mergeCell ref="G26:H26"/>
    <mergeCell ref="I26:J26"/>
    <mergeCell ref="K26:L26"/>
    <mergeCell ref="M26:N26"/>
    <mergeCell ref="O26:P26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AO24:AP24"/>
    <mergeCell ref="AQ24:AR24"/>
    <mergeCell ref="AS24:AT24"/>
    <mergeCell ref="B25:D25"/>
    <mergeCell ref="E25:F25"/>
    <mergeCell ref="G25:H25"/>
    <mergeCell ref="I25:J25"/>
    <mergeCell ref="K25:L25"/>
    <mergeCell ref="M25:N25"/>
    <mergeCell ref="O25:P25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AO23:AP23"/>
    <mergeCell ref="AQ23:AR23"/>
    <mergeCell ref="AS23:AT23"/>
    <mergeCell ref="B24:D24"/>
    <mergeCell ref="E24:F24"/>
    <mergeCell ref="G24:H24"/>
    <mergeCell ref="I24:J24"/>
    <mergeCell ref="K24:L24"/>
    <mergeCell ref="M24:N24"/>
    <mergeCell ref="O24:P24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AO22:AP22"/>
    <mergeCell ref="AQ22:AR22"/>
    <mergeCell ref="AS22:AT22"/>
    <mergeCell ref="B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O21:AP21"/>
    <mergeCell ref="AQ21:AR21"/>
    <mergeCell ref="AS21:AT21"/>
    <mergeCell ref="B22:D22"/>
    <mergeCell ref="E22:F22"/>
    <mergeCell ref="G22:H22"/>
    <mergeCell ref="I22:J22"/>
    <mergeCell ref="K22:L22"/>
    <mergeCell ref="M22:N22"/>
    <mergeCell ref="O22:P22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O20:AP20"/>
    <mergeCell ref="AQ20:AR20"/>
    <mergeCell ref="AS20:AT20"/>
    <mergeCell ref="B21:D21"/>
    <mergeCell ref="E21:F21"/>
    <mergeCell ref="G21:H21"/>
    <mergeCell ref="I21:J21"/>
    <mergeCell ref="K21:L21"/>
    <mergeCell ref="M21:N21"/>
    <mergeCell ref="O21:P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O19:AP19"/>
    <mergeCell ref="AQ19:AR19"/>
    <mergeCell ref="AS19:AT19"/>
    <mergeCell ref="B20:D20"/>
    <mergeCell ref="E20:F20"/>
    <mergeCell ref="G20:H20"/>
    <mergeCell ref="I20:J20"/>
    <mergeCell ref="K20:L20"/>
    <mergeCell ref="M20:N20"/>
    <mergeCell ref="O20:P20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O18:AP18"/>
    <mergeCell ref="AQ18:AR18"/>
    <mergeCell ref="AS18:AT18"/>
    <mergeCell ref="B19:D19"/>
    <mergeCell ref="E19:F19"/>
    <mergeCell ref="G19:H19"/>
    <mergeCell ref="I19:J19"/>
    <mergeCell ref="K19:L19"/>
    <mergeCell ref="M19:N19"/>
    <mergeCell ref="O19:P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O17:AP17"/>
    <mergeCell ref="AQ17:AR17"/>
    <mergeCell ref="AS17:AT17"/>
    <mergeCell ref="B18:D18"/>
    <mergeCell ref="E18:F18"/>
    <mergeCell ref="G18:H18"/>
    <mergeCell ref="I18:J18"/>
    <mergeCell ref="K18:L18"/>
    <mergeCell ref="M18:N18"/>
    <mergeCell ref="O18:P18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AO16:AP16"/>
    <mergeCell ref="AQ16:AR16"/>
    <mergeCell ref="AS16:AT16"/>
    <mergeCell ref="B17:D17"/>
    <mergeCell ref="E17:F17"/>
    <mergeCell ref="G17:H17"/>
    <mergeCell ref="I17:J17"/>
    <mergeCell ref="K17:L17"/>
    <mergeCell ref="M17:N17"/>
    <mergeCell ref="O17:P17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O15:AP15"/>
    <mergeCell ref="AQ15:AR15"/>
    <mergeCell ref="AS15:AT15"/>
    <mergeCell ref="B16:D16"/>
    <mergeCell ref="E16:F16"/>
    <mergeCell ref="G16:H16"/>
    <mergeCell ref="I16:J16"/>
    <mergeCell ref="K16:L16"/>
    <mergeCell ref="M16:N16"/>
    <mergeCell ref="O16:P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O14:AP14"/>
    <mergeCell ref="AQ14:AR14"/>
    <mergeCell ref="AS14:AT14"/>
    <mergeCell ref="B15:D15"/>
    <mergeCell ref="E15:F15"/>
    <mergeCell ref="G15:H15"/>
    <mergeCell ref="I15:J15"/>
    <mergeCell ref="K15:L15"/>
    <mergeCell ref="M15:N15"/>
    <mergeCell ref="O15:P15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AO13:AP13"/>
    <mergeCell ref="AQ13:AR13"/>
    <mergeCell ref="AS13:AT13"/>
    <mergeCell ref="B14:D14"/>
    <mergeCell ref="E14:F14"/>
    <mergeCell ref="G14:H14"/>
    <mergeCell ref="I14:J14"/>
    <mergeCell ref="K14:L14"/>
    <mergeCell ref="M14:N14"/>
    <mergeCell ref="O14:P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O12:AP12"/>
    <mergeCell ref="AQ12:AR12"/>
    <mergeCell ref="AS12:AT12"/>
    <mergeCell ref="B13:D13"/>
    <mergeCell ref="E13:F13"/>
    <mergeCell ref="G13:H13"/>
    <mergeCell ref="I13:J13"/>
    <mergeCell ref="K13:L13"/>
    <mergeCell ref="M13:N13"/>
    <mergeCell ref="O13:P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O11:AP11"/>
    <mergeCell ref="AQ11:AR11"/>
    <mergeCell ref="AS11:AT11"/>
    <mergeCell ref="B12:D12"/>
    <mergeCell ref="E12:F12"/>
    <mergeCell ref="G12:H12"/>
    <mergeCell ref="I12:J12"/>
    <mergeCell ref="K12:L12"/>
    <mergeCell ref="M12:N12"/>
    <mergeCell ref="O12:P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AO10:AP10"/>
    <mergeCell ref="AQ10:AR10"/>
    <mergeCell ref="AS10:AT10"/>
    <mergeCell ref="B11:D11"/>
    <mergeCell ref="E11:F11"/>
    <mergeCell ref="G11:H11"/>
    <mergeCell ref="I11:J11"/>
    <mergeCell ref="K11:L11"/>
    <mergeCell ref="M11:N11"/>
    <mergeCell ref="O11:P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O9:AP9"/>
    <mergeCell ref="AQ9:AR9"/>
    <mergeCell ref="AS9:AT9"/>
    <mergeCell ref="B10:D10"/>
    <mergeCell ref="E10:F10"/>
    <mergeCell ref="G10:H10"/>
    <mergeCell ref="I10:J10"/>
    <mergeCell ref="K10:L10"/>
    <mergeCell ref="M10:N10"/>
    <mergeCell ref="O10:P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O8:AP8"/>
    <mergeCell ref="AQ8:AR8"/>
    <mergeCell ref="AS8:AT8"/>
    <mergeCell ref="B9:D9"/>
    <mergeCell ref="E9:F9"/>
    <mergeCell ref="G9:H9"/>
    <mergeCell ref="I9:J9"/>
    <mergeCell ref="K9:L9"/>
    <mergeCell ref="M9:N9"/>
    <mergeCell ref="O9:P9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O7:AP7"/>
    <mergeCell ref="AQ7:AR7"/>
    <mergeCell ref="AS7:AT7"/>
    <mergeCell ref="B8:D8"/>
    <mergeCell ref="E8:F8"/>
    <mergeCell ref="G8:H8"/>
    <mergeCell ref="I8:J8"/>
    <mergeCell ref="K8:L8"/>
    <mergeCell ref="M8:N8"/>
    <mergeCell ref="O8:P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O6:AP6"/>
    <mergeCell ref="AQ6:AR6"/>
    <mergeCell ref="AS6:AT6"/>
    <mergeCell ref="B7:D7"/>
    <mergeCell ref="E7:F7"/>
    <mergeCell ref="G7:H7"/>
    <mergeCell ref="I7:J7"/>
    <mergeCell ref="K7:L7"/>
    <mergeCell ref="M7:N7"/>
    <mergeCell ref="O7:P7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O5:AP5"/>
    <mergeCell ref="AQ5:AR5"/>
    <mergeCell ref="AS5:AT5"/>
    <mergeCell ref="B6:D6"/>
    <mergeCell ref="E6:F6"/>
    <mergeCell ref="G6:H6"/>
    <mergeCell ref="I6:J6"/>
    <mergeCell ref="K6:L6"/>
    <mergeCell ref="M6:N6"/>
    <mergeCell ref="O6:P6"/>
    <mergeCell ref="AC5:AD5"/>
    <mergeCell ref="AE5:AF5"/>
    <mergeCell ref="AG5:AH5"/>
    <mergeCell ref="AI5:AJ5"/>
    <mergeCell ref="AK5:AL5"/>
    <mergeCell ref="AM5:AN5"/>
    <mergeCell ref="AI4:AN4"/>
    <mergeCell ref="AO4:AT4"/>
    <mergeCell ref="E5:F5"/>
    <mergeCell ref="G5:H5"/>
    <mergeCell ref="I5:J5"/>
    <mergeCell ref="K5:L5"/>
    <mergeCell ref="M5:N5"/>
    <mergeCell ref="O5:P5"/>
    <mergeCell ref="Q5:R5"/>
    <mergeCell ref="S5:T5"/>
    <mergeCell ref="B4:D5"/>
    <mergeCell ref="E4:J4"/>
    <mergeCell ref="K4:P4"/>
    <mergeCell ref="Q4:V4"/>
    <mergeCell ref="W4:AB4"/>
    <mergeCell ref="AC4:AH4"/>
    <mergeCell ref="U5:V5"/>
    <mergeCell ref="W5:X5"/>
    <mergeCell ref="Y5:Z5"/>
    <mergeCell ref="AA5:AB5"/>
  </mergeCells>
  <printOptions/>
  <pageMargins left="0.5905511811023623" right="0.35433070866141736" top="0.7874015748031497" bottom="0.3937007874015748" header="0.3937007874015748" footer="0.3937007874015748"/>
  <pageSetup horizontalDpi="600" verticalDpi="600" orientation="portrait" paperSize="9" scale="94" r:id="rId1"/>
  <headerFooter alignWithMargins="0">
    <oddHeader>&amp;R&amp;"ＭＳ Ｐゴシック,標準"&amp;11 10.教      育</oddHeader>
    <oddFooter>&amp;C&amp;"ＭＳ Ｐゴシック,標準"&amp;11-60-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4"/>
  <sheetViews>
    <sheetView showGridLines="0" zoomScalePageLayoutView="0" workbookViewId="0" topLeftCell="A1">
      <selection activeCell="I12" sqref="I12"/>
    </sheetView>
  </sheetViews>
  <sheetFormatPr defaultColWidth="9.00390625" defaultRowHeight="12.75"/>
  <cols>
    <col min="1" max="1" width="4.125" style="410" customWidth="1"/>
    <col min="2" max="2" width="15.625" style="409" customWidth="1"/>
    <col min="3" max="3" width="9.00390625" style="410" bestFit="1" customWidth="1"/>
    <col min="4" max="4" width="13.25390625" style="410" customWidth="1"/>
    <col min="5" max="5" width="5.125" style="410" bestFit="1" customWidth="1"/>
    <col min="6" max="6" width="8.75390625" style="411" customWidth="1"/>
    <col min="7" max="7" width="9.875" style="410" customWidth="1"/>
    <col min="8" max="8" width="11.00390625" style="410" customWidth="1"/>
    <col min="9" max="9" width="8.75390625" style="411" customWidth="1"/>
    <col min="10" max="10" width="9.875" style="412" customWidth="1"/>
    <col min="11" max="11" width="8.75390625" style="412" customWidth="1"/>
    <col min="12" max="16384" width="9.125" style="410" customWidth="1"/>
  </cols>
  <sheetData>
    <row r="1" ht="30" customHeight="1">
      <c r="A1" s="141" t="s">
        <v>197</v>
      </c>
    </row>
    <row r="2" spans="1:2" ht="18" customHeight="1">
      <c r="A2" s="141"/>
      <c r="B2" s="413" t="s">
        <v>198</v>
      </c>
    </row>
    <row r="3" spans="1:2" ht="18" customHeight="1">
      <c r="A3" s="410">
        <v>1</v>
      </c>
      <c r="B3" s="409" t="s">
        <v>111</v>
      </c>
    </row>
    <row r="4" spans="2:11" ht="15" customHeight="1">
      <c r="B4" s="414" t="s">
        <v>72</v>
      </c>
      <c r="C4" s="145" t="s">
        <v>199</v>
      </c>
      <c r="D4" s="145"/>
      <c r="E4" s="145"/>
      <c r="F4" s="145"/>
      <c r="G4" s="145" t="s">
        <v>200</v>
      </c>
      <c r="H4" s="145"/>
      <c r="I4" s="145"/>
      <c r="J4" s="415" t="s">
        <v>201</v>
      </c>
      <c r="K4" s="416"/>
    </row>
    <row r="5" spans="2:11" ht="15" customHeight="1">
      <c r="B5" s="417"/>
      <c r="C5" s="147" t="s">
        <v>75</v>
      </c>
      <c r="D5" s="147" t="s">
        <v>76</v>
      </c>
      <c r="E5" s="147" t="s">
        <v>77</v>
      </c>
      <c r="F5" s="418" t="s">
        <v>78</v>
      </c>
      <c r="G5" s="147" t="s">
        <v>75</v>
      </c>
      <c r="H5" s="147" t="s">
        <v>76</v>
      </c>
      <c r="I5" s="418" t="s">
        <v>78</v>
      </c>
      <c r="J5" s="148" t="s">
        <v>202</v>
      </c>
      <c r="K5" s="148" t="s">
        <v>203</v>
      </c>
    </row>
    <row r="6" spans="2:11" s="142" customFormat="1" ht="18" customHeight="1">
      <c r="B6" s="419" t="s">
        <v>204</v>
      </c>
      <c r="C6" s="420" t="s">
        <v>205</v>
      </c>
      <c r="D6" s="421" t="s">
        <v>206</v>
      </c>
      <c r="E6" s="421">
        <v>3</v>
      </c>
      <c r="F6" s="422">
        <v>5529</v>
      </c>
      <c r="G6" s="420" t="s">
        <v>205</v>
      </c>
      <c r="H6" s="421" t="s">
        <v>206</v>
      </c>
      <c r="I6" s="422">
        <v>1888</v>
      </c>
      <c r="J6" s="423">
        <v>25008</v>
      </c>
      <c r="K6" s="423">
        <v>13186</v>
      </c>
    </row>
    <row r="7" spans="2:11" s="142" customFormat="1" ht="18" customHeight="1">
      <c r="B7" s="419" t="s">
        <v>207</v>
      </c>
      <c r="C7" s="420" t="s">
        <v>208</v>
      </c>
      <c r="D7" s="421" t="s">
        <v>206</v>
      </c>
      <c r="E7" s="421">
        <v>3</v>
      </c>
      <c r="F7" s="422">
        <v>5077</v>
      </c>
      <c r="G7" s="420" t="s">
        <v>209</v>
      </c>
      <c r="H7" s="421" t="s">
        <v>206</v>
      </c>
      <c r="I7" s="422">
        <v>1697</v>
      </c>
      <c r="J7" s="423">
        <v>23773</v>
      </c>
      <c r="K7" s="423">
        <v>16903</v>
      </c>
    </row>
    <row r="8" spans="2:11" s="142" customFormat="1" ht="18" customHeight="1">
      <c r="B8" s="419" t="s">
        <v>210</v>
      </c>
      <c r="C8" s="420" t="s">
        <v>211</v>
      </c>
      <c r="D8" s="421" t="s">
        <v>206</v>
      </c>
      <c r="E8" s="421">
        <v>3</v>
      </c>
      <c r="F8" s="422">
        <v>4483</v>
      </c>
      <c r="G8" s="420" t="s">
        <v>211</v>
      </c>
      <c r="H8" s="421" t="s">
        <v>206</v>
      </c>
      <c r="I8" s="422">
        <v>2025</v>
      </c>
      <c r="J8" s="423">
        <v>24520</v>
      </c>
      <c r="K8" s="423">
        <v>11613</v>
      </c>
    </row>
    <row r="9" spans="2:11" s="142" customFormat="1" ht="18" customHeight="1">
      <c r="B9" s="419" t="s">
        <v>212</v>
      </c>
      <c r="C9" s="420" t="s">
        <v>211</v>
      </c>
      <c r="D9" s="421" t="s">
        <v>206</v>
      </c>
      <c r="E9" s="421">
        <v>3</v>
      </c>
      <c r="F9" s="422">
        <v>4813</v>
      </c>
      <c r="G9" s="420" t="s">
        <v>213</v>
      </c>
      <c r="H9" s="421" t="s">
        <v>206</v>
      </c>
      <c r="I9" s="422">
        <v>1793</v>
      </c>
      <c r="J9" s="423">
        <v>20956</v>
      </c>
      <c r="K9" s="423">
        <v>13126</v>
      </c>
    </row>
    <row r="10" spans="2:11" s="142" customFormat="1" ht="18" customHeight="1">
      <c r="B10" s="419" t="s">
        <v>214</v>
      </c>
      <c r="C10" s="420" t="s">
        <v>215</v>
      </c>
      <c r="D10" s="421" t="s">
        <v>206</v>
      </c>
      <c r="E10" s="421">
        <v>3</v>
      </c>
      <c r="F10" s="422">
        <v>3506</v>
      </c>
      <c r="G10" s="420" t="s">
        <v>216</v>
      </c>
      <c r="H10" s="421" t="s">
        <v>206</v>
      </c>
      <c r="I10" s="422">
        <v>964</v>
      </c>
      <c r="J10" s="423">
        <v>21235</v>
      </c>
      <c r="K10" s="423">
        <v>8473</v>
      </c>
    </row>
    <row r="11" spans="2:11" s="142" customFormat="1" ht="18" customHeight="1">
      <c r="B11" s="419" t="s">
        <v>217</v>
      </c>
      <c r="C11" s="420" t="s">
        <v>218</v>
      </c>
      <c r="D11" s="421" t="s">
        <v>206</v>
      </c>
      <c r="E11" s="421">
        <v>3</v>
      </c>
      <c r="F11" s="422">
        <v>4190</v>
      </c>
      <c r="G11" s="420" t="s">
        <v>219</v>
      </c>
      <c r="H11" s="421" t="s">
        <v>206</v>
      </c>
      <c r="I11" s="422">
        <v>1356</v>
      </c>
      <c r="J11" s="423">
        <v>14823</v>
      </c>
      <c r="K11" s="423">
        <v>6320</v>
      </c>
    </row>
    <row r="12" spans="2:11" s="142" customFormat="1" ht="18" customHeight="1">
      <c r="B12" s="419" t="s">
        <v>220</v>
      </c>
      <c r="C12" s="420" t="s">
        <v>221</v>
      </c>
      <c r="D12" s="421" t="s">
        <v>206</v>
      </c>
      <c r="E12" s="421">
        <v>3</v>
      </c>
      <c r="F12" s="422">
        <v>3963</v>
      </c>
      <c r="G12" s="420" t="s">
        <v>222</v>
      </c>
      <c r="H12" s="421" t="s">
        <v>105</v>
      </c>
      <c r="I12" s="422">
        <v>1295</v>
      </c>
      <c r="J12" s="423">
        <v>18818</v>
      </c>
      <c r="K12" s="423">
        <v>9891</v>
      </c>
    </row>
    <row r="13" spans="2:11" s="142" customFormat="1" ht="18" customHeight="1">
      <c r="B13" s="419" t="s">
        <v>223</v>
      </c>
      <c r="C13" s="420" t="s">
        <v>224</v>
      </c>
      <c r="D13" s="421" t="s">
        <v>206</v>
      </c>
      <c r="E13" s="421">
        <v>3</v>
      </c>
      <c r="F13" s="422">
        <v>4354</v>
      </c>
      <c r="G13" s="420" t="s">
        <v>225</v>
      </c>
      <c r="H13" s="421" t="s">
        <v>105</v>
      </c>
      <c r="I13" s="422">
        <v>1521</v>
      </c>
      <c r="J13" s="423">
        <v>16268</v>
      </c>
      <c r="K13" s="423">
        <v>9513</v>
      </c>
    </row>
    <row r="14" spans="2:11" s="142" customFormat="1" ht="18" customHeight="1">
      <c r="B14" s="419" t="s">
        <v>226</v>
      </c>
      <c r="C14" s="420" t="s">
        <v>227</v>
      </c>
      <c r="D14" s="421" t="s">
        <v>206</v>
      </c>
      <c r="E14" s="421">
        <v>3</v>
      </c>
      <c r="F14" s="422">
        <v>2361</v>
      </c>
      <c r="G14" s="420" t="s">
        <v>228</v>
      </c>
      <c r="H14" s="421" t="s">
        <v>105</v>
      </c>
      <c r="I14" s="422">
        <v>810</v>
      </c>
      <c r="J14" s="423">
        <v>16144</v>
      </c>
      <c r="K14" s="423">
        <v>9171</v>
      </c>
    </row>
    <row r="15" spans="2:11" s="142" customFormat="1" ht="18" customHeight="1">
      <c r="B15" s="419" t="s">
        <v>229</v>
      </c>
      <c r="C15" s="420" t="s">
        <v>225</v>
      </c>
      <c r="D15" s="421" t="s">
        <v>206</v>
      </c>
      <c r="E15" s="421">
        <v>3</v>
      </c>
      <c r="F15" s="422">
        <v>4846</v>
      </c>
      <c r="G15" s="420" t="s">
        <v>230</v>
      </c>
      <c r="H15" s="421" t="s">
        <v>206</v>
      </c>
      <c r="I15" s="422">
        <v>2063</v>
      </c>
      <c r="J15" s="423">
        <v>22419</v>
      </c>
      <c r="K15" s="423">
        <v>7992</v>
      </c>
    </row>
    <row r="16" spans="2:11" s="142" customFormat="1" ht="18" customHeight="1">
      <c r="B16" s="419" t="s">
        <v>231</v>
      </c>
      <c r="C16" s="420" t="s">
        <v>232</v>
      </c>
      <c r="D16" s="421" t="s">
        <v>206</v>
      </c>
      <c r="E16" s="421">
        <v>3</v>
      </c>
      <c r="F16" s="422">
        <v>2172</v>
      </c>
      <c r="G16" s="420" t="s">
        <v>232</v>
      </c>
      <c r="H16" s="421" t="s">
        <v>206</v>
      </c>
      <c r="I16" s="422">
        <v>1018</v>
      </c>
      <c r="J16" s="423">
        <v>22738</v>
      </c>
      <c r="K16" s="423">
        <v>12360</v>
      </c>
    </row>
    <row r="17" spans="2:11" s="142" customFormat="1" ht="18" customHeight="1">
      <c r="B17" s="419" t="s">
        <v>233</v>
      </c>
      <c r="C17" s="420" t="s">
        <v>216</v>
      </c>
      <c r="D17" s="421" t="s">
        <v>206</v>
      </c>
      <c r="E17" s="421">
        <v>3</v>
      </c>
      <c r="F17" s="422">
        <v>7032</v>
      </c>
      <c r="G17" s="420" t="s">
        <v>222</v>
      </c>
      <c r="H17" s="421" t="s">
        <v>206</v>
      </c>
      <c r="I17" s="422">
        <v>1729</v>
      </c>
      <c r="J17" s="423">
        <v>20894</v>
      </c>
      <c r="K17" s="423">
        <v>11708</v>
      </c>
    </row>
    <row r="18" spans="2:11" s="142" customFormat="1" ht="18" customHeight="1">
      <c r="B18" s="419" t="s">
        <v>234</v>
      </c>
      <c r="C18" s="420" t="s">
        <v>216</v>
      </c>
      <c r="D18" s="421" t="s">
        <v>206</v>
      </c>
      <c r="E18" s="421">
        <v>3</v>
      </c>
      <c r="F18" s="422">
        <v>5179</v>
      </c>
      <c r="G18" s="420" t="s">
        <v>235</v>
      </c>
      <c r="H18" s="421" t="s">
        <v>206</v>
      </c>
      <c r="I18" s="422">
        <v>1275</v>
      </c>
      <c r="J18" s="423">
        <v>21101</v>
      </c>
      <c r="K18" s="423">
        <v>8971</v>
      </c>
    </row>
    <row r="19" spans="2:11" s="142" customFormat="1" ht="18" customHeight="1">
      <c r="B19" s="419" t="s">
        <v>236</v>
      </c>
      <c r="C19" s="420" t="s">
        <v>237</v>
      </c>
      <c r="D19" s="421" t="s">
        <v>206</v>
      </c>
      <c r="E19" s="421">
        <v>3</v>
      </c>
      <c r="F19" s="422">
        <v>3454</v>
      </c>
      <c r="G19" s="420" t="s">
        <v>213</v>
      </c>
      <c r="H19" s="421" t="s">
        <v>206</v>
      </c>
      <c r="I19" s="422">
        <v>910</v>
      </c>
      <c r="J19" s="423">
        <v>22293</v>
      </c>
      <c r="K19" s="423">
        <v>8723</v>
      </c>
    </row>
    <row r="20" spans="2:11" s="142" customFormat="1" ht="18" customHeight="1">
      <c r="B20" s="419" t="s">
        <v>238</v>
      </c>
      <c r="C20" s="420" t="s">
        <v>239</v>
      </c>
      <c r="D20" s="424" t="s">
        <v>240</v>
      </c>
      <c r="E20" s="421">
        <v>2</v>
      </c>
      <c r="F20" s="422">
        <v>5045</v>
      </c>
      <c r="G20" s="420" t="s">
        <v>239</v>
      </c>
      <c r="H20" s="421" t="s">
        <v>206</v>
      </c>
      <c r="I20" s="422">
        <v>1356</v>
      </c>
      <c r="J20" s="423">
        <v>19094</v>
      </c>
      <c r="K20" s="423">
        <v>7500</v>
      </c>
    </row>
    <row r="21" spans="2:11" s="142" customFormat="1" ht="18" customHeight="1">
      <c r="B21" s="419" t="s">
        <v>241</v>
      </c>
      <c r="C21" s="420" t="s">
        <v>228</v>
      </c>
      <c r="D21" s="421" t="s">
        <v>206</v>
      </c>
      <c r="E21" s="421">
        <v>3</v>
      </c>
      <c r="F21" s="422">
        <v>4889</v>
      </c>
      <c r="G21" s="420" t="s">
        <v>219</v>
      </c>
      <c r="H21" s="421" t="s">
        <v>206</v>
      </c>
      <c r="I21" s="422">
        <v>1240</v>
      </c>
      <c r="J21" s="423">
        <v>17929</v>
      </c>
      <c r="K21" s="423">
        <v>5187</v>
      </c>
    </row>
    <row r="22" spans="2:11" s="142" customFormat="1" ht="18" customHeight="1">
      <c r="B22" s="419" t="s">
        <v>242</v>
      </c>
      <c r="C22" s="420" t="s">
        <v>219</v>
      </c>
      <c r="D22" s="421" t="s">
        <v>206</v>
      </c>
      <c r="E22" s="421">
        <v>3</v>
      </c>
      <c r="F22" s="422">
        <v>3855</v>
      </c>
      <c r="G22" s="420" t="s">
        <v>219</v>
      </c>
      <c r="H22" s="421" t="s">
        <v>206</v>
      </c>
      <c r="I22" s="422">
        <v>664</v>
      </c>
      <c r="J22" s="423">
        <v>18272</v>
      </c>
      <c r="K22" s="423">
        <v>8625</v>
      </c>
    </row>
    <row r="23" spans="2:11" s="142" customFormat="1" ht="18" customHeight="1">
      <c r="B23" s="419" t="s">
        <v>243</v>
      </c>
      <c r="C23" s="420" t="s">
        <v>219</v>
      </c>
      <c r="D23" s="421" t="s">
        <v>206</v>
      </c>
      <c r="E23" s="421">
        <v>3</v>
      </c>
      <c r="F23" s="422">
        <v>2223</v>
      </c>
      <c r="G23" s="420" t="s">
        <v>222</v>
      </c>
      <c r="H23" s="421" t="s">
        <v>206</v>
      </c>
      <c r="I23" s="422">
        <v>597</v>
      </c>
      <c r="J23" s="423">
        <v>11513</v>
      </c>
      <c r="K23" s="423">
        <v>4789</v>
      </c>
    </row>
    <row r="24" spans="2:11" s="142" customFormat="1" ht="18" customHeight="1">
      <c r="B24" s="425" t="s">
        <v>244</v>
      </c>
      <c r="C24" s="420" t="s">
        <v>227</v>
      </c>
      <c r="D24" s="421" t="s">
        <v>206</v>
      </c>
      <c r="E24" s="421">
        <v>3</v>
      </c>
      <c r="F24" s="422">
        <v>2631</v>
      </c>
      <c r="G24" s="420" t="s">
        <v>219</v>
      </c>
      <c r="H24" s="421" t="s">
        <v>206</v>
      </c>
      <c r="I24" s="422">
        <v>660</v>
      </c>
      <c r="J24" s="423">
        <v>11236</v>
      </c>
      <c r="K24" s="423">
        <v>4599</v>
      </c>
    </row>
    <row r="25" spans="2:11" ht="18" customHeight="1">
      <c r="B25" s="426"/>
      <c r="C25" s="427"/>
      <c r="D25" s="427"/>
      <c r="E25" s="427"/>
      <c r="F25" s="428"/>
      <c r="G25" s="427"/>
      <c r="H25" s="427"/>
      <c r="I25" s="428"/>
      <c r="J25" s="429"/>
      <c r="K25" s="429"/>
    </row>
    <row r="26" spans="1:11" ht="18" customHeight="1">
      <c r="A26" s="410">
        <v>2</v>
      </c>
      <c r="B26" s="430" t="s">
        <v>156</v>
      </c>
      <c r="C26" s="427"/>
      <c r="D26" s="427"/>
      <c r="E26" s="427"/>
      <c r="F26" s="428"/>
      <c r="G26" s="427"/>
      <c r="H26" s="427"/>
      <c r="I26" s="428"/>
      <c r="J26" s="429"/>
      <c r="K26" s="429"/>
    </row>
    <row r="27" spans="2:11" ht="15" customHeight="1">
      <c r="B27" s="414" t="s">
        <v>72</v>
      </c>
      <c r="C27" s="431" t="s">
        <v>199</v>
      </c>
      <c r="D27" s="431"/>
      <c r="E27" s="431"/>
      <c r="F27" s="431"/>
      <c r="G27" s="431" t="s">
        <v>200</v>
      </c>
      <c r="H27" s="431"/>
      <c r="I27" s="431"/>
      <c r="J27" s="432" t="s">
        <v>201</v>
      </c>
      <c r="K27" s="433"/>
    </row>
    <row r="28" spans="2:11" ht="15" customHeight="1">
      <c r="B28" s="417"/>
      <c r="C28" s="434" t="s">
        <v>75</v>
      </c>
      <c r="D28" s="434" t="s">
        <v>76</v>
      </c>
      <c r="E28" s="434" t="s">
        <v>77</v>
      </c>
      <c r="F28" s="435" t="s">
        <v>78</v>
      </c>
      <c r="G28" s="434" t="s">
        <v>75</v>
      </c>
      <c r="H28" s="434" t="s">
        <v>76</v>
      </c>
      <c r="I28" s="435" t="s">
        <v>78</v>
      </c>
      <c r="J28" s="436" t="s">
        <v>202</v>
      </c>
      <c r="K28" s="436" t="s">
        <v>203</v>
      </c>
    </row>
    <row r="29" spans="2:11" s="142" customFormat="1" ht="18" customHeight="1">
      <c r="B29" s="419" t="s">
        <v>245</v>
      </c>
      <c r="C29" s="420" t="s">
        <v>246</v>
      </c>
      <c r="D29" s="421" t="s">
        <v>206</v>
      </c>
      <c r="E29" s="421">
        <v>3</v>
      </c>
      <c r="F29" s="422">
        <v>8496</v>
      </c>
      <c r="G29" s="420" t="s">
        <v>247</v>
      </c>
      <c r="H29" s="421" t="s">
        <v>206</v>
      </c>
      <c r="I29" s="422">
        <v>3567</v>
      </c>
      <c r="J29" s="423">
        <v>45375</v>
      </c>
      <c r="K29" s="423">
        <v>23854</v>
      </c>
    </row>
    <row r="30" spans="2:11" s="142" customFormat="1" ht="18" customHeight="1">
      <c r="B30" s="419" t="s">
        <v>248</v>
      </c>
      <c r="C30" s="420" t="s">
        <v>249</v>
      </c>
      <c r="D30" s="421" t="s">
        <v>206</v>
      </c>
      <c r="E30" s="421">
        <v>3</v>
      </c>
      <c r="F30" s="422">
        <v>8764</v>
      </c>
      <c r="G30" s="420" t="s">
        <v>250</v>
      </c>
      <c r="H30" s="421" t="s">
        <v>206</v>
      </c>
      <c r="I30" s="422">
        <v>1985</v>
      </c>
      <c r="J30" s="423">
        <v>30512</v>
      </c>
      <c r="K30" s="423">
        <v>15760</v>
      </c>
    </row>
    <row r="31" spans="2:11" s="142" customFormat="1" ht="18" customHeight="1">
      <c r="B31" s="419" t="s">
        <v>251</v>
      </c>
      <c r="C31" s="420" t="s">
        <v>252</v>
      </c>
      <c r="D31" s="421" t="s">
        <v>206</v>
      </c>
      <c r="E31" s="421">
        <v>2</v>
      </c>
      <c r="F31" s="422">
        <v>6312</v>
      </c>
      <c r="G31" s="420" t="s">
        <v>252</v>
      </c>
      <c r="H31" s="421" t="s">
        <v>105</v>
      </c>
      <c r="I31" s="422">
        <v>1576</v>
      </c>
      <c r="J31" s="423">
        <v>37181</v>
      </c>
      <c r="K31" s="423">
        <v>22576</v>
      </c>
    </row>
    <row r="32" spans="2:11" s="142" customFormat="1" ht="18" customHeight="1">
      <c r="B32" s="419" t="s">
        <v>253</v>
      </c>
      <c r="C32" s="420" t="s">
        <v>249</v>
      </c>
      <c r="D32" s="421" t="s">
        <v>206</v>
      </c>
      <c r="E32" s="421">
        <v>3</v>
      </c>
      <c r="F32" s="422">
        <v>7867</v>
      </c>
      <c r="G32" s="420" t="s">
        <v>254</v>
      </c>
      <c r="H32" s="421" t="s">
        <v>206</v>
      </c>
      <c r="I32" s="422">
        <v>2421</v>
      </c>
      <c r="J32" s="423">
        <v>26910</v>
      </c>
      <c r="K32" s="423">
        <v>18512</v>
      </c>
    </row>
    <row r="33" spans="2:11" s="142" customFormat="1" ht="18" customHeight="1">
      <c r="B33" s="419" t="s">
        <v>255</v>
      </c>
      <c r="C33" s="420" t="s">
        <v>215</v>
      </c>
      <c r="D33" s="421" t="s">
        <v>206</v>
      </c>
      <c r="E33" s="421">
        <v>3</v>
      </c>
      <c r="F33" s="422">
        <v>6125</v>
      </c>
      <c r="G33" s="420" t="s">
        <v>254</v>
      </c>
      <c r="H33" s="421" t="s">
        <v>206</v>
      </c>
      <c r="I33" s="422">
        <v>2419</v>
      </c>
      <c r="J33" s="423">
        <v>29395</v>
      </c>
      <c r="K33" s="423">
        <v>16736</v>
      </c>
    </row>
    <row r="34" ht="15" customHeight="1">
      <c r="K34" s="171" t="s">
        <v>108</v>
      </c>
    </row>
  </sheetData>
  <sheetProtection/>
  <mergeCells count="8">
    <mergeCell ref="B4:B5"/>
    <mergeCell ref="C4:F4"/>
    <mergeCell ref="G4:I4"/>
    <mergeCell ref="J4:K4"/>
    <mergeCell ref="B27:B28"/>
    <mergeCell ref="C27:F27"/>
    <mergeCell ref="G27:I27"/>
    <mergeCell ref="J27:K2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&amp;R10.教      育</oddHeader>
    <oddFooter>&amp;C-61-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27"/>
  <sheetViews>
    <sheetView showGridLines="0" zoomScaleSheetLayoutView="100" zoomScalePageLayoutView="0" workbookViewId="0" topLeftCell="A4">
      <selection activeCell="F27" sqref="F27"/>
    </sheetView>
  </sheetViews>
  <sheetFormatPr defaultColWidth="7.625" defaultRowHeight="18.75" customHeight="1"/>
  <cols>
    <col min="1" max="1" width="3.75390625" style="4" customWidth="1"/>
    <col min="2" max="2" width="9.75390625" style="437" customWidth="1"/>
    <col min="3" max="3" width="4.75390625" style="4" customWidth="1"/>
    <col min="4" max="6" width="4.25390625" style="4" customWidth="1"/>
    <col min="7" max="7" width="7.25390625" style="4" customWidth="1"/>
    <col min="8" max="9" width="6.75390625" style="4" customWidth="1"/>
    <col min="10" max="10" width="5.75390625" style="4" customWidth="1"/>
    <col min="11" max="12" width="5.25390625" style="4" customWidth="1"/>
    <col min="13" max="13" width="5.375" style="4" customWidth="1"/>
    <col min="14" max="16" width="4.75390625" style="4" customWidth="1"/>
    <col min="17" max="18" width="4.25390625" style="4" customWidth="1"/>
    <col min="19" max="20" width="2.00390625" style="4" customWidth="1"/>
    <col min="21" max="16384" width="7.625" style="4" customWidth="1"/>
  </cols>
  <sheetData>
    <row r="1" spans="1:18" ht="30" customHeight="1">
      <c r="A1" s="58" t="s">
        <v>256</v>
      </c>
      <c r="R1" s="438"/>
    </row>
    <row r="2" spans="2:23" ht="18" customHeight="1">
      <c r="B2" s="59" t="s">
        <v>110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40"/>
      <c r="T2" s="440"/>
      <c r="U2" s="440"/>
      <c r="V2" s="440"/>
      <c r="W2" s="440"/>
    </row>
    <row r="3" spans="2:19" s="5" customFormat="1" ht="18" customHeight="1">
      <c r="B3" s="339" t="s">
        <v>117</v>
      </c>
      <c r="C3" s="126" t="s">
        <v>257</v>
      </c>
      <c r="D3" s="112"/>
      <c r="E3" s="112"/>
      <c r="F3" s="133"/>
      <c r="G3" s="126" t="s">
        <v>258</v>
      </c>
      <c r="H3" s="112"/>
      <c r="I3" s="133"/>
      <c r="J3" s="112" t="s">
        <v>259</v>
      </c>
      <c r="K3" s="112"/>
      <c r="L3" s="112"/>
      <c r="M3" s="112"/>
      <c r="N3" s="112"/>
      <c r="O3" s="112"/>
      <c r="P3" s="126" t="s">
        <v>260</v>
      </c>
      <c r="Q3" s="112"/>
      <c r="R3" s="133"/>
      <c r="S3" s="6"/>
    </row>
    <row r="4" spans="2:19" s="5" customFormat="1" ht="18" customHeight="1">
      <c r="B4" s="441"/>
      <c r="C4" s="128"/>
      <c r="D4" s="129"/>
      <c r="E4" s="129"/>
      <c r="F4" s="442"/>
      <c r="G4" s="128"/>
      <c r="H4" s="443"/>
      <c r="I4" s="444"/>
      <c r="J4" s="443"/>
      <c r="K4" s="443"/>
      <c r="L4" s="443"/>
      <c r="M4" s="443"/>
      <c r="N4" s="443"/>
      <c r="O4" s="443"/>
      <c r="P4" s="134" t="s">
        <v>261</v>
      </c>
      <c r="Q4" s="445"/>
      <c r="R4" s="446"/>
      <c r="S4" s="6"/>
    </row>
    <row r="5" spans="2:19" s="5" customFormat="1" ht="18" customHeight="1">
      <c r="B5" s="441"/>
      <c r="C5" s="447" t="s">
        <v>118</v>
      </c>
      <c r="D5" s="448" t="s">
        <v>262</v>
      </c>
      <c r="E5" s="448" t="s">
        <v>263</v>
      </c>
      <c r="F5" s="449" t="s">
        <v>264</v>
      </c>
      <c r="G5" s="116" t="s">
        <v>118</v>
      </c>
      <c r="H5" s="450" t="s">
        <v>162</v>
      </c>
      <c r="I5" s="451" t="s">
        <v>163</v>
      </c>
      <c r="J5" s="452" t="s">
        <v>164</v>
      </c>
      <c r="K5" s="453"/>
      <c r="L5" s="454"/>
      <c r="M5" s="455" t="s">
        <v>265</v>
      </c>
      <c r="N5" s="453"/>
      <c r="O5" s="453"/>
      <c r="P5" s="116" t="s">
        <v>118</v>
      </c>
      <c r="Q5" s="450" t="s">
        <v>162</v>
      </c>
      <c r="R5" s="451" t="s">
        <v>163</v>
      </c>
      <c r="S5" s="6"/>
    </row>
    <row r="6" spans="2:19" s="5" customFormat="1" ht="18" customHeight="1">
      <c r="B6" s="456"/>
      <c r="C6" s="283"/>
      <c r="D6" s="457"/>
      <c r="E6" s="457"/>
      <c r="F6" s="458"/>
      <c r="G6" s="117"/>
      <c r="H6" s="459"/>
      <c r="I6" s="460"/>
      <c r="J6" s="33" t="s">
        <v>118</v>
      </c>
      <c r="K6" s="32" t="s">
        <v>162</v>
      </c>
      <c r="L6" s="32" t="s">
        <v>163</v>
      </c>
      <c r="M6" s="31" t="s">
        <v>118</v>
      </c>
      <c r="N6" s="32" t="s">
        <v>162</v>
      </c>
      <c r="O6" s="32" t="s">
        <v>163</v>
      </c>
      <c r="P6" s="117"/>
      <c r="Q6" s="138"/>
      <c r="R6" s="460"/>
      <c r="S6" s="6"/>
    </row>
    <row r="7" spans="2:19" s="461" customFormat="1" ht="18" customHeight="1">
      <c r="B7" s="462" t="s">
        <v>22</v>
      </c>
      <c r="C7" s="463">
        <f aca="true" t="shared" si="0" ref="C7:N7">SUM(C8:C11)</f>
        <v>5</v>
      </c>
      <c r="D7" s="464">
        <f t="shared" si="0"/>
        <v>4</v>
      </c>
      <c r="E7" s="464">
        <f t="shared" si="0"/>
        <v>1</v>
      </c>
      <c r="F7" s="465">
        <f t="shared" si="0"/>
        <v>0</v>
      </c>
      <c r="G7" s="463">
        <f t="shared" si="0"/>
        <v>2160</v>
      </c>
      <c r="H7" s="464">
        <f t="shared" si="0"/>
        <v>1230</v>
      </c>
      <c r="I7" s="466">
        <f t="shared" si="0"/>
        <v>930</v>
      </c>
      <c r="J7" s="467">
        <f t="shared" si="0"/>
        <v>177</v>
      </c>
      <c r="K7" s="468">
        <f t="shared" si="0"/>
        <v>121</v>
      </c>
      <c r="L7" s="464">
        <f t="shared" si="0"/>
        <v>56</v>
      </c>
      <c r="M7" s="464">
        <f t="shared" si="0"/>
        <v>23</v>
      </c>
      <c r="N7" s="464">
        <f t="shared" si="0"/>
        <v>13</v>
      </c>
      <c r="O7" s="466">
        <v>9</v>
      </c>
      <c r="P7" s="463">
        <f>SUM(P8:P11)</f>
        <v>47</v>
      </c>
      <c r="Q7" s="464">
        <f>SUM(Q8:Q11)</f>
        <v>34</v>
      </c>
      <c r="R7" s="466">
        <f>SUM(R8:R11)</f>
        <v>13</v>
      </c>
      <c r="S7" s="469"/>
    </row>
    <row r="8" spans="2:19" s="5" customFormat="1" ht="18" customHeight="1">
      <c r="B8" s="470" t="s">
        <v>266</v>
      </c>
      <c r="C8" s="249">
        <v>1</v>
      </c>
      <c r="D8" s="471">
        <v>1</v>
      </c>
      <c r="E8" s="471" t="s">
        <v>267</v>
      </c>
      <c r="F8" s="472" t="s">
        <v>267</v>
      </c>
      <c r="G8" s="249">
        <v>716</v>
      </c>
      <c r="H8" s="471">
        <v>298</v>
      </c>
      <c r="I8" s="472">
        <v>418</v>
      </c>
      <c r="J8" s="249">
        <v>48</v>
      </c>
      <c r="K8" s="471">
        <v>28</v>
      </c>
      <c r="L8" s="471">
        <v>20</v>
      </c>
      <c r="M8" s="471">
        <v>9</v>
      </c>
      <c r="N8" s="471">
        <v>7</v>
      </c>
      <c r="O8" s="472">
        <v>2</v>
      </c>
      <c r="P8" s="249">
        <v>7</v>
      </c>
      <c r="Q8" s="471">
        <v>3</v>
      </c>
      <c r="R8" s="472">
        <v>4</v>
      </c>
      <c r="S8" s="6"/>
    </row>
    <row r="9" spans="2:19" s="5" customFormat="1" ht="18" customHeight="1">
      <c r="B9" s="470" t="s">
        <v>268</v>
      </c>
      <c r="C9" s="249">
        <v>2</v>
      </c>
      <c r="D9" s="471">
        <v>1</v>
      </c>
      <c r="E9" s="471">
        <v>1</v>
      </c>
      <c r="F9" s="472" t="s">
        <v>267</v>
      </c>
      <c r="G9" s="249">
        <v>675</v>
      </c>
      <c r="H9" s="471">
        <v>355</v>
      </c>
      <c r="I9" s="472">
        <v>320</v>
      </c>
      <c r="J9" s="249">
        <v>59</v>
      </c>
      <c r="K9" s="471">
        <v>40</v>
      </c>
      <c r="L9" s="471">
        <v>19</v>
      </c>
      <c r="M9" s="471">
        <v>5</v>
      </c>
      <c r="N9" s="471">
        <v>2</v>
      </c>
      <c r="O9" s="472">
        <v>3</v>
      </c>
      <c r="P9" s="249">
        <v>8</v>
      </c>
      <c r="Q9" s="471">
        <v>4</v>
      </c>
      <c r="R9" s="472">
        <v>4</v>
      </c>
      <c r="S9" s="6"/>
    </row>
    <row r="10" spans="2:19" s="5" customFormat="1" ht="18" customHeight="1">
      <c r="B10" s="470" t="s">
        <v>269</v>
      </c>
      <c r="C10" s="249">
        <v>1</v>
      </c>
      <c r="D10" s="471">
        <v>1</v>
      </c>
      <c r="E10" s="471" t="s">
        <v>267</v>
      </c>
      <c r="F10" s="472" t="s">
        <v>267</v>
      </c>
      <c r="G10" s="249">
        <v>453</v>
      </c>
      <c r="H10" s="471">
        <v>435</v>
      </c>
      <c r="I10" s="472">
        <v>18</v>
      </c>
      <c r="J10" s="249">
        <v>38</v>
      </c>
      <c r="K10" s="471">
        <v>30</v>
      </c>
      <c r="L10" s="471">
        <v>8</v>
      </c>
      <c r="M10" s="471">
        <v>2</v>
      </c>
      <c r="N10" s="473">
        <v>1</v>
      </c>
      <c r="O10" s="472">
        <v>1</v>
      </c>
      <c r="P10" s="249">
        <v>15</v>
      </c>
      <c r="Q10" s="471">
        <v>12</v>
      </c>
      <c r="R10" s="472">
        <v>3</v>
      </c>
      <c r="S10" s="6"/>
    </row>
    <row r="11" spans="2:19" s="5" customFormat="1" ht="18" customHeight="1">
      <c r="B11" s="474" t="s">
        <v>270</v>
      </c>
      <c r="C11" s="255">
        <v>1</v>
      </c>
      <c r="D11" s="475">
        <v>1</v>
      </c>
      <c r="E11" s="475" t="s">
        <v>267</v>
      </c>
      <c r="F11" s="476" t="s">
        <v>267</v>
      </c>
      <c r="G11" s="255">
        <v>316</v>
      </c>
      <c r="H11" s="475">
        <v>142</v>
      </c>
      <c r="I11" s="476">
        <v>174</v>
      </c>
      <c r="J11" s="255">
        <v>32</v>
      </c>
      <c r="K11" s="475">
        <v>23</v>
      </c>
      <c r="L11" s="475">
        <v>9</v>
      </c>
      <c r="M11" s="475">
        <v>7</v>
      </c>
      <c r="N11" s="475">
        <v>3</v>
      </c>
      <c r="O11" s="476">
        <v>4</v>
      </c>
      <c r="P11" s="255">
        <v>17</v>
      </c>
      <c r="Q11" s="475">
        <v>15</v>
      </c>
      <c r="R11" s="476">
        <v>2</v>
      </c>
      <c r="S11" s="6"/>
    </row>
    <row r="12" spans="2:19" s="461" customFormat="1" ht="18" customHeight="1">
      <c r="B12" s="462" t="s">
        <v>20</v>
      </c>
      <c r="C12" s="463">
        <f aca="true" t="shared" si="1" ref="C12:N12">SUM(C13:C16)</f>
        <v>5</v>
      </c>
      <c r="D12" s="464">
        <f t="shared" si="1"/>
        <v>4</v>
      </c>
      <c r="E12" s="464">
        <f t="shared" si="1"/>
        <v>1</v>
      </c>
      <c r="F12" s="465">
        <f t="shared" si="1"/>
        <v>0</v>
      </c>
      <c r="G12" s="463">
        <f t="shared" si="1"/>
        <v>2136</v>
      </c>
      <c r="H12" s="464">
        <f t="shared" si="1"/>
        <v>1245</v>
      </c>
      <c r="I12" s="466">
        <f t="shared" si="1"/>
        <v>891</v>
      </c>
      <c r="J12" s="467">
        <f t="shared" si="1"/>
        <v>174</v>
      </c>
      <c r="K12" s="468">
        <f t="shared" si="1"/>
        <v>116</v>
      </c>
      <c r="L12" s="464">
        <f t="shared" si="1"/>
        <v>58</v>
      </c>
      <c r="M12" s="464">
        <f t="shared" si="1"/>
        <v>23</v>
      </c>
      <c r="N12" s="464">
        <f t="shared" si="1"/>
        <v>13</v>
      </c>
      <c r="O12" s="466">
        <v>9</v>
      </c>
      <c r="P12" s="463">
        <f>SUM(P13:P16)</f>
        <v>46</v>
      </c>
      <c r="Q12" s="464">
        <f>SUM(Q13:Q16)</f>
        <v>32</v>
      </c>
      <c r="R12" s="466">
        <f>SUM(R13:R16)</f>
        <v>14</v>
      </c>
      <c r="S12" s="469"/>
    </row>
    <row r="13" spans="2:18" s="5" customFormat="1" ht="18" customHeight="1">
      <c r="B13" s="470" t="s">
        <v>271</v>
      </c>
      <c r="C13" s="249">
        <v>1</v>
      </c>
      <c r="D13" s="471">
        <v>1</v>
      </c>
      <c r="E13" s="471" t="s">
        <v>272</v>
      </c>
      <c r="F13" s="472" t="s">
        <v>272</v>
      </c>
      <c r="G13" s="249">
        <f>SUM(H13:I13)</f>
        <v>700</v>
      </c>
      <c r="H13" s="471">
        <v>306</v>
      </c>
      <c r="I13" s="472">
        <v>394</v>
      </c>
      <c r="J13" s="254">
        <f>SUM(K13:L13)</f>
        <v>44</v>
      </c>
      <c r="K13" s="471">
        <v>25</v>
      </c>
      <c r="L13" s="471">
        <v>19</v>
      </c>
      <c r="M13" s="471">
        <f>SUM(N13:O13)</f>
        <v>8</v>
      </c>
      <c r="N13" s="471">
        <v>4</v>
      </c>
      <c r="O13" s="254">
        <v>4</v>
      </c>
      <c r="P13" s="249">
        <f>SUM(Q13:R13)</f>
        <v>7</v>
      </c>
      <c r="Q13" s="471">
        <v>3</v>
      </c>
      <c r="R13" s="472">
        <v>4</v>
      </c>
    </row>
    <row r="14" spans="2:18" s="5" customFormat="1" ht="18" customHeight="1">
      <c r="B14" s="470" t="s">
        <v>273</v>
      </c>
      <c r="C14" s="249">
        <v>2</v>
      </c>
      <c r="D14" s="471">
        <v>1</v>
      </c>
      <c r="E14" s="471">
        <v>1</v>
      </c>
      <c r="F14" s="472" t="s">
        <v>272</v>
      </c>
      <c r="G14" s="249">
        <f>SUM(H14:I14)</f>
        <v>680</v>
      </c>
      <c r="H14" s="471">
        <v>368</v>
      </c>
      <c r="I14" s="472">
        <v>312</v>
      </c>
      <c r="J14" s="254">
        <f>SUM(K14:L14)</f>
        <v>60</v>
      </c>
      <c r="K14" s="471">
        <v>40</v>
      </c>
      <c r="L14" s="471">
        <v>20</v>
      </c>
      <c r="M14" s="471">
        <f>SUM(N14:O14)</f>
        <v>4</v>
      </c>
      <c r="N14" s="471">
        <v>2</v>
      </c>
      <c r="O14" s="254">
        <v>2</v>
      </c>
      <c r="P14" s="249">
        <f>SUM(Q14:R14)</f>
        <v>8</v>
      </c>
      <c r="Q14" s="471">
        <v>4</v>
      </c>
      <c r="R14" s="472">
        <v>4</v>
      </c>
    </row>
    <row r="15" spans="2:18" s="5" customFormat="1" ht="18" customHeight="1">
      <c r="B15" s="470" t="s">
        <v>274</v>
      </c>
      <c r="C15" s="249">
        <v>1</v>
      </c>
      <c r="D15" s="471">
        <v>1</v>
      </c>
      <c r="E15" s="471" t="s">
        <v>272</v>
      </c>
      <c r="F15" s="472" t="s">
        <v>272</v>
      </c>
      <c r="G15" s="249">
        <f>SUM(H15:I15)</f>
        <v>446</v>
      </c>
      <c r="H15" s="471">
        <v>427</v>
      </c>
      <c r="I15" s="472">
        <v>19</v>
      </c>
      <c r="J15" s="254">
        <f>SUM(K15:L15)</f>
        <v>38</v>
      </c>
      <c r="K15" s="471">
        <v>30</v>
      </c>
      <c r="L15" s="471">
        <v>8</v>
      </c>
      <c r="M15" s="471">
        <f>SUM(N15:O15)</f>
        <v>1</v>
      </c>
      <c r="N15" s="473">
        <v>1</v>
      </c>
      <c r="O15" s="254" t="s">
        <v>272</v>
      </c>
      <c r="P15" s="249">
        <f>SUM(Q15:R15)</f>
        <v>15</v>
      </c>
      <c r="Q15" s="471">
        <v>12</v>
      </c>
      <c r="R15" s="472">
        <v>3</v>
      </c>
    </row>
    <row r="16" spans="2:18" s="5" customFormat="1" ht="18" customHeight="1">
      <c r="B16" s="474" t="s">
        <v>275</v>
      </c>
      <c r="C16" s="255">
        <v>1</v>
      </c>
      <c r="D16" s="475">
        <v>1</v>
      </c>
      <c r="E16" s="475" t="s">
        <v>272</v>
      </c>
      <c r="F16" s="476" t="s">
        <v>272</v>
      </c>
      <c r="G16" s="255">
        <f>SUM(H16:I16)</f>
        <v>310</v>
      </c>
      <c r="H16" s="475">
        <v>144</v>
      </c>
      <c r="I16" s="476">
        <v>166</v>
      </c>
      <c r="J16" s="254">
        <f>SUM(K16:L16)</f>
        <v>32</v>
      </c>
      <c r="K16" s="471">
        <v>21</v>
      </c>
      <c r="L16" s="471">
        <v>11</v>
      </c>
      <c r="M16" s="471">
        <f>SUM(N16:O16)</f>
        <v>10</v>
      </c>
      <c r="N16" s="471">
        <v>6</v>
      </c>
      <c r="O16" s="254">
        <v>4</v>
      </c>
      <c r="P16" s="255">
        <f>SUM(Q16:R16)</f>
        <v>16</v>
      </c>
      <c r="Q16" s="475">
        <v>13</v>
      </c>
      <c r="R16" s="476">
        <v>3</v>
      </c>
    </row>
    <row r="17" spans="2:19" s="15" customFormat="1" ht="18" customHeight="1">
      <c r="B17" s="477" t="s">
        <v>5</v>
      </c>
      <c r="C17" s="478">
        <v>5</v>
      </c>
      <c r="D17" s="479">
        <v>4</v>
      </c>
      <c r="E17" s="479">
        <v>1</v>
      </c>
      <c r="F17" s="478" t="s">
        <v>272</v>
      </c>
      <c r="G17" s="219">
        <f>SUM(H17:I17)</f>
        <v>2051</v>
      </c>
      <c r="H17" s="67">
        <v>1223</v>
      </c>
      <c r="I17" s="480">
        <v>828</v>
      </c>
      <c r="J17" s="478">
        <f>SUM(K17:L17)</f>
        <v>174</v>
      </c>
      <c r="K17" s="479">
        <v>111</v>
      </c>
      <c r="L17" s="479">
        <v>63</v>
      </c>
      <c r="M17" s="479">
        <f>SUM(N17:O17)</f>
        <v>24</v>
      </c>
      <c r="N17" s="479">
        <v>15</v>
      </c>
      <c r="O17" s="478">
        <v>9</v>
      </c>
      <c r="P17" s="263">
        <f>SUM(Q17:R17)</f>
        <v>47</v>
      </c>
      <c r="Q17" s="479">
        <v>34</v>
      </c>
      <c r="R17" s="481">
        <v>13</v>
      </c>
      <c r="S17" s="482"/>
    </row>
    <row r="18" spans="2:19" s="15" customFormat="1" ht="18" customHeight="1">
      <c r="B18" s="477" t="s">
        <v>140</v>
      </c>
      <c r="C18" s="478">
        <v>5</v>
      </c>
      <c r="D18" s="479">
        <v>4</v>
      </c>
      <c r="E18" s="479">
        <v>1</v>
      </c>
      <c r="F18" s="478" t="s">
        <v>21</v>
      </c>
      <c r="G18" s="483">
        <v>1962</v>
      </c>
      <c r="H18" s="484">
        <v>1135</v>
      </c>
      <c r="I18" s="485">
        <v>827</v>
      </c>
      <c r="J18" s="486">
        <v>170</v>
      </c>
      <c r="K18" s="487">
        <v>110</v>
      </c>
      <c r="L18" s="487">
        <v>60</v>
      </c>
      <c r="M18" s="479">
        <v>24</v>
      </c>
      <c r="N18" s="479">
        <v>11</v>
      </c>
      <c r="O18" s="481">
        <v>13</v>
      </c>
      <c r="P18" s="263">
        <v>48</v>
      </c>
      <c r="Q18" s="479">
        <v>34</v>
      </c>
      <c r="R18" s="481">
        <v>14</v>
      </c>
      <c r="S18" s="482"/>
    </row>
    <row r="19" spans="2:19" s="15" customFormat="1" ht="18" customHeight="1">
      <c r="B19" s="477" t="s">
        <v>141</v>
      </c>
      <c r="C19" s="478">
        <v>5</v>
      </c>
      <c r="D19" s="479">
        <v>4</v>
      </c>
      <c r="E19" s="479">
        <v>1</v>
      </c>
      <c r="F19" s="478" t="s">
        <v>21</v>
      </c>
      <c r="G19" s="483">
        <v>1914</v>
      </c>
      <c r="H19" s="484">
        <v>1116</v>
      </c>
      <c r="I19" s="485">
        <v>798</v>
      </c>
      <c r="J19" s="486">
        <v>171</v>
      </c>
      <c r="K19" s="487">
        <v>110</v>
      </c>
      <c r="L19" s="487">
        <v>61</v>
      </c>
      <c r="M19" s="479">
        <v>26</v>
      </c>
      <c r="N19" s="479">
        <v>14</v>
      </c>
      <c r="O19" s="481">
        <v>12</v>
      </c>
      <c r="P19" s="263">
        <v>47</v>
      </c>
      <c r="Q19" s="479">
        <v>34</v>
      </c>
      <c r="R19" s="481">
        <v>13</v>
      </c>
      <c r="S19" s="482"/>
    </row>
    <row r="20" spans="2:18" ht="18" customHeight="1">
      <c r="B20" s="488" t="s">
        <v>142</v>
      </c>
      <c r="C20" s="263">
        <f>SUM(D20:F20)</f>
        <v>5</v>
      </c>
      <c r="D20" s="479">
        <v>4</v>
      </c>
      <c r="E20" s="479">
        <v>1</v>
      </c>
      <c r="F20" s="478" t="s">
        <v>276</v>
      </c>
      <c r="G20" s="219">
        <f aca="true" t="shared" si="2" ref="G20:G26">SUM(H20:I20)</f>
        <v>1930</v>
      </c>
      <c r="H20" s="67">
        <v>1122</v>
      </c>
      <c r="I20" s="480">
        <v>808</v>
      </c>
      <c r="J20" s="489">
        <f aca="true" t="shared" si="3" ref="J20:J26">SUM(K20:L20)</f>
        <v>169</v>
      </c>
      <c r="K20" s="479">
        <v>106</v>
      </c>
      <c r="L20" s="479">
        <v>63</v>
      </c>
      <c r="M20" s="479">
        <f aca="true" t="shared" si="4" ref="M20:M26">SUM(N20:O20)</f>
        <v>25</v>
      </c>
      <c r="N20" s="479">
        <v>12</v>
      </c>
      <c r="O20" s="478">
        <v>13</v>
      </c>
      <c r="P20" s="489">
        <f aca="true" t="shared" si="5" ref="P20:P26">SUM(Q20:R20)</f>
        <v>47</v>
      </c>
      <c r="Q20" s="479">
        <v>30</v>
      </c>
      <c r="R20" s="481">
        <v>17</v>
      </c>
    </row>
    <row r="21" spans="2:18" ht="18" customHeight="1">
      <c r="B21" s="488" t="s">
        <v>147</v>
      </c>
      <c r="C21" s="263">
        <f>SUM(D21:F21)</f>
        <v>5</v>
      </c>
      <c r="D21" s="479">
        <v>4</v>
      </c>
      <c r="E21" s="479">
        <v>1</v>
      </c>
      <c r="F21" s="478" t="s">
        <v>276</v>
      </c>
      <c r="G21" s="219">
        <f t="shared" si="2"/>
        <v>2008</v>
      </c>
      <c r="H21" s="67">
        <v>1189</v>
      </c>
      <c r="I21" s="480">
        <v>819</v>
      </c>
      <c r="J21" s="489">
        <f t="shared" si="3"/>
        <v>170</v>
      </c>
      <c r="K21" s="479">
        <v>110</v>
      </c>
      <c r="L21" s="479">
        <v>60</v>
      </c>
      <c r="M21" s="479">
        <f t="shared" si="4"/>
        <v>24</v>
      </c>
      <c r="N21" s="479">
        <v>10</v>
      </c>
      <c r="O21" s="478">
        <v>14</v>
      </c>
      <c r="P21" s="489">
        <f t="shared" si="5"/>
        <v>47</v>
      </c>
      <c r="Q21" s="479">
        <v>31</v>
      </c>
      <c r="R21" s="481">
        <v>16</v>
      </c>
    </row>
    <row r="22" spans="2:18" ht="18" customHeight="1">
      <c r="B22" s="488" t="s">
        <v>149</v>
      </c>
      <c r="C22" s="263">
        <f>SUM(D22:F22)</f>
        <v>5</v>
      </c>
      <c r="D22" s="479">
        <v>4</v>
      </c>
      <c r="E22" s="479">
        <v>1</v>
      </c>
      <c r="F22" s="478" t="s">
        <v>276</v>
      </c>
      <c r="G22" s="219">
        <f t="shared" si="2"/>
        <v>1988</v>
      </c>
      <c r="H22" s="67">
        <v>1192</v>
      </c>
      <c r="I22" s="480">
        <v>796</v>
      </c>
      <c r="J22" s="489">
        <f t="shared" si="3"/>
        <v>171</v>
      </c>
      <c r="K22" s="479">
        <v>111</v>
      </c>
      <c r="L22" s="479">
        <v>60</v>
      </c>
      <c r="M22" s="479">
        <f t="shared" si="4"/>
        <v>33</v>
      </c>
      <c r="N22" s="479">
        <v>14</v>
      </c>
      <c r="O22" s="478">
        <v>19</v>
      </c>
      <c r="P22" s="489">
        <f t="shared" si="5"/>
        <v>42</v>
      </c>
      <c r="Q22" s="479">
        <v>28</v>
      </c>
      <c r="R22" s="481">
        <v>14</v>
      </c>
    </row>
    <row r="23" spans="2:18" ht="18" customHeight="1">
      <c r="B23" s="488" t="s">
        <v>150</v>
      </c>
      <c r="C23" s="263">
        <f>SUM(D23:F23)</f>
        <v>5</v>
      </c>
      <c r="D23" s="479">
        <v>4</v>
      </c>
      <c r="E23" s="479">
        <v>1</v>
      </c>
      <c r="F23" s="478" t="s">
        <v>276</v>
      </c>
      <c r="G23" s="219">
        <f t="shared" si="2"/>
        <v>1946</v>
      </c>
      <c r="H23" s="67">
        <v>1190</v>
      </c>
      <c r="I23" s="480">
        <v>756</v>
      </c>
      <c r="J23" s="489">
        <f t="shared" si="3"/>
        <v>167</v>
      </c>
      <c r="K23" s="479">
        <v>113</v>
      </c>
      <c r="L23" s="479">
        <v>54</v>
      </c>
      <c r="M23" s="479">
        <f t="shared" si="4"/>
        <v>31</v>
      </c>
      <c r="N23" s="479">
        <v>12</v>
      </c>
      <c r="O23" s="478">
        <v>19</v>
      </c>
      <c r="P23" s="489">
        <f t="shared" si="5"/>
        <v>46</v>
      </c>
      <c r="Q23" s="479">
        <v>32</v>
      </c>
      <c r="R23" s="481">
        <v>14</v>
      </c>
    </row>
    <row r="24" spans="2:18" ht="18" customHeight="1">
      <c r="B24" s="488" t="s">
        <v>151</v>
      </c>
      <c r="C24" s="263">
        <f>SUM(D24:F24)</f>
        <v>5</v>
      </c>
      <c r="D24" s="479">
        <v>4</v>
      </c>
      <c r="E24" s="479">
        <v>1</v>
      </c>
      <c r="F24" s="478" t="s">
        <v>276</v>
      </c>
      <c r="G24" s="219">
        <f t="shared" si="2"/>
        <v>1840</v>
      </c>
      <c r="H24" s="67">
        <v>1109</v>
      </c>
      <c r="I24" s="480">
        <v>731</v>
      </c>
      <c r="J24" s="489">
        <f t="shared" si="3"/>
        <v>162</v>
      </c>
      <c r="K24" s="479">
        <v>110</v>
      </c>
      <c r="L24" s="479">
        <v>52</v>
      </c>
      <c r="M24" s="479">
        <f t="shared" si="4"/>
        <v>30</v>
      </c>
      <c r="N24" s="479">
        <v>15</v>
      </c>
      <c r="O24" s="478">
        <v>15</v>
      </c>
      <c r="P24" s="489">
        <f t="shared" si="5"/>
        <v>49</v>
      </c>
      <c r="Q24" s="479">
        <v>36</v>
      </c>
      <c r="R24" s="481">
        <v>13</v>
      </c>
    </row>
    <row r="25" spans="2:18" ht="18" customHeight="1">
      <c r="B25" s="488" t="s">
        <v>152</v>
      </c>
      <c r="C25" s="263">
        <v>6</v>
      </c>
      <c r="D25" s="479">
        <v>5</v>
      </c>
      <c r="E25" s="479">
        <v>1</v>
      </c>
      <c r="F25" s="478" t="s">
        <v>276</v>
      </c>
      <c r="G25" s="219">
        <f t="shared" si="2"/>
        <v>1881</v>
      </c>
      <c r="H25" s="67">
        <v>1091</v>
      </c>
      <c r="I25" s="480">
        <v>790</v>
      </c>
      <c r="J25" s="489">
        <f t="shared" si="3"/>
        <v>175</v>
      </c>
      <c r="K25" s="479">
        <v>113</v>
      </c>
      <c r="L25" s="479">
        <v>62</v>
      </c>
      <c r="M25" s="479">
        <f t="shared" si="4"/>
        <v>75</v>
      </c>
      <c r="N25" s="479">
        <v>41</v>
      </c>
      <c r="O25" s="478">
        <v>34</v>
      </c>
      <c r="P25" s="489">
        <f t="shared" si="5"/>
        <v>50</v>
      </c>
      <c r="Q25" s="479">
        <v>36</v>
      </c>
      <c r="R25" s="481">
        <v>14</v>
      </c>
    </row>
    <row r="26" spans="2:18" ht="18" customHeight="1">
      <c r="B26" s="477" t="s">
        <v>154</v>
      </c>
      <c r="C26" s="490">
        <v>6</v>
      </c>
      <c r="D26" s="479">
        <v>5</v>
      </c>
      <c r="E26" s="479">
        <v>1</v>
      </c>
      <c r="F26" s="265" t="s">
        <v>276</v>
      </c>
      <c r="G26" s="219">
        <f t="shared" si="2"/>
        <v>1944</v>
      </c>
      <c r="H26" s="67">
        <v>1084</v>
      </c>
      <c r="I26" s="71">
        <v>860</v>
      </c>
      <c r="J26" s="489">
        <f t="shared" si="3"/>
        <v>173</v>
      </c>
      <c r="K26" s="479">
        <v>111</v>
      </c>
      <c r="L26" s="479">
        <v>62</v>
      </c>
      <c r="M26" s="479">
        <f t="shared" si="4"/>
        <v>93</v>
      </c>
      <c r="N26" s="479">
        <v>58</v>
      </c>
      <c r="O26" s="265">
        <v>35</v>
      </c>
      <c r="P26" s="489">
        <f t="shared" si="5"/>
        <v>45</v>
      </c>
      <c r="Q26" s="479">
        <v>34</v>
      </c>
      <c r="R26" s="265">
        <v>11</v>
      </c>
    </row>
    <row r="27" ht="18" customHeight="1">
      <c r="R27" s="73" t="s">
        <v>277</v>
      </c>
    </row>
  </sheetData>
  <sheetProtection/>
  <mergeCells count="18">
    <mergeCell ref="Q5:Q6"/>
    <mergeCell ref="R5:R6"/>
    <mergeCell ref="G5:G6"/>
    <mergeCell ref="H5:H6"/>
    <mergeCell ref="I5:I6"/>
    <mergeCell ref="J5:L5"/>
    <mergeCell ref="M5:O5"/>
    <mergeCell ref="P5:P6"/>
    <mergeCell ref="B3:B6"/>
    <mergeCell ref="C3:F4"/>
    <mergeCell ref="G3:I4"/>
    <mergeCell ref="J3:O4"/>
    <mergeCell ref="P3:R3"/>
    <mergeCell ref="P4:R4"/>
    <mergeCell ref="C5:C6"/>
    <mergeCell ref="D5:D6"/>
    <mergeCell ref="E5:E6"/>
    <mergeCell ref="F5:F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96"/>
  <sheetViews>
    <sheetView showGridLines="0" zoomScaleSheetLayoutView="100" zoomScalePageLayoutView="0" workbookViewId="0" topLeftCell="A1">
      <selection activeCell="S91" sqref="S91"/>
    </sheetView>
  </sheetViews>
  <sheetFormatPr defaultColWidth="7.625" defaultRowHeight="18.75" customHeight="1"/>
  <cols>
    <col min="1" max="1" width="3.75390625" style="4" customWidth="1"/>
    <col min="2" max="2" width="6.75390625" style="4" customWidth="1"/>
    <col min="3" max="3" width="4.75390625" style="4" customWidth="1"/>
    <col min="4" max="4" width="4.25390625" style="4" bestFit="1" customWidth="1"/>
    <col min="5" max="5" width="3.75390625" style="4" customWidth="1"/>
    <col min="6" max="6" width="4.75390625" style="4" customWidth="1"/>
    <col min="7" max="8" width="3.75390625" style="4" customWidth="1"/>
    <col min="9" max="11" width="2.25390625" style="4" customWidth="1"/>
    <col min="12" max="23" width="2.75390625" style="4" customWidth="1"/>
    <col min="24" max="26" width="2.25390625" style="4" customWidth="1"/>
    <col min="27" max="29" width="3.375" style="491" customWidth="1"/>
    <col min="30" max="32" width="3.125" style="491" customWidth="1"/>
    <col min="33" max="16384" width="7.625" style="4" customWidth="1"/>
  </cols>
  <sheetData>
    <row r="1" ht="30" customHeight="1">
      <c r="A1" s="58" t="s">
        <v>278</v>
      </c>
    </row>
    <row r="2" spans="2:23" ht="18" customHeight="1">
      <c r="B2" s="492" t="s">
        <v>279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</row>
    <row r="3" spans="2:33" s="5" customFormat="1" ht="15" customHeight="1">
      <c r="B3" s="494"/>
      <c r="C3" s="495"/>
      <c r="D3" s="496"/>
      <c r="E3" s="496"/>
      <c r="F3" s="497" t="s">
        <v>280</v>
      </c>
      <c r="G3" s="498"/>
      <c r="H3" s="499"/>
      <c r="I3" s="500" t="s">
        <v>281</v>
      </c>
      <c r="J3" s="501"/>
      <c r="K3" s="501"/>
      <c r="L3" s="502" t="s">
        <v>282</v>
      </c>
      <c r="M3" s="503"/>
      <c r="N3" s="504"/>
      <c r="O3" s="500" t="s">
        <v>283</v>
      </c>
      <c r="P3" s="501"/>
      <c r="Q3" s="501"/>
      <c r="R3" s="505" t="s">
        <v>284</v>
      </c>
      <c r="S3" s="498"/>
      <c r="T3" s="499"/>
      <c r="U3" s="506" t="s">
        <v>285</v>
      </c>
      <c r="V3" s="507"/>
      <c r="W3" s="508"/>
      <c r="X3" s="506" t="s">
        <v>286</v>
      </c>
      <c r="Y3" s="507"/>
      <c r="Z3" s="508"/>
      <c r="AA3" s="509" t="s">
        <v>287</v>
      </c>
      <c r="AB3" s="510"/>
      <c r="AC3" s="511"/>
      <c r="AD3" s="512" t="s">
        <v>288</v>
      </c>
      <c r="AE3" s="513"/>
      <c r="AF3" s="514"/>
      <c r="AG3" s="173"/>
    </row>
    <row r="4" spans="2:33" s="5" customFormat="1" ht="15" customHeight="1">
      <c r="B4" s="515" t="s">
        <v>289</v>
      </c>
      <c r="C4" s="516"/>
      <c r="D4" s="104" t="s">
        <v>290</v>
      </c>
      <c r="E4" s="6"/>
      <c r="F4" s="134"/>
      <c r="G4" s="135"/>
      <c r="H4" s="136"/>
      <c r="I4" s="517"/>
      <c r="J4" s="517"/>
      <c r="K4" s="517"/>
      <c r="L4" s="518"/>
      <c r="M4" s="519"/>
      <c r="N4" s="520"/>
      <c r="O4" s="517"/>
      <c r="P4" s="517"/>
      <c r="Q4" s="517"/>
      <c r="R4" s="134"/>
      <c r="S4" s="135"/>
      <c r="T4" s="136"/>
      <c r="U4" s="521"/>
      <c r="V4" s="522"/>
      <c r="W4" s="523"/>
      <c r="X4" s="521"/>
      <c r="Y4" s="522"/>
      <c r="Z4" s="523"/>
      <c r="AA4" s="524"/>
      <c r="AB4" s="525"/>
      <c r="AC4" s="526"/>
      <c r="AD4" s="527"/>
      <c r="AE4" s="528"/>
      <c r="AF4" s="529"/>
      <c r="AG4" s="173"/>
    </row>
    <row r="5" spans="2:33" s="5" customFormat="1" ht="15" customHeight="1">
      <c r="B5" s="530"/>
      <c r="C5" s="516"/>
      <c r="D5" s="531"/>
      <c r="E5" s="6"/>
      <c r="F5" s="134"/>
      <c r="G5" s="135"/>
      <c r="H5" s="136"/>
      <c r="I5" s="517"/>
      <c r="J5" s="517"/>
      <c r="K5" s="517"/>
      <c r="L5" s="518"/>
      <c r="M5" s="519"/>
      <c r="N5" s="520"/>
      <c r="O5" s="517"/>
      <c r="P5" s="517"/>
      <c r="Q5" s="517"/>
      <c r="R5" s="134"/>
      <c r="S5" s="135"/>
      <c r="T5" s="136"/>
      <c r="U5" s="521"/>
      <c r="V5" s="522"/>
      <c r="W5" s="523"/>
      <c r="X5" s="521"/>
      <c r="Y5" s="522"/>
      <c r="Z5" s="523"/>
      <c r="AA5" s="524"/>
      <c r="AB5" s="525"/>
      <c r="AC5" s="526"/>
      <c r="AD5" s="527"/>
      <c r="AE5" s="528"/>
      <c r="AF5" s="529"/>
      <c r="AG5" s="173"/>
    </row>
    <row r="6" spans="2:33" s="5" customFormat="1" ht="18.75" customHeight="1">
      <c r="B6" s="530"/>
      <c r="C6" s="532" t="s">
        <v>290</v>
      </c>
      <c r="D6" s="533" t="s">
        <v>291</v>
      </c>
      <c r="E6" s="102" t="s">
        <v>292</v>
      </c>
      <c r="F6" s="103" t="s">
        <v>290</v>
      </c>
      <c r="G6" s="102" t="s">
        <v>291</v>
      </c>
      <c r="H6" s="534" t="s">
        <v>292</v>
      </c>
      <c r="I6" s="535" t="s">
        <v>290</v>
      </c>
      <c r="J6" s="536" t="s">
        <v>291</v>
      </c>
      <c r="K6" s="536" t="s">
        <v>292</v>
      </c>
      <c r="L6" s="103" t="s">
        <v>290</v>
      </c>
      <c r="M6" s="102" t="s">
        <v>291</v>
      </c>
      <c r="N6" s="534" t="s">
        <v>292</v>
      </c>
      <c r="O6" s="104" t="s">
        <v>290</v>
      </c>
      <c r="P6" s="102" t="s">
        <v>291</v>
      </c>
      <c r="Q6" s="102" t="s">
        <v>292</v>
      </c>
      <c r="R6" s="103" t="s">
        <v>290</v>
      </c>
      <c r="S6" s="102" t="s">
        <v>291</v>
      </c>
      <c r="T6" s="534" t="s">
        <v>292</v>
      </c>
      <c r="U6" s="103" t="s">
        <v>290</v>
      </c>
      <c r="V6" s="102" t="s">
        <v>291</v>
      </c>
      <c r="W6" s="534" t="s">
        <v>292</v>
      </c>
      <c r="X6" s="535" t="s">
        <v>290</v>
      </c>
      <c r="Y6" s="537" t="s">
        <v>291</v>
      </c>
      <c r="Z6" s="538" t="s">
        <v>292</v>
      </c>
      <c r="AA6" s="539" t="s">
        <v>290</v>
      </c>
      <c r="AB6" s="536" t="s">
        <v>291</v>
      </c>
      <c r="AC6" s="540" t="s">
        <v>292</v>
      </c>
      <c r="AD6" s="539" t="s">
        <v>290</v>
      </c>
      <c r="AE6" s="536" t="s">
        <v>291</v>
      </c>
      <c r="AF6" s="540" t="s">
        <v>292</v>
      </c>
      <c r="AG6" s="173"/>
    </row>
    <row r="7" spans="2:32" s="5" customFormat="1" ht="19.5" customHeight="1">
      <c r="B7" s="28" t="s">
        <v>293</v>
      </c>
      <c r="C7" s="541">
        <f aca="true" t="shared" si="0" ref="C7:Z7">SUM(C8:C11)</f>
        <v>1043</v>
      </c>
      <c r="D7" s="541">
        <f t="shared" si="0"/>
        <v>554</v>
      </c>
      <c r="E7" s="542">
        <f t="shared" si="0"/>
        <v>489</v>
      </c>
      <c r="F7" s="543">
        <f t="shared" si="0"/>
        <v>1022</v>
      </c>
      <c r="G7" s="541">
        <f t="shared" si="0"/>
        <v>540</v>
      </c>
      <c r="H7" s="544">
        <f t="shared" si="0"/>
        <v>482</v>
      </c>
      <c r="I7" s="541">
        <f t="shared" si="0"/>
        <v>0</v>
      </c>
      <c r="J7" s="541">
        <f t="shared" si="0"/>
        <v>0</v>
      </c>
      <c r="K7" s="542">
        <f t="shared" si="0"/>
        <v>0</v>
      </c>
      <c r="L7" s="543">
        <f t="shared" si="0"/>
        <v>1</v>
      </c>
      <c r="M7" s="541">
        <f t="shared" si="0"/>
        <v>1</v>
      </c>
      <c r="N7" s="544">
        <f t="shared" si="0"/>
        <v>0</v>
      </c>
      <c r="O7" s="541">
        <f t="shared" si="0"/>
        <v>1</v>
      </c>
      <c r="P7" s="541">
        <f t="shared" si="0"/>
        <v>1</v>
      </c>
      <c r="Q7" s="542">
        <f t="shared" si="0"/>
        <v>0</v>
      </c>
      <c r="R7" s="543">
        <f t="shared" si="0"/>
        <v>8</v>
      </c>
      <c r="S7" s="541">
        <f t="shared" si="0"/>
        <v>4</v>
      </c>
      <c r="T7" s="544">
        <f t="shared" si="0"/>
        <v>4</v>
      </c>
      <c r="U7" s="541">
        <f t="shared" si="0"/>
        <v>11</v>
      </c>
      <c r="V7" s="541">
        <f t="shared" si="0"/>
        <v>8</v>
      </c>
      <c r="W7" s="542">
        <f t="shared" si="0"/>
        <v>3</v>
      </c>
      <c r="X7" s="543">
        <f t="shared" si="0"/>
        <v>0</v>
      </c>
      <c r="Y7" s="541">
        <f t="shared" si="0"/>
        <v>0</v>
      </c>
      <c r="Z7" s="544">
        <f t="shared" si="0"/>
        <v>0</v>
      </c>
      <c r="AA7" s="545">
        <f>ROUND(F7/C7*100,1)</f>
        <v>98</v>
      </c>
      <c r="AB7" s="546">
        <f>ROUND(G7/D7*100,1)</f>
        <v>97.5</v>
      </c>
      <c r="AC7" s="547">
        <f>ROUND(H7/E7*100,1)</f>
        <v>98.6</v>
      </c>
      <c r="AD7" s="548">
        <f>ROUND(R7/C7*100,1)</f>
        <v>0.8</v>
      </c>
      <c r="AE7" s="546">
        <f>ROUND(S7/D7*100,1)</f>
        <v>0.7</v>
      </c>
      <c r="AF7" s="547">
        <f>ROUND(T7/E7*100,1)</f>
        <v>0.8</v>
      </c>
    </row>
    <row r="8" spans="2:33" s="549" customFormat="1" ht="13.5" customHeight="1" hidden="1">
      <c r="B8" s="90" t="s">
        <v>131</v>
      </c>
      <c r="C8" s="550">
        <v>250</v>
      </c>
      <c r="D8" s="551">
        <v>143</v>
      </c>
      <c r="E8" s="552">
        <f>+C8-D8</f>
        <v>107</v>
      </c>
      <c r="F8" s="550">
        <v>243</v>
      </c>
      <c r="G8" s="551">
        <v>139</v>
      </c>
      <c r="H8" s="552">
        <f>+F8-G8</f>
        <v>104</v>
      </c>
      <c r="I8" s="550" t="s">
        <v>130</v>
      </c>
      <c r="J8" s="551" t="s">
        <v>130</v>
      </c>
      <c r="K8" s="553" t="s">
        <v>130</v>
      </c>
      <c r="L8" s="550">
        <v>1</v>
      </c>
      <c r="M8" s="551">
        <v>1</v>
      </c>
      <c r="N8" s="552">
        <f>+L8-M8</f>
        <v>0</v>
      </c>
      <c r="O8" s="550" t="s">
        <v>130</v>
      </c>
      <c r="P8" s="551" t="s">
        <v>130</v>
      </c>
      <c r="Q8" s="553" t="s">
        <v>130</v>
      </c>
      <c r="R8" s="550">
        <v>2</v>
      </c>
      <c r="S8" s="551">
        <v>1</v>
      </c>
      <c r="T8" s="552">
        <f>+R8-S8</f>
        <v>1</v>
      </c>
      <c r="U8" s="550">
        <v>4</v>
      </c>
      <c r="V8" s="551">
        <v>2</v>
      </c>
      <c r="W8" s="552">
        <f>+U8-V8</f>
        <v>2</v>
      </c>
      <c r="X8" s="550" t="s">
        <v>130</v>
      </c>
      <c r="Y8" s="551" t="s">
        <v>130</v>
      </c>
      <c r="Z8" s="553" t="s">
        <v>130</v>
      </c>
      <c r="AA8" s="554">
        <f aca="true" t="shared" si="1" ref="AA8:AC12">ROUND(F8/C8*100,1)</f>
        <v>97.2</v>
      </c>
      <c r="AB8" s="555">
        <f t="shared" si="1"/>
        <v>97.2</v>
      </c>
      <c r="AC8" s="556">
        <f t="shared" si="1"/>
        <v>97.2</v>
      </c>
      <c r="AD8" s="554">
        <f aca="true" t="shared" si="2" ref="AD8:AF12">ROUND(R8/C8*100,1)</f>
        <v>0.8</v>
      </c>
      <c r="AE8" s="555">
        <f t="shared" si="2"/>
        <v>0.7</v>
      </c>
      <c r="AF8" s="556">
        <f t="shared" si="2"/>
        <v>0.9</v>
      </c>
      <c r="AG8" s="491"/>
    </row>
    <row r="9" spans="2:33" s="549" customFormat="1" ht="13.5" customHeight="1" hidden="1">
      <c r="B9" s="90" t="s">
        <v>132</v>
      </c>
      <c r="C9" s="550">
        <v>391</v>
      </c>
      <c r="D9" s="551">
        <v>218</v>
      </c>
      <c r="E9" s="552">
        <f>+C9-D9</f>
        <v>173</v>
      </c>
      <c r="F9" s="550">
        <v>381</v>
      </c>
      <c r="G9" s="551">
        <v>211</v>
      </c>
      <c r="H9" s="552">
        <f>+F9-G9</f>
        <v>170</v>
      </c>
      <c r="I9" s="550" t="s">
        <v>130</v>
      </c>
      <c r="J9" s="551" t="s">
        <v>130</v>
      </c>
      <c r="K9" s="553" t="s">
        <v>130</v>
      </c>
      <c r="L9" s="550" t="s">
        <v>130</v>
      </c>
      <c r="M9" s="551" t="s">
        <v>130</v>
      </c>
      <c r="N9" s="553" t="s">
        <v>130</v>
      </c>
      <c r="O9" s="550">
        <v>1</v>
      </c>
      <c r="P9" s="551">
        <v>1</v>
      </c>
      <c r="Q9" s="552">
        <f>+O9-P9</f>
        <v>0</v>
      </c>
      <c r="R9" s="550">
        <v>4</v>
      </c>
      <c r="S9" s="551">
        <v>1</v>
      </c>
      <c r="T9" s="552">
        <f>+R9-S9</f>
        <v>3</v>
      </c>
      <c r="U9" s="550">
        <v>5</v>
      </c>
      <c r="V9" s="551">
        <v>5</v>
      </c>
      <c r="W9" s="552">
        <f>+U9-V9</f>
        <v>0</v>
      </c>
      <c r="X9" s="550" t="s">
        <v>130</v>
      </c>
      <c r="Y9" s="551" t="s">
        <v>130</v>
      </c>
      <c r="Z9" s="553" t="s">
        <v>130</v>
      </c>
      <c r="AA9" s="554">
        <f t="shared" si="1"/>
        <v>97.4</v>
      </c>
      <c r="AB9" s="555">
        <f t="shared" si="1"/>
        <v>96.8</v>
      </c>
      <c r="AC9" s="556">
        <f t="shared" si="1"/>
        <v>98.3</v>
      </c>
      <c r="AD9" s="554">
        <f t="shared" si="2"/>
        <v>1</v>
      </c>
      <c r="AE9" s="555">
        <f t="shared" si="2"/>
        <v>0.5</v>
      </c>
      <c r="AF9" s="556">
        <f t="shared" si="2"/>
        <v>1.7</v>
      </c>
      <c r="AG9" s="491"/>
    </row>
    <row r="10" spans="2:33" s="549" customFormat="1" ht="13.5" customHeight="1" hidden="1">
      <c r="B10" s="90" t="s">
        <v>133</v>
      </c>
      <c r="C10" s="550">
        <v>253</v>
      </c>
      <c r="D10" s="551">
        <v>117</v>
      </c>
      <c r="E10" s="552">
        <f>+C10-D10</f>
        <v>136</v>
      </c>
      <c r="F10" s="550">
        <v>250</v>
      </c>
      <c r="G10" s="551">
        <v>115</v>
      </c>
      <c r="H10" s="552">
        <f>+F10-G10</f>
        <v>135</v>
      </c>
      <c r="I10" s="550" t="s">
        <v>130</v>
      </c>
      <c r="J10" s="551" t="s">
        <v>130</v>
      </c>
      <c r="K10" s="553" t="s">
        <v>130</v>
      </c>
      <c r="L10" s="550" t="s">
        <v>130</v>
      </c>
      <c r="M10" s="551" t="s">
        <v>130</v>
      </c>
      <c r="N10" s="553" t="s">
        <v>130</v>
      </c>
      <c r="O10" s="550" t="s">
        <v>130</v>
      </c>
      <c r="P10" s="551" t="s">
        <v>130</v>
      </c>
      <c r="Q10" s="553" t="s">
        <v>130</v>
      </c>
      <c r="R10" s="550">
        <v>1</v>
      </c>
      <c r="S10" s="551">
        <v>1</v>
      </c>
      <c r="T10" s="552">
        <f>+R10-S10</f>
        <v>0</v>
      </c>
      <c r="U10" s="550">
        <v>2</v>
      </c>
      <c r="V10" s="551">
        <v>1</v>
      </c>
      <c r="W10" s="552">
        <f>+U10-V10</f>
        <v>1</v>
      </c>
      <c r="X10" s="550" t="s">
        <v>130</v>
      </c>
      <c r="Y10" s="551" t="s">
        <v>130</v>
      </c>
      <c r="Z10" s="553" t="s">
        <v>130</v>
      </c>
      <c r="AA10" s="554">
        <f t="shared" si="1"/>
        <v>98.8</v>
      </c>
      <c r="AB10" s="555">
        <f t="shared" si="1"/>
        <v>98.3</v>
      </c>
      <c r="AC10" s="556">
        <f t="shared" si="1"/>
        <v>99.3</v>
      </c>
      <c r="AD10" s="554">
        <f t="shared" si="2"/>
        <v>0.4</v>
      </c>
      <c r="AE10" s="555">
        <f t="shared" si="2"/>
        <v>0.9</v>
      </c>
      <c r="AF10" s="556">
        <f t="shared" si="2"/>
        <v>0</v>
      </c>
      <c r="AG10" s="491"/>
    </row>
    <row r="11" spans="2:33" s="549" customFormat="1" ht="13.5" customHeight="1" hidden="1">
      <c r="B11" s="557" t="s">
        <v>134</v>
      </c>
      <c r="C11" s="558">
        <v>149</v>
      </c>
      <c r="D11" s="559">
        <v>76</v>
      </c>
      <c r="E11" s="560">
        <f>+C11-D11</f>
        <v>73</v>
      </c>
      <c r="F11" s="558">
        <v>148</v>
      </c>
      <c r="G11" s="559">
        <v>75</v>
      </c>
      <c r="H11" s="560">
        <f>+F11-G11</f>
        <v>73</v>
      </c>
      <c r="I11" s="558" t="s">
        <v>130</v>
      </c>
      <c r="J11" s="559" t="s">
        <v>130</v>
      </c>
      <c r="K11" s="561" t="s">
        <v>130</v>
      </c>
      <c r="L11" s="558" t="s">
        <v>130</v>
      </c>
      <c r="M11" s="559" t="s">
        <v>130</v>
      </c>
      <c r="N11" s="561" t="s">
        <v>130</v>
      </c>
      <c r="O11" s="558" t="s">
        <v>130</v>
      </c>
      <c r="P11" s="559" t="s">
        <v>130</v>
      </c>
      <c r="Q11" s="561" t="s">
        <v>130</v>
      </c>
      <c r="R11" s="558">
        <v>1</v>
      </c>
      <c r="S11" s="559">
        <v>1</v>
      </c>
      <c r="T11" s="560">
        <f>+R11-S11</f>
        <v>0</v>
      </c>
      <c r="U11" s="558" t="s">
        <v>130</v>
      </c>
      <c r="V11" s="559" t="s">
        <v>130</v>
      </c>
      <c r="W11" s="561" t="s">
        <v>130</v>
      </c>
      <c r="X11" s="558" t="s">
        <v>130</v>
      </c>
      <c r="Y11" s="559" t="s">
        <v>130</v>
      </c>
      <c r="Z11" s="561" t="s">
        <v>130</v>
      </c>
      <c r="AA11" s="562">
        <f t="shared" si="1"/>
        <v>99.3</v>
      </c>
      <c r="AB11" s="563">
        <f t="shared" si="1"/>
        <v>98.7</v>
      </c>
      <c r="AC11" s="564">
        <f t="shared" si="1"/>
        <v>100</v>
      </c>
      <c r="AD11" s="562">
        <f t="shared" si="2"/>
        <v>0.7</v>
      </c>
      <c r="AE11" s="563">
        <f t="shared" si="2"/>
        <v>1.3</v>
      </c>
      <c r="AF11" s="564">
        <f t="shared" si="2"/>
        <v>0</v>
      </c>
      <c r="AG11" s="491"/>
    </row>
    <row r="12" spans="2:32" s="5" customFormat="1" ht="19.5" customHeight="1">
      <c r="B12" s="28" t="s">
        <v>294</v>
      </c>
      <c r="C12" s="541">
        <f aca="true" t="shared" si="3" ref="C12:Z12">SUM(C13:C16)</f>
        <v>1056</v>
      </c>
      <c r="D12" s="541">
        <f t="shared" si="3"/>
        <v>522</v>
      </c>
      <c r="E12" s="542">
        <f t="shared" si="3"/>
        <v>534</v>
      </c>
      <c r="F12" s="543">
        <f t="shared" si="3"/>
        <v>1038</v>
      </c>
      <c r="G12" s="541">
        <f t="shared" si="3"/>
        <v>508</v>
      </c>
      <c r="H12" s="544">
        <f t="shared" si="3"/>
        <v>530</v>
      </c>
      <c r="I12" s="541">
        <f t="shared" si="3"/>
        <v>0</v>
      </c>
      <c r="J12" s="541">
        <f t="shared" si="3"/>
        <v>0</v>
      </c>
      <c r="K12" s="542">
        <f t="shared" si="3"/>
        <v>0</v>
      </c>
      <c r="L12" s="543">
        <f t="shared" si="3"/>
        <v>1</v>
      </c>
      <c r="M12" s="541">
        <f t="shared" si="3"/>
        <v>0</v>
      </c>
      <c r="N12" s="544">
        <f t="shared" si="3"/>
        <v>1</v>
      </c>
      <c r="O12" s="541">
        <f t="shared" si="3"/>
        <v>0</v>
      </c>
      <c r="P12" s="541">
        <f t="shared" si="3"/>
        <v>0</v>
      </c>
      <c r="Q12" s="542">
        <f t="shared" si="3"/>
        <v>0</v>
      </c>
      <c r="R12" s="543">
        <f t="shared" si="3"/>
        <v>12</v>
      </c>
      <c r="S12" s="541">
        <f t="shared" si="3"/>
        <v>10</v>
      </c>
      <c r="T12" s="544">
        <f t="shared" si="3"/>
        <v>2</v>
      </c>
      <c r="U12" s="541">
        <f t="shared" si="3"/>
        <v>5</v>
      </c>
      <c r="V12" s="541">
        <f t="shared" si="3"/>
        <v>4</v>
      </c>
      <c r="W12" s="542">
        <f t="shared" si="3"/>
        <v>1</v>
      </c>
      <c r="X12" s="543">
        <f t="shared" si="3"/>
        <v>0</v>
      </c>
      <c r="Y12" s="541">
        <f t="shared" si="3"/>
        <v>0</v>
      </c>
      <c r="Z12" s="544">
        <f t="shared" si="3"/>
        <v>0</v>
      </c>
      <c r="AA12" s="545">
        <f t="shared" si="1"/>
        <v>98.3</v>
      </c>
      <c r="AB12" s="546">
        <f t="shared" si="1"/>
        <v>97.3</v>
      </c>
      <c r="AC12" s="547">
        <f t="shared" si="1"/>
        <v>99.3</v>
      </c>
      <c r="AD12" s="548">
        <f t="shared" si="2"/>
        <v>1.1</v>
      </c>
      <c r="AE12" s="546">
        <f t="shared" si="2"/>
        <v>1.9</v>
      </c>
      <c r="AF12" s="547">
        <f t="shared" si="2"/>
        <v>0.4</v>
      </c>
    </row>
    <row r="13" spans="2:33" s="5" customFormat="1" ht="13.5" customHeight="1" hidden="1">
      <c r="B13" s="90" t="s">
        <v>131</v>
      </c>
      <c r="C13" s="565">
        <f aca="true" t="shared" si="4" ref="C13:E16">SUM(F13,I13,L13,O13,R13,U13,X13)</f>
        <v>299</v>
      </c>
      <c r="D13" s="566">
        <f t="shared" si="4"/>
        <v>147</v>
      </c>
      <c r="E13" s="567">
        <f t="shared" si="4"/>
        <v>152</v>
      </c>
      <c r="F13" s="568">
        <f>SUM(G13:H13)</f>
        <v>296</v>
      </c>
      <c r="G13" s="566">
        <v>145</v>
      </c>
      <c r="H13" s="569">
        <v>151</v>
      </c>
      <c r="I13" s="570" t="s">
        <v>130</v>
      </c>
      <c r="J13" s="566" t="s">
        <v>130</v>
      </c>
      <c r="K13" s="571" t="s">
        <v>130</v>
      </c>
      <c r="L13" s="568">
        <f>SUM(M13:N13)</f>
        <v>1</v>
      </c>
      <c r="M13" s="566" t="s">
        <v>130</v>
      </c>
      <c r="N13" s="569">
        <v>1</v>
      </c>
      <c r="O13" s="570" t="s">
        <v>130</v>
      </c>
      <c r="P13" s="566" t="s">
        <v>130</v>
      </c>
      <c r="Q13" s="571" t="s">
        <v>130</v>
      </c>
      <c r="R13" s="568" t="s">
        <v>130</v>
      </c>
      <c r="S13" s="566" t="s">
        <v>130</v>
      </c>
      <c r="T13" s="569" t="s">
        <v>130</v>
      </c>
      <c r="U13" s="568">
        <f>SUM(V13:W13)</f>
        <v>2</v>
      </c>
      <c r="V13" s="566">
        <v>2</v>
      </c>
      <c r="W13" s="569" t="s">
        <v>130</v>
      </c>
      <c r="X13" s="570" t="s">
        <v>130</v>
      </c>
      <c r="Y13" s="571" t="s">
        <v>130</v>
      </c>
      <c r="Z13" s="571" t="s">
        <v>130</v>
      </c>
      <c r="AA13" s="572">
        <v>98.99665551839465</v>
      </c>
      <c r="AB13" s="573">
        <v>98.63945578231292</v>
      </c>
      <c r="AC13" s="574">
        <v>99.3421052631579</v>
      </c>
      <c r="AD13" s="575">
        <v>0</v>
      </c>
      <c r="AE13" s="573">
        <v>0</v>
      </c>
      <c r="AF13" s="574">
        <v>0</v>
      </c>
      <c r="AG13" s="173"/>
    </row>
    <row r="14" spans="2:33" s="5" customFormat="1" ht="13.5" customHeight="1" hidden="1">
      <c r="B14" s="90" t="s">
        <v>132</v>
      </c>
      <c r="C14" s="565">
        <f t="shared" si="4"/>
        <v>365</v>
      </c>
      <c r="D14" s="566">
        <f t="shared" si="4"/>
        <v>176</v>
      </c>
      <c r="E14" s="567">
        <f t="shared" si="4"/>
        <v>189</v>
      </c>
      <c r="F14" s="568">
        <f>SUM(G14:H14)</f>
        <v>356</v>
      </c>
      <c r="G14" s="566">
        <v>167</v>
      </c>
      <c r="H14" s="569">
        <v>189</v>
      </c>
      <c r="I14" s="570" t="s">
        <v>130</v>
      </c>
      <c r="J14" s="566" t="s">
        <v>130</v>
      </c>
      <c r="K14" s="571" t="s">
        <v>130</v>
      </c>
      <c r="L14" s="568" t="s">
        <v>130</v>
      </c>
      <c r="M14" s="566" t="s">
        <v>130</v>
      </c>
      <c r="N14" s="569" t="s">
        <v>130</v>
      </c>
      <c r="O14" s="570" t="s">
        <v>130</v>
      </c>
      <c r="P14" s="566" t="s">
        <v>130</v>
      </c>
      <c r="Q14" s="571" t="s">
        <v>130</v>
      </c>
      <c r="R14" s="568">
        <f>SUM(S14:T14)</f>
        <v>8</v>
      </c>
      <c r="S14" s="566">
        <v>8</v>
      </c>
      <c r="T14" s="569" t="s">
        <v>130</v>
      </c>
      <c r="U14" s="568">
        <f>SUM(V14:W14)</f>
        <v>1</v>
      </c>
      <c r="V14" s="566">
        <v>1</v>
      </c>
      <c r="W14" s="569" t="s">
        <v>130</v>
      </c>
      <c r="X14" s="570" t="s">
        <v>130</v>
      </c>
      <c r="Y14" s="571" t="s">
        <v>130</v>
      </c>
      <c r="Z14" s="571" t="s">
        <v>130</v>
      </c>
      <c r="AA14" s="572">
        <v>97.53424657534246</v>
      </c>
      <c r="AB14" s="573">
        <v>94.88636363636364</v>
      </c>
      <c r="AC14" s="574">
        <v>100</v>
      </c>
      <c r="AD14" s="575">
        <v>2.2</v>
      </c>
      <c r="AE14" s="573">
        <v>4.5</v>
      </c>
      <c r="AF14" s="574">
        <v>1.6</v>
      </c>
      <c r="AG14" s="173"/>
    </row>
    <row r="15" spans="2:33" s="5" customFormat="1" ht="13.5" customHeight="1" hidden="1">
      <c r="B15" s="90" t="s">
        <v>133</v>
      </c>
      <c r="C15" s="565">
        <f t="shared" si="4"/>
        <v>254</v>
      </c>
      <c r="D15" s="566">
        <f t="shared" si="4"/>
        <v>131</v>
      </c>
      <c r="E15" s="567">
        <f t="shared" si="4"/>
        <v>123</v>
      </c>
      <c r="F15" s="568">
        <f>SUM(G15:H15)</f>
        <v>249</v>
      </c>
      <c r="G15" s="566">
        <v>128</v>
      </c>
      <c r="H15" s="569">
        <v>121</v>
      </c>
      <c r="I15" s="570" t="s">
        <v>130</v>
      </c>
      <c r="J15" s="566" t="s">
        <v>130</v>
      </c>
      <c r="K15" s="571" t="s">
        <v>130</v>
      </c>
      <c r="L15" s="568" t="s">
        <v>130</v>
      </c>
      <c r="M15" s="566" t="s">
        <v>130</v>
      </c>
      <c r="N15" s="569" t="s">
        <v>130</v>
      </c>
      <c r="O15" s="570" t="s">
        <v>130</v>
      </c>
      <c r="P15" s="566" t="s">
        <v>130</v>
      </c>
      <c r="Q15" s="571" t="s">
        <v>130</v>
      </c>
      <c r="R15" s="568">
        <f>SUM(S15:T15)</f>
        <v>4</v>
      </c>
      <c r="S15" s="566">
        <v>2</v>
      </c>
      <c r="T15" s="569">
        <v>2</v>
      </c>
      <c r="U15" s="568">
        <f>SUM(V15:W15)</f>
        <v>1</v>
      </c>
      <c r="V15" s="566">
        <v>1</v>
      </c>
      <c r="W15" s="569" t="s">
        <v>130</v>
      </c>
      <c r="X15" s="570" t="s">
        <v>130</v>
      </c>
      <c r="Y15" s="571" t="s">
        <v>130</v>
      </c>
      <c r="Z15" s="571" t="s">
        <v>130</v>
      </c>
      <c r="AA15" s="572">
        <v>98.03149606299213</v>
      </c>
      <c r="AB15" s="573">
        <v>97.70992366412213</v>
      </c>
      <c r="AC15" s="574">
        <v>98.3739837398374</v>
      </c>
      <c r="AD15" s="575">
        <v>1.6</v>
      </c>
      <c r="AE15" s="573">
        <v>1.5</v>
      </c>
      <c r="AF15" s="574">
        <v>0</v>
      </c>
      <c r="AG15" s="173"/>
    </row>
    <row r="16" spans="2:33" s="5" customFormat="1" ht="13.5" customHeight="1" hidden="1">
      <c r="B16" s="557" t="s">
        <v>134</v>
      </c>
      <c r="C16" s="576">
        <f t="shared" si="4"/>
        <v>138</v>
      </c>
      <c r="D16" s="577">
        <f t="shared" si="4"/>
        <v>68</v>
      </c>
      <c r="E16" s="578">
        <f t="shared" si="4"/>
        <v>70</v>
      </c>
      <c r="F16" s="579">
        <f>SUM(G16:H16)</f>
        <v>137</v>
      </c>
      <c r="G16" s="577">
        <v>68</v>
      </c>
      <c r="H16" s="580">
        <v>69</v>
      </c>
      <c r="I16" s="581" t="s">
        <v>130</v>
      </c>
      <c r="J16" s="577" t="s">
        <v>130</v>
      </c>
      <c r="K16" s="582" t="s">
        <v>130</v>
      </c>
      <c r="L16" s="579" t="s">
        <v>130</v>
      </c>
      <c r="M16" s="577" t="s">
        <v>130</v>
      </c>
      <c r="N16" s="580" t="s">
        <v>130</v>
      </c>
      <c r="O16" s="581" t="s">
        <v>130</v>
      </c>
      <c r="P16" s="577" t="s">
        <v>130</v>
      </c>
      <c r="Q16" s="582" t="s">
        <v>130</v>
      </c>
      <c r="R16" s="579" t="s">
        <v>130</v>
      </c>
      <c r="S16" s="577" t="s">
        <v>130</v>
      </c>
      <c r="T16" s="580" t="s">
        <v>130</v>
      </c>
      <c r="U16" s="579">
        <f>SUM(V16:W16)</f>
        <v>1</v>
      </c>
      <c r="V16" s="577" t="s">
        <v>130</v>
      </c>
      <c r="W16" s="580">
        <v>1</v>
      </c>
      <c r="X16" s="581" t="s">
        <v>130</v>
      </c>
      <c r="Y16" s="582" t="s">
        <v>130</v>
      </c>
      <c r="Z16" s="582" t="s">
        <v>130</v>
      </c>
      <c r="AA16" s="583">
        <v>99.27536231884058</v>
      </c>
      <c r="AB16" s="584">
        <v>100</v>
      </c>
      <c r="AC16" s="585">
        <v>98.57142857142858</v>
      </c>
      <c r="AD16" s="586">
        <v>0</v>
      </c>
      <c r="AE16" s="584">
        <v>0</v>
      </c>
      <c r="AF16" s="585">
        <v>0</v>
      </c>
      <c r="AG16" s="173"/>
    </row>
    <row r="17" spans="2:32" s="5" customFormat="1" ht="19.5" customHeight="1">
      <c r="B17" s="65" t="s">
        <v>295</v>
      </c>
      <c r="C17" s="587">
        <v>996</v>
      </c>
      <c r="D17" s="588">
        <v>514</v>
      </c>
      <c r="E17" s="589">
        <v>482</v>
      </c>
      <c r="F17" s="590">
        <v>985</v>
      </c>
      <c r="G17" s="588">
        <v>506</v>
      </c>
      <c r="H17" s="591">
        <v>479</v>
      </c>
      <c r="I17" s="592" t="s">
        <v>21</v>
      </c>
      <c r="J17" s="588" t="s">
        <v>21</v>
      </c>
      <c r="K17" s="593" t="s">
        <v>21</v>
      </c>
      <c r="L17" s="590" t="s">
        <v>21</v>
      </c>
      <c r="M17" s="588" t="s">
        <v>21</v>
      </c>
      <c r="N17" s="591" t="s">
        <v>21</v>
      </c>
      <c r="O17" s="592">
        <v>2</v>
      </c>
      <c r="P17" s="588">
        <v>2</v>
      </c>
      <c r="Q17" s="593" t="s">
        <v>21</v>
      </c>
      <c r="R17" s="590">
        <v>2</v>
      </c>
      <c r="S17" s="588">
        <v>2</v>
      </c>
      <c r="T17" s="591" t="s">
        <v>21</v>
      </c>
      <c r="U17" s="590">
        <v>7</v>
      </c>
      <c r="V17" s="588">
        <v>4</v>
      </c>
      <c r="W17" s="591">
        <v>3</v>
      </c>
      <c r="X17" s="592" t="s">
        <v>21</v>
      </c>
      <c r="Y17" s="593" t="s">
        <v>21</v>
      </c>
      <c r="Z17" s="593" t="s">
        <v>21</v>
      </c>
      <c r="AA17" s="594">
        <v>98.89558232931726</v>
      </c>
      <c r="AB17" s="595">
        <v>98.44357976653697</v>
      </c>
      <c r="AC17" s="596">
        <v>99.37759336099586</v>
      </c>
      <c r="AD17" s="594">
        <v>0.2</v>
      </c>
      <c r="AE17" s="595">
        <v>0.4</v>
      </c>
      <c r="AF17" s="596">
        <v>0</v>
      </c>
    </row>
    <row r="18" spans="2:32" s="5" customFormat="1" ht="19.5" customHeight="1">
      <c r="B18" s="65" t="s">
        <v>296</v>
      </c>
      <c r="C18" s="587">
        <v>977</v>
      </c>
      <c r="D18" s="588">
        <v>490</v>
      </c>
      <c r="E18" s="589">
        <v>487</v>
      </c>
      <c r="F18" s="590">
        <v>965</v>
      </c>
      <c r="G18" s="588">
        <v>480</v>
      </c>
      <c r="H18" s="591">
        <v>485</v>
      </c>
      <c r="I18" s="592">
        <v>1</v>
      </c>
      <c r="J18" s="588">
        <v>1</v>
      </c>
      <c r="K18" s="593" t="s">
        <v>21</v>
      </c>
      <c r="L18" s="590">
        <v>2</v>
      </c>
      <c r="M18" s="588">
        <v>1</v>
      </c>
      <c r="N18" s="591">
        <v>1</v>
      </c>
      <c r="O18" s="592">
        <v>2</v>
      </c>
      <c r="P18" s="588">
        <v>2</v>
      </c>
      <c r="Q18" s="593" t="s">
        <v>21</v>
      </c>
      <c r="R18" s="590">
        <v>5</v>
      </c>
      <c r="S18" s="588">
        <v>4</v>
      </c>
      <c r="T18" s="591">
        <v>1</v>
      </c>
      <c r="U18" s="590">
        <v>2</v>
      </c>
      <c r="V18" s="588">
        <v>2</v>
      </c>
      <c r="W18" s="591" t="s">
        <v>21</v>
      </c>
      <c r="X18" s="592" t="s">
        <v>21</v>
      </c>
      <c r="Y18" s="593" t="s">
        <v>21</v>
      </c>
      <c r="Z18" s="593" t="s">
        <v>21</v>
      </c>
      <c r="AA18" s="594">
        <f aca="true" t="shared" si="5" ref="AA18:AC33">ROUND(F18/C18*100,1)</f>
        <v>98.8</v>
      </c>
      <c r="AB18" s="597">
        <f t="shared" si="5"/>
        <v>98</v>
      </c>
      <c r="AC18" s="598">
        <f t="shared" si="5"/>
        <v>99.6</v>
      </c>
      <c r="AD18" s="594">
        <f aca="true" t="shared" si="6" ref="AD18:AF29">ROUND(R18/C18*100,1)</f>
        <v>0.5</v>
      </c>
      <c r="AE18" s="597">
        <f t="shared" si="6"/>
        <v>0.8</v>
      </c>
      <c r="AF18" s="598">
        <f t="shared" si="6"/>
        <v>0.2</v>
      </c>
    </row>
    <row r="19" spans="2:32" s="5" customFormat="1" ht="19.5" customHeight="1">
      <c r="B19" s="65" t="s">
        <v>297</v>
      </c>
      <c r="C19" s="587">
        <v>1002</v>
      </c>
      <c r="D19" s="588">
        <v>541</v>
      </c>
      <c r="E19" s="589">
        <v>461</v>
      </c>
      <c r="F19" s="590">
        <v>993</v>
      </c>
      <c r="G19" s="588">
        <v>532</v>
      </c>
      <c r="H19" s="591">
        <v>461</v>
      </c>
      <c r="I19" s="592">
        <v>0</v>
      </c>
      <c r="J19" s="588">
        <v>0</v>
      </c>
      <c r="K19" s="593">
        <v>0</v>
      </c>
      <c r="L19" s="590">
        <v>1</v>
      </c>
      <c r="M19" s="588">
        <v>1</v>
      </c>
      <c r="N19" s="591" t="s">
        <v>21</v>
      </c>
      <c r="O19" s="592">
        <v>2</v>
      </c>
      <c r="P19" s="588">
        <v>2</v>
      </c>
      <c r="Q19" s="593" t="s">
        <v>21</v>
      </c>
      <c r="R19" s="590">
        <v>5</v>
      </c>
      <c r="S19" s="588">
        <v>5</v>
      </c>
      <c r="T19" s="591">
        <v>0</v>
      </c>
      <c r="U19" s="590">
        <v>1</v>
      </c>
      <c r="V19" s="588">
        <v>1</v>
      </c>
      <c r="W19" s="591" t="s">
        <v>21</v>
      </c>
      <c r="X19" s="592" t="s">
        <v>21</v>
      </c>
      <c r="Y19" s="593" t="s">
        <v>21</v>
      </c>
      <c r="Z19" s="593" t="s">
        <v>21</v>
      </c>
      <c r="AA19" s="594">
        <f t="shared" si="5"/>
        <v>99.1</v>
      </c>
      <c r="AB19" s="597">
        <f t="shared" si="5"/>
        <v>98.3</v>
      </c>
      <c r="AC19" s="598">
        <f t="shared" si="5"/>
        <v>100</v>
      </c>
      <c r="AD19" s="594">
        <f t="shared" si="6"/>
        <v>0.5</v>
      </c>
      <c r="AE19" s="597">
        <f t="shared" si="6"/>
        <v>0.9</v>
      </c>
      <c r="AF19" s="598">
        <f t="shared" si="6"/>
        <v>0</v>
      </c>
    </row>
    <row r="20" spans="1:32" s="599" customFormat="1" ht="19.5" customHeight="1">
      <c r="A20" s="174"/>
      <c r="B20" s="28" t="s">
        <v>298</v>
      </c>
      <c r="C20" s="541">
        <f>C21+C23+C27+C29</f>
        <v>1023</v>
      </c>
      <c r="D20" s="541">
        <f aca="true" t="shared" si="7" ref="D20:Z20">D21+D23+D27+D29</f>
        <v>527</v>
      </c>
      <c r="E20" s="542">
        <f t="shared" si="7"/>
        <v>496</v>
      </c>
      <c r="F20" s="543">
        <f t="shared" si="7"/>
        <v>1009</v>
      </c>
      <c r="G20" s="541">
        <f t="shared" si="7"/>
        <v>518</v>
      </c>
      <c r="H20" s="544">
        <f t="shared" si="7"/>
        <v>491</v>
      </c>
      <c r="I20" s="541">
        <f t="shared" si="7"/>
        <v>1</v>
      </c>
      <c r="J20" s="541">
        <f t="shared" si="7"/>
        <v>0</v>
      </c>
      <c r="K20" s="542">
        <f t="shared" si="7"/>
        <v>1</v>
      </c>
      <c r="L20" s="543">
        <f t="shared" si="7"/>
        <v>1</v>
      </c>
      <c r="M20" s="541">
        <f t="shared" si="7"/>
        <v>1</v>
      </c>
      <c r="N20" s="544">
        <f t="shared" si="7"/>
        <v>0</v>
      </c>
      <c r="O20" s="541">
        <f t="shared" si="7"/>
        <v>0</v>
      </c>
      <c r="P20" s="541">
        <f t="shared" si="7"/>
        <v>0</v>
      </c>
      <c r="Q20" s="542">
        <f t="shared" si="7"/>
        <v>0</v>
      </c>
      <c r="R20" s="543">
        <f t="shared" si="7"/>
        <v>8</v>
      </c>
      <c r="S20" s="541">
        <f t="shared" si="7"/>
        <v>5</v>
      </c>
      <c r="T20" s="544">
        <f t="shared" si="7"/>
        <v>3</v>
      </c>
      <c r="U20" s="541">
        <f t="shared" si="7"/>
        <v>4</v>
      </c>
      <c r="V20" s="541">
        <f t="shared" si="7"/>
        <v>3</v>
      </c>
      <c r="W20" s="542">
        <f t="shared" si="7"/>
        <v>1</v>
      </c>
      <c r="X20" s="543">
        <f t="shared" si="7"/>
        <v>0</v>
      </c>
      <c r="Y20" s="541">
        <f t="shared" si="7"/>
        <v>0</v>
      </c>
      <c r="Z20" s="544">
        <f t="shared" si="7"/>
        <v>0</v>
      </c>
      <c r="AA20" s="545">
        <f t="shared" si="5"/>
        <v>98.6</v>
      </c>
      <c r="AB20" s="546">
        <f t="shared" si="5"/>
        <v>98.3</v>
      </c>
      <c r="AC20" s="547">
        <f t="shared" si="5"/>
        <v>99</v>
      </c>
      <c r="AD20" s="548">
        <f t="shared" si="6"/>
        <v>0.8</v>
      </c>
      <c r="AE20" s="546">
        <f t="shared" si="6"/>
        <v>0.9</v>
      </c>
      <c r="AF20" s="547">
        <f t="shared" si="6"/>
        <v>0.6</v>
      </c>
    </row>
    <row r="21" spans="2:32" s="5" customFormat="1" ht="13.5" customHeight="1">
      <c r="B21" s="90" t="s">
        <v>299</v>
      </c>
      <c r="C21" s="565">
        <f>SUM(D21:E21)</f>
        <v>219</v>
      </c>
      <c r="D21" s="566">
        <f>SUM(D22)</f>
        <v>120</v>
      </c>
      <c r="E21" s="567">
        <f>SUM(E22)</f>
        <v>99</v>
      </c>
      <c r="F21" s="568">
        <f aca="true" t="shared" si="8" ref="F21:F30">SUM(G21:H21)</f>
        <v>217</v>
      </c>
      <c r="G21" s="566">
        <f>SUM(G22)</f>
        <v>118</v>
      </c>
      <c r="H21" s="569">
        <f>SUM(H22)</f>
        <v>99</v>
      </c>
      <c r="I21" s="570">
        <f aca="true" t="shared" si="9" ref="I21:I30">SUM(J21:K21)</f>
        <v>0</v>
      </c>
      <c r="J21" s="566">
        <f>SUM(J22)</f>
        <v>0</v>
      </c>
      <c r="K21" s="571">
        <f>SUM(K22)</f>
        <v>0</v>
      </c>
      <c r="L21" s="568">
        <f aca="true" t="shared" si="10" ref="L21:L30">SUM(M21:N21)</f>
        <v>0</v>
      </c>
      <c r="M21" s="566">
        <f>SUM(M22)</f>
        <v>0</v>
      </c>
      <c r="N21" s="569">
        <f>SUM(N22)</f>
        <v>0</v>
      </c>
      <c r="O21" s="570">
        <f aca="true" t="shared" si="11" ref="O21:O30">SUM(P21:Q21)</f>
        <v>0</v>
      </c>
      <c r="P21" s="566">
        <f>SUM(P22)</f>
        <v>0</v>
      </c>
      <c r="Q21" s="571">
        <f>SUM(Q22)</f>
        <v>0</v>
      </c>
      <c r="R21" s="568">
        <f aca="true" t="shared" si="12" ref="R21:R30">SUM(S21:T21)</f>
        <v>1</v>
      </c>
      <c r="S21" s="566">
        <f>SUM(S22)</f>
        <v>1</v>
      </c>
      <c r="T21" s="569">
        <f>SUM(T22)</f>
        <v>0</v>
      </c>
      <c r="U21" s="568">
        <f aca="true" t="shared" si="13" ref="U21:U30">SUM(V21:W21)</f>
        <v>1</v>
      </c>
      <c r="V21" s="566">
        <f>SUM(V22)</f>
        <v>1</v>
      </c>
      <c r="W21" s="569">
        <f>SUM(W22)</f>
        <v>0</v>
      </c>
      <c r="X21" s="570">
        <f aca="true" t="shared" si="14" ref="X21:X30">SUM(Y21:Z21)</f>
        <v>0</v>
      </c>
      <c r="Y21" s="571">
        <f>SUM(Y22)</f>
        <v>0</v>
      </c>
      <c r="Z21" s="571">
        <f>SUM(Z22)</f>
        <v>0</v>
      </c>
      <c r="AA21" s="572">
        <f t="shared" si="5"/>
        <v>99.1</v>
      </c>
      <c r="AB21" s="573">
        <f t="shared" si="5"/>
        <v>98.3</v>
      </c>
      <c r="AC21" s="574">
        <f t="shared" si="5"/>
        <v>100</v>
      </c>
      <c r="AD21" s="575">
        <f>ROUND(R21/C21*100,1)</f>
        <v>0.5</v>
      </c>
      <c r="AE21" s="573">
        <f>ROUND(S21/D21*100,1)</f>
        <v>0.8</v>
      </c>
      <c r="AF21" s="574">
        <f t="shared" si="6"/>
        <v>0</v>
      </c>
    </row>
    <row r="22" spans="2:32" s="5" customFormat="1" ht="15" customHeight="1" hidden="1">
      <c r="B22" s="90" t="s">
        <v>172</v>
      </c>
      <c r="C22" s="565">
        <f aca="true" t="shared" si="15" ref="C22:C30">SUM(D22:E22)</f>
        <v>219</v>
      </c>
      <c r="D22" s="566">
        <f>G22+J22+M22+P22+S22+V22+Y22</f>
        <v>120</v>
      </c>
      <c r="E22" s="567">
        <f>H22+K22+N22+Q22+T22+W22+Z22</f>
        <v>99</v>
      </c>
      <c r="F22" s="568">
        <f t="shared" si="8"/>
        <v>217</v>
      </c>
      <c r="G22" s="566">
        <v>118</v>
      </c>
      <c r="H22" s="569">
        <v>99</v>
      </c>
      <c r="I22" s="570">
        <f t="shared" si="9"/>
        <v>0</v>
      </c>
      <c r="J22" s="566">
        <v>0</v>
      </c>
      <c r="K22" s="571">
        <v>0</v>
      </c>
      <c r="L22" s="568">
        <f t="shared" si="10"/>
        <v>0</v>
      </c>
      <c r="M22" s="566">
        <v>0</v>
      </c>
      <c r="N22" s="569">
        <v>0</v>
      </c>
      <c r="O22" s="570">
        <f t="shared" si="11"/>
        <v>0</v>
      </c>
      <c r="P22" s="566">
        <v>0</v>
      </c>
      <c r="Q22" s="571">
        <v>0</v>
      </c>
      <c r="R22" s="568">
        <f t="shared" si="12"/>
        <v>1</v>
      </c>
      <c r="S22" s="566">
        <v>1</v>
      </c>
      <c r="T22" s="569">
        <v>0</v>
      </c>
      <c r="U22" s="568">
        <f t="shared" si="13"/>
        <v>1</v>
      </c>
      <c r="V22" s="566">
        <v>1</v>
      </c>
      <c r="W22" s="569">
        <v>0</v>
      </c>
      <c r="X22" s="570">
        <f t="shared" si="14"/>
        <v>0</v>
      </c>
      <c r="Y22" s="571">
        <v>0</v>
      </c>
      <c r="Z22" s="571">
        <v>0</v>
      </c>
      <c r="AA22" s="572">
        <f t="shared" si="5"/>
        <v>99.1</v>
      </c>
      <c r="AB22" s="573">
        <f t="shared" si="5"/>
        <v>98.3</v>
      </c>
      <c r="AC22" s="574">
        <f t="shared" si="5"/>
        <v>100</v>
      </c>
      <c r="AD22" s="575">
        <f aca="true" t="shared" si="16" ref="AD22:AE29">ROUND(R22/C22*100,1)</f>
        <v>0.5</v>
      </c>
      <c r="AE22" s="573">
        <f t="shared" si="16"/>
        <v>0.8</v>
      </c>
      <c r="AF22" s="574">
        <f t="shared" si="6"/>
        <v>0</v>
      </c>
    </row>
    <row r="23" spans="2:32" s="5" customFormat="1" ht="13.5" customHeight="1">
      <c r="B23" s="90" t="s">
        <v>132</v>
      </c>
      <c r="C23" s="565">
        <f>SUM(D23:E23)</f>
        <v>370</v>
      </c>
      <c r="D23" s="566">
        <f>SUM(D24:D26)</f>
        <v>197</v>
      </c>
      <c r="E23" s="567">
        <f>SUM(E24:E26)</f>
        <v>173</v>
      </c>
      <c r="F23" s="568">
        <f t="shared" si="8"/>
        <v>362</v>
      </c>
      <c r="G23" s="566">
        <f>SUM(G24:G26)</f>
        <v>194</v>
      </c>
      <c r="H23" s="569">
        <f>SUM(H24:H26)</f>
        <v>168</v>
      </c>
      <c r="I23" s="570">
        <f t="shared" si="9"/>
        <v>1</v>
      </c>
      <c r="J23" s="566">
        <f>SUM(J24:J26)</f>
        <v>0</v>
      </c>
      <c r="K23" s="571">
        <f>SUM(K24:K26)</f>
        <v>1</v>
      </c>
      <c r="L23" s="568">
        <f t="shared" si="10"/>
        <v>0</v>
      </c>
      <c r="M23" s="566">
        <f>SUM(M24:M26)</f>
        <v>0</v>
      </c>
      <c r="N23" s="569">
        <f>SUM(N24:N26)</f>
        <v>0</v>
      </c>
      <c r="O23" s="570">
        <f t="shared" si="11"/>
        <v>0</v>
      </c>
      <c r="P23" s="566">
        <f>SUM(P24:P26)</f>
        <v>0</v>
      </c>
      <c r="Q23" s="571">
        <f>SUM(Q24:Q26)</f>
        <v>0</v>
      </c>
      <c r="R23" s="568">
        <f t="shared" si="12"/>
        <v>4</v>
      </c>
      <c r="S23" s="566">
        <f>SUM(S24:S26)</f>
        <v>1</v>
      </c>
      <c r="T23" s="569">
        <f>SUM(T24:T26)</f>
        <v>3</v>
      </c>
      <c r="U23" s="568">
        <f t="shared" si="13"/>
        <v>3</v>
      </c>
      <c r="V23" s="566">
        <f>SUM(V24:V26)</f>
        <v>2</v>
      </c>
      <c r="W23" s="569">
        <f>SUM(W24:W26)</f>
        <v>1</v>
      </c>
      <c r="X23" s="570">
        <f t="shared" si="14"/>
        <v>0</v>
      </c>
      <c r="Y23" s="571">
        <f>SUM(Y24:Y26)</f>
        <v>0</v>
      </c>
      <c r="Z23" s="571">
        <f>SUM(Z24:Z26)</f>
        <v>0</v>
      </c>
      <c r="AA23" s="572">
        <f t="shared" si="5"/>
        <v>97.8</v>
      </c>
      <c r="AB23" s="573">
        <f t="shared" si="5"/>
        <v>98.5</v>
      </c>
      <c r="AC23" s="574">
        <f t="shared" si="5"/>
        <v>97.1</v>
      </c>
      <c r="AD23" s="575">
        <f t="shared" si="16"/>
        <v>1.1</v>
      </c>
      <c r="AE23" s="573">
        <f t="shared" si="16"/>
        <v>0.5</v>
      </c>
      <c r="AF23" s="574">
        <f t="shared" si="6"/>
        <v>1.7</v>
      </c>
    </row>
    <row r="24" spans="2:32" s="5" customFormat="1" ht="15" customHeight="1" hidden="1">
      <c r="B24" s="90" t="s">
        <v>173</v>
      </c>
      <c r="C24" s="565">
        <f t="shared" si="15"/>
        <v>237</v>
      </c>
      <c r="D24" s="566">
        <f aca="true" t="shared" si="17" ref="D24:E26">G24+J24+M24+P24+S24+V24+Y24</f>
        <v>119</v>
      </c>
      <c r="E24" s="567">
        <f t="shared" si="17"/>
        <v>118</v>
      </c>
      <c r="F24" s="568">
        <f t="shared" si="8"/>
        <v>230</v>
      </c>
      <c r="G24" s="566">
        <v>116</v>
      </c>
      <c r="H24" s="569">
        <v>114</v>
      </c>
      <c r="I24" s="570">
        <f t="shared" si="9"/>
        <v>1</v>
      </c>
      <c r="J24" s="566">
        <v>0</v>
      </c>
      <c r="K24" s="571">
        <v>1</v>
      </c>
      <c r="L24" s="568">
        <f t="shared" si="10"/>
        <v>0</v>
      </c>
      <c r="M24" s="566">
        <v>0</v>
      </c>
      <c r="N24" s="569">
        <v>0</v>
      </c>
      <c r="O24" s="570">
        <f t="shared" si="11"/>
        <v>0</v>
      </c>
      <c r="P24" s="566">
        <v>0</v>
      </c>
      <c r="Q24" s="571">
        <v>0</v>
      </c>
      <c r="R24" s="568">
        <f t="shared" si="12"/>
        <v>3</v>
      </c>
      <c r="S24" s="566">
        <v>1</v>
      </c>
      <c r="T24" s="569">
        <v>2</v>
      </c>
      <c r="U24" s="568">
        <f t="shared" si="13"/>
        <v>3</v>
      </c>
      <c r="V24" s="566">
        <v>2</v>
      </c>
      <c r="W24" s="569">
        <v>1</v>
      </c>
      <c r="X24" s="570">
        <f t="shared" si="14"/>
        <v>0</v>
      </c>
      <c r="Y24" s="571">
        <v>0</v>
      </c>
      <c r="Z24" s="571">
        <v>0</v>
      </c>
      <c r="AA24" s="572">
        <f t="shared" si="5"/>
        <v>97</v>
      </c>
      <c r="AB24" s="573">
        <f t="shared" si="5"/>
        <v>97.5</v>
      </c>
      <c r="AC24" s="574">
        <f t="shared" si="5"/>
        <v>96.6</v>
      </c>
      <c r="AD24" s="575">
        <f t="shared" si="16"/>
        <v>1.3</v>
      </c>
      <c r="AE24" s="573">
        <f t="shared" si="16"/>
        <v>0.8</v>
      </c>
      <c r="AF24" s="574">
        <f t="shared" si="6"/>
        <v>1.7</v>
      </c>
    </row>
    <row r="25" spans="2:32" s="5" customFormat="1" ht="15" customHeight="1" hidden="1">
      <c r="B25" s="90" t="s">
        <v>144</v>
      </c>
      <c r="C25" s="565">
        <f t="shared" si="15"/>
        <v>5</v>
      </c>
      <c r="D25" s="566">
        <f t="shared" si="17"/>
        <v>1</v>
      </c>
      <c r="E25" s="567">
        <f t="shared" si="17"/>
        <v>4</v>
      </c>
      <c r="F25" s="568">
        <f t="shared" si="8"/>
        <v>5</v>
      </c>
      <c r="G25" s="566">
        <v>1</v>
      </c>
      <c r="H25" s="569">
        <v>4</v>
      </c>
      <c r="I25" s="570">
        <f t="shared" si="9"/>
        <v>0</v>
      </c>
      <c r="J25" s="566">
        <v>0</v>
      </c>
      <c r="K25" s="571">
        <v>0</v>
      </c>
      <c r="L25" s="568">
        <f t="shared" si="10"/>
        <v>0</v>
      </c>
      <c r="M25" s="566">
        <v>0</v>
      </c>
      <c r="N25" s="569">
        <v>0</v>
      </c>
      <c r="O25" s="570">
        <f t="shared" si="11"/>
        <v>0</v>
      </c>
      <c r="P25" s="566">
        <v>0</v>
      </c>
      <c r="Q25" s="571">
        <v>0</v>
      </c>
      <c r="R25" s="568">
        <f t="shared" si="12"/>
        <v>0</v>
      </c>
      <c r="S25" s="566">
        <v>0</v>
      </c>
      <c r="T25" s="569">
        <v>0</v>
      </c>
      <c r="U25" s="568">
        <f t="shared" si="13"/>
        <v>0</v>
      </c>
      <c r="V25" s="566">
        <v>0</v>
      </c>
      <c r="W25" s="569">
        <v>0</v>
      </c>
      <c r="X25" s="570">
        <f t="shared" si="14"/>
        <v>0</v>
      </c>
      <c r="Y25" s="571">
        <v>0</v>
      </c>
      <c r="Z25" s="571">
        <v>0</v>
      </c>
      <c r="AA25" s="572">
        <f t="shared" si="5"/>
        <v>100</v>
      </c>
      <c r="AB25" s="573">
        <f t="shared" si="5"/>
        <v>100</v>
      </c>
      <c r="AC25" s="574">
        <f t="shared" si="5"/>
        <v>100</v>
      </c>
      <c r="AD25" s="575">
        <f t="shared" si="16"/>
        <v>0</v>
      </c>
      <c r="AE25" s="573">
        <f t="shared" si="16"/>
        <v>0</v>
      </c>
      <c r="AF25" s="574">
        <f t="shared" si="6"/>
        <v>0</v>
      </c>
    </row>
    <row r="26" spans="2:32" s="5" customFormat="1" ht="15" customHeight="1" hidden="1">
      <c r="B26" s="90" t="s">
        <v>174</v>
      </c>
      <c r="C26" s="565">
        <f t="shared" si="15"/>
        <v>128</v>
      </c>
      <c r="D26" s="566">
        <f t="shared" si="17"/>
        <v>77</v>
      </c>
      <c r="E26" s="567">
        <f t="shared" si="17"/>
        <v>51</v>
      </c>
      <c r="F26" s="568">
        <f t="shared" si="8"/>
        <v>127</v>
      </c>
      <c r="G26" s="566">
        <v>77</v>
      </c>
      <c r="H26" s="569">
        <v>50</v>
      </c>
      <c r="I26" s="570">
        <f t="shared" si="9"/>
        <v>0</v>
      </c>
      <c r="J26" s="566">
        <v>0</v>
      </c>
      <c r="K26" s="571">
        <v>0</v>
      </c>
      <c r="L26" s="568">
        <f t="shared" si="10"/>
        <v>0</v>
      </c>
      <c r="M26" s="566">
        <v>0</v>
      </c>
      <c r="N26" s="569">
        <v>0</v>
      </c>
      <c r="O26" s="570">
        <f t="shared" si="11"/>
        <v>0</v>
      </c>
      <c r="P26" s="566">
        <v>0</v>
      </c>
      <c r="Q26" s="571">
        <v>0</v>
      </c>
      <c r="R26" s="568">
        <f t="shared" si="12"/>
        <v>1</v>
      </c>
      <c r="S26" s="566">
        <v>0</v>
      </c>
      <c r="T26" s="569">
        <v>1</v>
      </c>
      <c r="U26" s="568">
        <f t="shared" si="13"/>
        <v>0</v>
      </c>
      <c r="V26" s="566">
        <v>0</v>
      </c>
      <c r="W26" s="569">
        <v>0</v>
      </c>
      <c r="X26" s="570">
        <f t="shared" si="14"/>
        <v>0</v>
      </c>
      <c r="Y26" s="571">
        <v>0</v>
      </c>
      <c r="Z26" s="571">
        <v>0</v>
      </c>
      <c r="AA26" s="572">
        <f t="shared" si="5"/>
        <v>99.2</v>
      </c>
      <c r="AB26" s="573">
        <f t="shared" si="5"/>
        <v>100</v>
      </c>
      <c r="AC26" s="574">
        <f t="shared" si="5"/>
        <v>98</v>
      </c>
      <c r="AD26" s="575">
        <f t="shared" si="16"/>
        <v>0.8</v>
      </c>
      <c r="AE26" s="573">
        <f t="shared" si="16"/>
        <v>0</v>
      </c>
      <c r="AF26" s="574">
        <f t="shared" si="6"/>
        <v>2</v>
      </c>
    </row>
    <row r="27" spans="2:32" s="5" customFormat="1" ht="13.5" customHeight="1">
      <c r="B27" s="90" t="s">
        <v>145</v>
      </c>
      <c r="C27" s="565">
        <f t="shared" si="15"/>
        <v>276</v>
      </c>
      <c r="D27" s="566">
        <f>SUM(D28)</f>
        <v>126</v>
      </c>
      <c r="E27" s="567">
        <f>SUM(E28)</f>
        <v>150</v>
      </c>
      <c r="F27" s="568">
        <f t="shared" si="8"/>
        <v>272</v>
      </c>
      <c r="G27" s="566">
        <f>SUM(G28)</f>
        <v>122</v>
      </c>
      <c r="H27" s="569">
        <f>SUM(H28)</f>
        <v>150</v>
      </c>
      <c r="I27" s="570">
        <f t="shared" si="9"/>
        <v>0</v>
      </c>
      <c r="J27" s="566">
        <f>SUM(J28)</f>
        <v>0</v>
      </c>
      <c r="K27" s="571">
        <f>SUM(K28)</f>
        <v>0</v>
      </c>
      <c r="L27" s="568">
        <f t="shared" si="10"/>
        <v>1</v>
      </c>
      <c r="M27" s="566">
        <f>SUM(M28)</f>
        <v>1</v>
      </c>
      <c r="N27" s="569">
        <f>SUM(N28)</f>
        <v>0</v>
      </c>
      <c r="O27" s="570">
        <f t="shared" si="11"/>
        <v>0</v>
      </c>
      <c r="P27" s="566">
        <f>SUM(P28)</f>
        <v>0</v>
      </c>
      <c r="Q27" s="571">
        <f>SUM(Q28)</f>
        <v>0</v>
      </c>
      <c r="R27" s="568">
        <f t="shared" si="12"/>
        <v>3</v>
      </c>
      <c r="S27" s="566">
        <f>SUM(S28)</f>
        <v>3</v>
      </c>
      <c r="T27" s="569">
        <f>SUM(T28)</f>
        <v>0</v>
      </c>
      <c r="U27" s="568">
        <f t="shared" si="13"/>
        <v>0</v>
      </c>
      <c r="V27" s="566">
        <f>SUM(V28)</f>
        <v>0</v>
      </c>
      <c r="W27" s="569">
        <f>SUM(W28)</f>
        <v>0</v>
      </c>
      <c r="X27" s="570">
        <f t="shared" si="14"/>
        <v>0</v>
      </c>
      <c r="Y27" s="571">
        <f>SUM(Y28)</f>
        <v>0</v>
      </c>
      <c r="Z27" s="571">
        <f>SUM(Z28)</f>
        <v>0</v>
      </c>
      <c r="AA27" s="572">
        <f t="shared" si="5"/>
        <v>98.6</v>
      </c>
      <c r="AB27" s="573">
        <f t="shared" si="5"/>
        <v>96.8</v>
      </c>
      <c r="AC27" s="574">
        <f t="shared" si="5"/>
        <v>100</v>
      </c>
      <c r="AD27" s="575">
        <f t="shared" si="16"/>
        <v>1.1</v>
      </c>
      <c r="AE27" s="573">
        <f t="shared" si="16"/>
        <v>2.4</v>
      </c>
      <c r="AF27" s="574">
        <f t="shared" si="6"/>
        <v>0</v>
      </c>
    </row>
    <row r="28" spans="2:32" s="5" customFormat="1" ht="15" customHeight="1" hidden="1">
      <c r="B28" s="90" t="s">
        <v>175</v>
      </c>
      <c r="C28" s="565">
        <f t="shared" si="15"/>
        <v>276</v>
      </c>
      <c r="D28" s="566">
        <f>G28+J28+M28+P28+S28+V28+Y28</f>
        <v>126</v>
      </c>
      <c r="E28" s="567">
        <f>H28+K28+N28+Q28+T28+W28+Z28</f>
        <v>150</v>
      </c>
      <c r="F28" s="568">
        <f t="shared" si="8"/>
        <v>272</v>
      </c>
      <c r="G28" s="566">
        <v>122</v>
      </c>
      <c r="H28" s="569">
        <v>150</v>
      </c>
      <c r="I28" s="570">
        <f t="shared" si="9"/>
        <v>0</v>
      </c>
      <c r="J28" s="566">
        <v>0</v>
      </c>
      <c r="K28" s="571">
        <v>0</v>
      </c>
      <c r="L28" s="568">
        <f t="shared" si="10"/>
        <v>1</v>
      </c>
      <c r="M28" s="566">
        <v>1</v>
      </c>
      <c r="N28" s="569">
        <v>0</v>
      </c>
      <c r="O28" s="570">
        <f t="shared" si="11"/>
        <v>0</v>
      </c>
      <c r="P28" s="566">
        <v>0</v>
      </c>
      <c r="Q28" s="571">
        <v>0</v>
      </c>
      <c r="R28" s="568">
        <f t="shared" si="12"/>
        <v>3</v>
      </c>
      <c r="S28" s="566">
        <v>3</v>
      </c>
      <c r="T28" s="569">
        <v>0</v>
      </c>
      <c r="U28" s="568">
        <f t="shared" si="13"/>
        <v>0</v>
      </c>
      <c r="V28" s="566">
        <v>0</v>
      </c>
      <c r="W28" s="569">
        <v>0</v>
      </c>
      <c r="X28" s="570">
        <f t="shared" si="14"/>
        <v>0</v>
      </c>
      <c r="Y28" s="571">
        <v>0</v>
      </c>
      <c r="Z28" s="571">
        <v>0</v>
      </c>
      <c r="AA28" s="572">
        <f t="shared" si="5"/>
        <v>98.6</v>
      </c>
      <c r="AB28" s="573">
        <f t="shared" si="5"/>
        <v>96.8</v>
      </c>
      <c r="AC28" s="574">
        <f t="shared" si="5"/>
        <v>100</v>
      </c>
      <c r="AD28" s="575">
        <f t="shared" si="16"/>
        <v>1.1</v>
      </c>
      <c r="AE28" s="573">
        <f t="shared" si="16"/>
        <v>2.4</v>
      </c>
      <c r="AF28" s="574">
        <f t="shared" si="6"/>
        <v>0</v>
      </c>
    </row>
    <row r="29" spans="2:32" s="5" customFormat="1" ht="13.5" customHeight="1">
      <c r="B29" s="557" t="s">
        <v>134</v>
      </c>
      <c r="C29" s="576">
        <f t="shared" si="15"/>
        <v>158</v>
      </c>
      <c r="D29" s="577">
        <f>SUM(D30)</f>
        <v>84</v>
      </c>
      <c r="E29" s="578">
        <f>SUM(E30)</f>
        <v>74</v>
      </c>
      <c r="F29" s="579">
        <f t="shared" si="8"/>
        <v>158</v>
      </c>
      <c r="G29" s="577">
        <f>SUM(G30)</f>
        <v>84</v>
      </c>
      <c r="H29" s="580">
        <f>SUM(H30)</f>
        <v>74</v>
      </c>
      <c r="I29" s="581">
        <f t="shared" si="9"/>
        <v>0</v>
      </c>
      <c r="J29" s="577">
        <f>SUM(J30)</f>
        <v>0</v>
      </c>
      <c r="K29" s="582">
        <f>SUM(K30)</f>
        <v>0</v>
      </c>
      <c r="L29" s="579">
        <f t="shared" si="10"/>
        <v>0</v>
      </c>
      <c r="M29" s="577">
        <f>SUM(M30)</f>
        <v>0</v>
      </c>
      <c r="N29" s="580">
        <f>SUM(N30)</f>
        <v>0</v>
      </c>
      <c r="O29" s="581">
        <f t="shared" si="11"/>
        <v>0</v>
      </c>
      <c r="P29" s="577">
        <f>SUM(P30)</f>
        <v>0</v>
      </c>
      <c r="Q29" s="582">
        <f>SUM(Q30)</f>
        <v>0</v>
      </c>
      <c r="R29" s="579">
        <f t="shared" si="12"/>
        <v>0</v>
      </c>
      <c r="S29" s="577">
        <f>SUM(S30)</f>
        <v>0</v>
      </c>
      <c r="T29" s="580">
        <f>SUM(T30)</f>
        <v>0</v>
      </c>
      <c r="U29" s="579">
        <f t="shared" si="13"/>
        <v>0</v>
      </c>
      <c r="V29" s="577">
        <f>SUM(V30)</f>
        <v>0</v>
      </c>
      <c r="W29" s="580">
        <f>SUM(W30)</f>
        <v>0</v>
      </c>
      <c r="X29" s="581">
        <f t="shared" si="14"/>
        <v>0</v>
      </c>
      <c r="Y29" s="582">
        <f>SUM(Y30)</f>
        <v>0</v>
      </c>
      <c r="Z29" s="582">
        <f>SUM(Z30)</f>
        <v>0</v>
      </c>
      <c r="AA29" s="583">
        <f t="shared" si="5"/>
        <v>100</v>
      </c>
      <c r="AB29" s="584">
        <f t="shared" si="5"/>
        <v>100</v>
      </c>
      <c r="AC29" s="585">
        <f t="shared" si="5"/>
        <v>100</v>
      </c>
      <c r="AD29" s="586">
        <f t="shared" si="16"/>
        <v>0</v>
      </c>
      <c r="AE29" s="584">
        <f t="shared" si="16"/>
        <v>0</v>
      </c>
      <c r="AF29" s="585">
        <f t="shared" si="6"/>
        <v>0</v>
      </c>
    </row>
    <row r="30" spans="2:32" s="5" customFormat="1" ht="15" customHeight="1" hidden="1">
      <c r="B30" s="557" t="s">
        <v>300</v>
      </c>
      <c r="C30" s="576">
        <f t="shared" si="15"/>
        <v>158</v>
      </c>
      <c r="D30" s="577">
        <f>G30+J30+M30+P30+S30+V30+Y30</f>
        <v>84</v>
      </c>
      <c r="E30" s="578">
        <f>H30+K30+N30+Q30+T30+W30+Z30</f>
        <v>74</v>
      </c>
      <c r="F30" s="579">
        <f t="shared" si="8"/>
        <v>158</v>
      </c>
      <c r="G30" s="577">
        <v>84</v>
      </c>
      <c r="H30" s="580">
        <v>74</v>
      </c>
      <c r="I30" s="581">
        <f t="shared" si="9"/>
        <v>0</v>
      </c>
      <c r="J30" s="577">
        <v>0</v>
      </c>
      <c r="K30" s="582">
        <v>0</v>
      </c>
      <c r="L30" s="579">
        <f t="shared" si="10"/>
        <v>0</v>
      </c>
      <c r="M30" s="577">
        <v>0</v>
      </c>
      <c r="N30" s="580">
        <v>0</v>
      </c>
      <c r="O30" s="581">
        <f t="shared" si="11"/>
        <v>0</v>
      </c>
      <c r="P30" s="577">
        <v>0</v>
      </c>
      <c r="Q30" s="582">
        <v>0</v>
      </c>
      <c r="R30" s="579">
        <f t="shared" si="12"/>
        <v>0</v>
      </c>
      <c r="S30" s="577">
        <v>0</v>
      </c>
      <c r="T30" s="580">
        <v>0</v>
      </c>
      <c r="U30" s="579">
        <f t="shared" si="13"/>
        <v>0</v>
      </c>
      <c r="V30" s="577">
        <v>0</v>
      </c>
      <c r="W30" s="580">
        <v>0</v>
      </c>
      <c r="X30" s="581">
        <f t="shared" si="14"/>
        <v>0</v>
      </c>
      <c r="Y30" s="582">
        <v>0</v>
      </c>
      <c r="Z30" s="582">
        <v>0</v>
      </c>
      <c r="AA30" s="583">
        <f t="shared" si="5"/>
        <v>100</v>
      </c>
      <c r="AB30" s="584">
        <f t="shared" si="5"/>
        <v>100</v>
      </c>
      <c r="AC30" s="585">
        <f t="shared" si="5"/>
        <v>100</v>
      </c>
      <c r="AD30" s="586">
        <f>ROUND(R30/C30*100,1)</f>
        <v>0</v>
      </c>
      <c r="AE30" s="584">
        <f>ROUND(S30/D30*100,1)</f>
        <v>0</v>
      </c>
      <c r="AF30" s="585">
        <f>ROUND(T30/E30*100,1)</f>
        <v>0</v>
      </c>
    </row>
    <row r="31" spans="1:32" s="599" customFormat="1" ht="19.5" customHeight="1">
      <c r="A31" s="174"/>
      <c r="B31" s="28" t="s">
        <v>301</v>
      </c>
      <c r="C31" s="541">
        <f>C32+C34+C38+C40</f>
        <v>1082</v>
      </c>
      <c r="D31" s="541">
        <f aca="true" t="shared" si="18" ref="D31:Z31">D32+D34+D38+D40</f>
        <v>545</v>
      </c>
      <c r="E31" s="542">
        <f t="shared" si="18"/>
        <v>537</v>
      </c>
      <c r="F31" s="543">
        <f t="shared" si="18"/>
        <v>1071</v>
      </c>
      <c r="G31" s="541">
        <f t="shared" si="18"/>
        <v>537</v>
      </c>
      <c r="H31" s="544">
        <f t="shared" si="18"/>
        <v>534</v>
      </c>
      <c r="I31" s="541">
        <f t="shared" si="18"/>
        <v>0</v>
      </c>
      <c r="J31" s="541">
        <f t="shared" si="18"/>
        <v>0</v>
      </c>
      <c r="K31" s="542">
        <f t="shared" si="18"/>
        <v>0</v>
      </c>
      <c r="L31" s="543">
        <f t="shared" si="18"/>
        <v>0</v>
      </c>
      <c r="M31" s="541">
        <f t="shared" si="18"/>
        <v>0</v>
      </c>
      <c r="N31" s="544">
        <f t="shared" si="18"/>
        <v>0</v>
      </c>
      <c r="O31" s="541">
        <f t="shared" si="18"/>
        <v>1</v>
      </c>
      <c r="P31" s="541">
        <f t="shared" si="18"/>
        <v>1</v>
      </c>
      <c r="Q31" s="542">
        <f t="shared" si="18"/>
        <v>0</v>
      </c>
      <c r="R31" s="543">
        <f t="shared" si="18"/>
        <v>2</v>
      </c>
      <c r="S31" s="541">
        <f t="shared" si="18"/>
        <v>2</v>
      </c>
      <c r="T31" s="544">
        <f t="shared" si="18"/>
        <v>0</v>
      </c>
      <c r="U31" s="541">
        <f t="shared" si="18"/>
        <v>8</v>
      </c>
      <c r="V31" s="541">
        <f t="shared" si="18"/>
        <v>5</v>
      </c>
      <c r="W31" s="542">
        <f t="shared" si="18"/>
        <v>3</v>
      </c>
      <c r="X31" s="543">
        <f t="shared" si="18"/>
        <v>0</v>
      </c>
      <c r="Y31" s="541">
        <f t="shared" si="18"/>
        <v>0</v>
      </c>
      <c r="Z31" s="544">
        <f t="shared" si="18"/>
        <v>0</v>
      </c>
      <c r="AA31" s="545">
        <f t="shared" si="5"/>
        <v>99</v>
      </c>
      <c r="AB31" s="546">
        <f t="shared" si="5"/>
        <v>98.5</v>
      </c>
      <c r="AC31" s="547">
        <f t="shared" si="5"/>
        <v>99.4</v>
      </c>
      <c r="AD31" s="548">
        <f>ROUND(R31/C31*100,1)</f>
        <v>0.2</v>
      </c>
      <c r="AE31" s="546">
        <f>ROUND(S31/D31*100,1)</f>
        <v>0.4</v>
      </c>
      <c r="AF31" s="547">
        <f aca="true" t="shared" si="19" ref="AF31:AF40">ROUND(T31/E31*100,1)</f>
        <v>0</v>
      </c>
    </row>
    <row r="32" spans="2:32" s="5" customFormat="1" ht="13.5" customHeight="1">
      <c r="B32" s="90" t="s">
        <v>131</v>
      </c>
      <c r="C32" s="565">
        <f>SUM(D32:E32)</f>
        <v>260</v>
      </c>
      <c r="D32" s="566">
        <f>SUM(D33)</f>
        <v>121</v>
      </c>
      <c r="E32" s="567">
        <f>SUM(E33)</f>
        <v>139</v>
      </c>
      <c r="F32" s="568">
        <f aca="true" t="shared" si="20" ref="F32:F41">SUM(G32:H32)</f>
        <v>258</v>
      </c>
      <c r="G32" s="566">
        <f>SUM(G33)</f>
        <v>119</v>
      </c>
      <c r="H32" s="569">
        <f>SUM(H33)</f>
        <v>139</v>
      </c>
      <c r="I32" s="570">
        <f aca="true" t="shared" si="21" ref="I32:I41">SUM(J32:K32)</f>
        <v>0</v>
      </c>
      <c r="J32" s="566">
        <f>SUM(J33)</f>
        <v>0</v>
      </c>
      <c r="K32" s="571">
        <f>SUM(K33)</f>
        <v>0</v>
      </c>
      <c r="L32" s="568">
        <f aca="true" t="shared" si="22" ref="L32:L41">SUM(M32:N32)</f>
        <v>0</v>
      </c>
      <c r="M32" s="566">
        <f>SUM(M33)</f>
        <v>0</v>
      </c>
      <c r="N32" s="569">
        <f>SUM(N33)</f>
        <v>0</v>
      </c>
      <c r="O32" s="570">
        <f aca="true" t="shared" si="23" ref="O32:O41">SUM(P32:Q32)</f>
        <v>0</v>
      </c>
      <c r="P32" s="566">
        <f>SUM(P33)</f>
        <v>0</v>
      </c>
      <c r="Q32" s="571">
        <f>SUM(Q33)</f>
        <v>0</v>
      </c>
      <c r="R32" s="568">
        <f aca="true" t="shared" si="24" ref="R32:R41">SUM(S32:T32)</f>
        <v>0</v>
      </c>
      <c r="S32" s="566">
        <f>SUM(S33)</f>
        <v>0</v>
      </c>
      <c r="T32" s="569">
        <f>SUM(T33)</f>
        <v>0</v>
      </c>
      <c r="U32" s="568">
        <f aca="true" t="shared" si="25" ref="U32:U41">SUM(V32:W32)</f>
        <v>2</v>
      </c>
      <c r="V32" s="566">
        <f>SUM(V33)</f>
        <v>2</v>
      </c>
      <c r="W32" s="569">
        <f>SUM(W33)</f>
        <v>0</v>
      </c>
      <c r="X32" s="570">
        <f aca="true" t="shared" si="26" ref="X32:X41">SUM(Y32:Z32)</f>
        <v>0</v>
      </c>
      <c r="Y32" s="571">
        <f>SUM(Y33)</f>
        <v>0</v>
      </c>
      <c r="Z32" s="571">
        <f>SUM(Z33)</f>
        <v>0</v>
      </c>
      <c r="AA32" s="572">
        <f t="shared" si="5"/>
        <v>99.2</v>
      </c>
      <c r="AB32" s="573">
        <f t="shared" si="5"/>
        <v>98.3</v>
      </c>
      <c r="AC32" s="574">
        <f t="shared" si="5"/>
        <v>100</v>
      </c>
      <c r="AD32" s="575">
        <f>ROUND(R32/C32*100,1)</f>
        <v>0</v>
      </c>
      <c r="AE32" s="573">
        <f>ROUND(S32/D32*100,1)</f>
        <v>0</v>
      </c>
      <c r="AF32" s="574">
        <f t="shared" si="19"/>
        <v>0</v>
      </c>
    </row>
    <row r="33" spans="2:32" s="5" customFormat="1" ht="15" customHeight="1" hidden="1">
      <c r="B33" s="90" t="s">
        <v>172</v>
      </c>
      <c r="C33" s="565">
        <f>SUM(D33:E33)</f>
        <v>260</v>
      </c>
      <c r="D33" s="566">
        <f>G33+J33+M33+P33+S33+V33+Y33</f>
        <v>121</v>
      </c>
      <c r="E33" s="567">
        <f>H33+K33+N33+Q33+T33+W33+Z33</f>
        <v>139</v>
      </c>
      <c r="F33" s="568">
        <f t="shared" si="20"/>
        <v>258</v>
      </c>
      <c r="G33" s="566">
        <v>119</v>
      </c>
      <c r="H33" s="569">
        <v>139</v>
      </c>
      <c r="I33" s="570">
        <f t="shared" si="21"/>
        <v>0</v>
      </c>
      <c r="J33" s="566">
        <v>0</v>
      </c>
      <c r="K33" s="571">
        <v>0</v>
      </c>
      <c r="L33" s="568">
        <f t="shared" si="22"/>
        <v>0</v>
      </c>
      <c r="M33" s="566">
        <v>0</v>
      </c>
      <c r="N33" s="569">
        <v>0</v>
      </c>
      <c r="O33" s="570">
        <f t="shared" si="23"/>
        <v>0</v>
      </c>
      <c r="P33" s="566">
        <v>0</v>
      </c>
      <c r="Q33" s="571">
        <v>0</v>
      </c>
      <c r="R33" s="568">
        <f t="shared" si="24"/>
        <v>0</v>
      </c>
      <c r="S33" s="566">
        <v>0</v>
      </c>
      <c r="T33" s="569">
        <v>0</v>
      </c>
      <c r="U33" s="568">
        <f t="shared" si="25"/>
        <v>2</v>
      </c>
      <c r="V33" s="566">
        <v>2</v>
      </c>
      <c r="W33" s="569">
        <v>0</v>
      </c>
      <c r="X33" s="570">
        <f t="shared" si="26"/>
        <v>0</v>
      </c>
      <c r="Y33" s="571">
        <v>0</v>
      </c>
      <c r="Z33" s="571">
        <v>0</v>
      </c>
      <c r="AA33" s="572">
        <f t="shared" si="5"/>
        <v>99.2</v>
      </c>
      <c r="AB33" s="573">
        <f t="shared" si="5"/>
        <v>98.3</v>
      </c>
      <c r="AC33" s="574">
        <f t="shared" si="5"/>
        <v>100</v>
      </c>
      <c r="AD33" s="575">
        <f aca="true" t="shared" si="27" ref="AD33:AE40">ROUND(R33/C33*100,1)</f>
        <v>0</v>
      </c>
      <c r="AE33" s="573">
        <f t="shared" si="27"/>
        <v>0</v>
      </c>
      <c r="AF33" s="574">
        <f t="shared" si="19"/>
        <v>0</v>
      </c>
    </row>
    <row r="34" spans="2:32" s="5" customFormat="1" ht="13.5" customHeight="1">
      <c r="B34" s="90" t="s">
        <v>132</v>
      </c>
      <c r="C34" s="565">
        <f>SUM(D34:E34)</f>
        <v>384</v>
      </c>
      <c r="D34" s="566">
        <f>SUM(D35:D37)</f>
        <v>199</v>
      </c>
      <c r="E34" s="567">
        <f>SUM(E35:E37)</f>
        <v>185</v>
      </c>
      <c r="F34" s="568">
        <f t="shared" si="20"/>
        <v>381</v>
      </c>
      <c r="G34" s="566">
        <f>SUM(G35:G37)</f>
        <v>198</v>
      </c>
      <c r="H34" s="569">
        <f>SUM(H35:H37)</f>
        <v>183</v>
      </c>
      <c r="I34" s="570">
        <f t="shared" si="21"/>
        <v>0</v>
      </c>
      <c r="J34" s="566">
        <f>SUM(J35:J37)</f>
        <v>0</v>
      </c>
      <c r="K34" s="571">
        <f>SUM(K35:K37)</f>
        <v>0</v>
      </c>
      <c r="L34" s="568">
        <f t="shared" si="22"/>
        <v>0</v>
      </c>
      <c r="M34" s="566">
        <f>SUM(M35:M37)</f>
        <v>0</v>
      </c>
      <c r="N34" s="569">
        <f>SUM(N35:N37)</f>
        <v>0</v>
      </c>
      <c r="O34" s="570">
        <f t="shared" si="23"/>
        <v>0</v>
      </c>
      <c r="P34" s="566">
        <f>SUM(P35:P37)</f>
        <v>0</v>
      </c>
      <c r="Q34" s="571">
        <f>SUM(Q35:Q37)</f>
        <v>0</v>
      </c>
      <c r="R34" s="568">
        <f t="shared" si="24"/>
        <v>0</v>
      </c>
      <c r="S34" s="566">
        <f>SUM(S35:S37)</f>
        <v>0</v>
      </c>
      <c r="T34" s="569">
        <f>SUM(T35:T37)</f>
        <v>0</v>
      </c>
      <c r="U34" s="568">
        <f t="shared" si="25"/>
        <v>3</v>
      </c>
      <c r="V34" s="566">
        <f>SUM(V35:V37)</f>
        <v>1</v>
      </c>
      <c r="W34" s="569">
        <f>SUM(W35:W37)</f>
        <v>2</v>
      </c>
      <c r="X34" s="570">
        <f t="shared" si="26"/>
        <v>0</v>
      </c>
      <c r="Y34" s="571">
        <f>SUM(Y35:Y37)</f>
        <v>0</v>
      </c>
      <c r="Z34" s="571">
        <f>SUM(Z35:Z37)</f>
        <v>0</v>
      </c>
      <c r="AA34" s="572">
        <f aca="true" t="shared" si="28" ref="AA34:AC46">ROUND(F34/C34*100,1)</f>
        <v>99.2</v>
      </c>
      <c r="AB34" s="573">
        <f t="shared" si="28"/>
        <v>99.5</v>
      </c>
      <c r="AC34" s="574">
        <f t="shared" si="28"/>
        <v>98.9</v>
      </c>
      <c r="AD34" s="575">
        <f t="shared" si="27"/>
        <v>0</v>
      </c>
      <c r="AE34" s="573">
        <f t="shared" si="27"/>
        <v>0</v>
      </c>
      <c r="AF34" s="574">
        <f t="shared" si="19"/>
        <v>0</v>
      </c>
    </row>
    <row r="35" spans="2:32" s="5" customFormat="1" ht="15" customHeight="1" hidden="1">
      <c r="B35" s="90" t="s">
        <v>173</v>
      </c>
      <c r="C35" s="565">
        <f aca="true" t="shared" si="29" ref="C35:C41">SUM(D35:E35)</f>
        <v>248</v>
      </c>
      <c r="D35" s="566">
        <f aca="true" t="shared" si="30" ref="D35:E37">G35+J35+M35+P35+S35+V35+Y35</f>
        <v>131</v>
      </c>
      <c r="E35" s="567">
        <f t="shared" si="30"/>
        <v>117</v>
      </c>
      <c r="F35" s="568">
        <f t="shared" si="20"/>
        <v>245</v>
      </c>
      <c r="G35" s="566">
        <v>130</v>
      </c>
      <c r="H35" s="569">
        <v>115</v>
      </c>
      <c r="I35" s="570">
        <f t="shared" si="21"/>
        <v>0</v>
      </c>
      <c r="J35" s="566">
        <v>0</v>
      </c>
      <c r="K35" s="571">
        <v>0</v>
      </c>
      <c r="L35" s="568">
        <f t="shared" si="22"/>
        <v>0</v>
      </c>
      <c r="M35" s="566">
        <v>0</v>
      </c>
      <c r="N35" s="569">
        <v>0</v>
      </c>
      <c r="O35" s="570">
        <f t="shared" si="23"/>
        <v>0</v>
      </c>
      <c r="P35" s="566">
        <v>0</v>
      </c>
      <c r="Q35" s="571">
        <v>0</v>
      </c>
      <c r="R35" s="568">
        <f t="shared" si="24"/>
        <v>0</v>
      </c>
      <c r="S35" s="566">
        <v>0</v>
      </c>
      <c r="T35" s="569">
        <v>0</v>
      </c>
      <c r="U35" s="568">
        <f t="shared" si="25"/>
        <v>3</v>
      </c>
      <c r="V35" s="566">
        <v>1</v>
      </c>
      <c r="W35" s="569">
        <v>2</v>
      </c>
      <c r="X35" s="570">
        <f t="shared" si="26"/>
        <v>0</v>
      </c>
      <c r="Y35" s="571">
        <v>0</v>
      </c>
      <c r="Z35" s="571">
        <v>0</v>
      </c>
      <c r="AA35" s="572">
        <f t="shared" si="28"/>
        <v>98.8</v>
      </c>
      <c r="AB35" s="573">
        <f t="shared" si="28"/>
        <v>99.2</v>
      </c>
      <c r="AC35" s="574">
        <f t="shared" si="28"/>
        <v>98.3</v>
      </c>
      <c r="AD35" s="575">
        <f t="shared" si="27"/>
        <v>0</v>
      </c>
      <c r="AE35" s="573">
        <f t="shared" si="27"/>
        <v>0</v>
      </c>
      <c r="AF35" s="574">
        <f t="shared" si="19"/>
        <v>0</v>
      </c>
    </row>
    <row r="36" spans="2:32" s="5" customFormat="1" ht="15" customHeight="1" hidden="1">
      <c r="B36" s="90" t="s">
        <v>144</v>
      </c>
      <c r="C36" s="565">
        <f t="shared" si="29"/>
        <v>4</v>
      </c>
      <c r="D36" s="566">
        <f t="shared" si="30"/>
        <v>2</v>
      </c>
      <c r="E36" s="567">
        <f t="shared" si="30"/>
        <v>2</v>
      </c>
      <c r="F36" s="568">
        <f t="shared" si="20"/>
        <v>4</v>
      </c>
      <c r="G36" s="566">
        <v>2</v>
      </c>
      <c r="H36" s="569">
        <v>2</v>
      </c>
      <c r="I36" s="570">
        <f t="shared" si="21"/>
        <v>0</v>
      </c>
      <c r="J36" s="566">
        <v>0</v>
      </c>
      <c r="K36" s="571">
        <v>0</v>
      </c>
      <c r="L36" s="568">
        <f t="shared" si="22"/>
        <v>0</v>
      </c>
      <c r="M36" s="566">
        <v>0</v>
      </c>
      <c r="N36" s="569">
        <v>0</v>
      </c>
      <c r="O36" s="570">
        <f t="shared" si="23"/>
        <v>0</v>
      </c>
      <c r="P36" s="566">
        <v>0</v>
      </c>
      <c r="Q36" s="571">
        <v>0</v>
      </c>
      <c r="R36" s="568">
        <f t="shared" si="24"/>
        <v>0</v>
      </c>
      <c r="S36" s="566">
        <v>0</v>
      </c>
      <c r="T36" s="569">
        <v>0</v>
      </c>
      <c r="U36" s="568">
        <f t="shared" si="25"/>
        <v>0</v>
      </c>
      <c r="V36" s="566">
        <v>0</v>
      </c>
      <c r="W36" s="569">
        <v>0</v>
      </c>
      <c r="X36" s="570">
        <f t="shared" si="26"/>
        <v>0</v>
      </c>
      <c r="Y36" s="571">
        <v>0</v>
      </c>
      <c r="Z36" s="571">
        <v>0</v>
      </c>
      <c r="AA36" s="572">
        <f t="shared" si="28"/>
        <v>100</v>
      </c>
      <c r="AB36" s="573">
        <f t="shared" si="28"/>
        <v>100</v>
      </c>
      <c r="AC36" s="574">
        <f t="shared" si="28"/>
        <v>100</v>
      </c>
      <c r="AD36" s="575">
        <f t="shared" si="27"/>
        <v>0</v>
      </c>
      <c r="AE36" s="573">
        <f t="shared" si="27"/>
        <v>0</v>
      </c>
      <c r="AF36" s="574">
        <f t="shared" si="19"/>
        <v>0</v>
      </c>
    </row>
    <row r="37" spans="2:32" s="5" customFormat="1" ht="15" customHeight="1" hidden="1">
      <c r="B37" s="90" t="s">
        <v>174</v>
      </c>
      <c r="C37" s="565">
        <f t="shared" si="29"/>
        <v>132</v>
      </c>
      <c r="D37" s="566">
        <f t="shared" si="30"/>
        <v>66</v>
      </c>
      <c r="E37" s="567">
        <f t="shared" si="30"/>
        <v>66</v>
      </c>
      <c r="F37" s="568">
        <f t="shared" si="20"/>
        <v>132</v>
      </c>
      <c r="G37" s="566">
        <v>66</v>
      </c>
      <c r="H37" s="569">
        <v>66</v>
      </c>
      <c r="I37" s="570">
        <f t="shared" si="21"/>
        <v>0</v>
      </c>
      <c r="J37" s="566">
        <v>0</v>
      </c>
      <c r="K37" s="571">
        <v>0</v>
      </c>
      <c r="L37" s="568">
        <f t="shared" si="22"/>
        <v>0</v>
      </c>
      <c r="M37" s="566">
        <v>0</v>
      </c>
      <c r="N37" s="569">
        <v>0</v>
      </c>
      <c r="O37" s="570">
        <f t="shared" si="23"/>
        <v>0</v>
      </c>
      <c r="P37" s="566">
        <v>0</v>
      </c>
      <c r="Q37" s="571">
        <v>0</v>
      </c>
      <c r="R37" s="568">
        <f t="shared" si="24"/>
        <v>0</v>
      </c>
      <c r="S37" s="566">
        <v>0</v>
      </c>
      <c r="T37" s="569">
        <v>0</v>
      </c>
      <c r="U37" s="568">
        <f t="shared" si="25"/>
        <v>0</v>
      </c>
      <c r="V37" s="566">
        <v>0</v>
      </c>
      <c r="W37" s="569">
        <v>0</v>
      </c>
      <c r="X37" s="570">
        <f t="shared" si="26"/>
        <v>0</v>
      </c>
      <c r="Y37" s="571">
        <v>0</v>
      </c>
      <c r="Z37" s="571">
        <v>0</v>
      </c>
      <c r="AA37" s="572">
        <f t="shared" si="28"/>
        <v>100</v>
      </c>
      <c r="AB37" s="573">
        <f t="shared" si="28"/>
        <v>100</v>
      </c>
      <c r="AC37" s="574">
        <f t="shared" si="28"/>
        <v>100</v>
      </c>
      <c r="AD37" s="575">
        <f t="shared" si="27"/>
        <v>0</v>
      </c>
      <c r="AE37" s="573">
        <f t="shared" si="27"/>
        <v>0</v>
      </c>
      <c r="AF37" s="574">
        <f t="shared" si="19"/>
        <v>0</v>
      </c>
    </row>
    <row r="38" spans="2:32" s="5" customFormat="1" ht="13.5" customHeight="1">
      <c r="B38" s="90" t="s">
        <v>145</v>
      </c>
      <c r="C38" s="565">
        <f t="shared" si="29"/>
        <v>285</v>
      </c>
      <c r="D38" s="566">
        <f>SUM(D39)</f>
        <v>147</v>
      </c>
      <c r="E38" s="567">
        <f>SUM(E39)</f>
        <v>138</v>
      </c>
      <c r="F38" s="568">
        <f t="shared" si="20"/>
        <v>279</v>
      </c>
      <c r="G38" s="566">
        <f>SUM(G39)</f>
        <v>142</v>
      </c>
      <c r="H38" s="569">
        <f>SUM(H39)</f>
        <v>137</v>
      </c>
      <c r="I38" s="570">
        <f t="shared" si="21"/>
        <v>0</v>
      </c>
      <c r="J38" s="566">
        <f>SUM(J39)</f>
        <v>0</v>
      </c>
      <c r="K38" s="571">
        <f>SUM(K39)</f>
        <v>0</v>
      </c>
      <c r="L38" s="568">
        <f t="shared" si="22"/>
        <v>0</v>
      </c>
      <c r="M38" s="566">
        <f>SUM(M39)</f>
        <v>0</v>
      </c>
      <c r="N38" s="569">
        <f>SUM(N39)</f>
        <v>0</v>
      </c>
      <c r="O38" s="570">
        <f t="shared" si="23"/>
        <v>1</v>
      </c>
      <c r="P38" s="566">
        <f>SUM(P39)</f>
        <v>1</v>
      </c>
      <c r="Q38" s="571">
        <f>SUM(Q39)</f>
        <v>0</v>
      </c>
      <c r="R38" s="568">
        <f t="shared" si="24"/>
        <v>2</v>
      </c>
      <c r="S38" s="566">
        <f>SUM(S39)</f>
        <v>2</v>
      </c>
      <c r="T38" s="569">
        <f>SUM(T39)</f>
        <v>0</v>
      </c>
      <c r="U38" s="568">
        <f t="shared" si="25"/>
        <v>3</v>
      </c>
      <c r="V38" s="566">
        <f>SUM(V39)</f>
        <v>2</v>
      </c>
      <c r="W38" s="569">
        <f>SUM(W39)</f>
        <v>1</v>
      </c>
      <c r="X38" s="570">
        <f t="shared" si="26"/>
        <v>0</v>
      </c>
      <c r="Y38" s="571">
        <f>SUM(Y39)</f>
        <v>0</v>
      </c>
      <c r="Z38" s="571">
        <f>SUM(Z39)</f>
        <v>0</v>
      </c>
      <c r="AA38" s="572">
        <f t="shared" si="28"/>
        <v>97.9</v>
      </c>
      <c r="AB38" s="573">
        <f t="shared" si="28"/>
        <v>96.6</v>
      </c>
      <c r="AC38" s="574">
        <f t="shared" si="28"/>
        <v>99.3</v>
      </c>
      <c r="AD38" s="575">
        <f t="shared" si="27"/>
        <v>0.7</v>
      </c>
      <c r="AE38" s="573">
        <f t="shared" si="27"/>
        <v>1.4</v>
      </c>
      <c r="AF38" s="574">
        <f t="shared" si="19"/>
        <v>0</v>
      </c>
    </row>
    <row r="39" spans="2:32" s="5" customFormat="1" ht="15" customHeight="1" hidden="1">
      <c r="B39" s="90" t="s">
        <v>175</v>
      </c>
      <c r="C39" s="565">
        <f t="shared" si="29"/>
        <v>285</v>
      </c>
      <c r="D39" s="566">
        <f>G39+J39+M39+P39+S39+V39+Y39</f>
        <v>147</v>
      </c>
      <c r="E39" s="567">
        <f>H39+K39+N39+Q39+T39+W39+Z39</f>
        <v>138</v>
      </c>
      <c r="F39" s="568">
        <f t="shared" si="20"/>
        <v>279</v>
      </c>
      <c r="G39" s="566">
        <v>142</v>
      </c>
      <c r="H39" s="569">
        <v>137</v>
      </c>
      <c r="I39" s="570">
        <f t="shared" si="21"/>
        <v>0</v>
      </c>
      <c r="J39" s="566">
        <v>0</v>
      </c>
      <c r="K39" s="571">
        <v>0</v>
      </c>
      <c r="L39" s="568">
        <f t="shared" si="22"/>
        <v>0</v>
      </c>
      <c r="M39" s="566">
        <v>0</v>
      </c>
      <c r="N39" s="569">
        <v>0</v>
      </c>
      <c r="O39" s="570">
        <f t="shared" si="23"/>
        <v>1</v>
      </c>
      <c r="P39" s="566">
        <v>1</v>
      </c>
      <c r="Q39" s="571">
        <v>0</v>
      </c>
      <c r="R39" s="568">
        <f t="shared" si="24"/>
        <v>2</v>
      </c>
      <c r="S39" s="566">
        <v>2</v>
      </c>
      <c r="T39" s="569">
        <v>0</v>
      </c>
      <c r="U39" s="568">
        <f t="shared" si="25"/>
        <v>3</v>
      </c>
      <c r="V39" s="566">
        <v>2</v>
      </c>
      <c r="W39" s="569">
        <v>1</v>
      </c>
      <c r="X39" s="570">
        <f t="shared" si="26"/>
        <v>0</v>
      </c>
      <c r="Y39" s="571">
        <v>0</v>
      </c>
      <c r="Z39" s="571">
        <v>0</v>
      </c>
      <c r="AA39" s="572">
        <f t="shared" si="28"/>
        <v>97.9</v>
      </c>
      <c r="AB39" s="573">
        <f t="shared" si="28"/>
        <v>96.6</v>
      </c>
      <c r="AC39" s="574">
        <f t="shared" si="28"/>
        <v>99.3</v>
      </c>
      <c r="AD39" s="575">
        <f t="shared" si="27"/>
        <v>0.7</v>
      </c>
      <c r="AE39" s="573">
        <f t="shared" si="27"/>
        <v>1.4</v>
      </c>
      <c r="AF39" s="574">
        <f t="shared" si="19"/>
        <v>0</v>
      </c>
    </row>
    <row r="40" spans="2:32" s="5" customFormat="1" ht="13.5" customHeight="1">
      <c r="B40" s="557" t="s">
        <v>134</v>
      </c>
      <c r="C40" s="576">
        <f t="shared" si="29"/>
        <v>153</v>
      </c>
      <c r="D40" s="577">
        <f>SUM(D41)</f>
        <v>78</v>
      </c>
      <c r="E40" s="578">
        <f>SUM(E41)</f>
        <v>75</v>
      </c>
      <c r="F40" s="579">
        <f t="shared" si="20"/>
        <v>153</v>
      </c>
      <c r="G40" s="577">
        <f>SUM(G41)</f>
        <v>78</v>
      </c>
      <c r="H40" s="580">
        <f>SUM(H41)</f>
        <v>75</v>
      </c>
      <c r="I40" s="581">
        <f t="shared" si="21"/>
        <v>0</v>
      </c>
      <c r="J40" s="577">
        <f>SUM(J41)</f>
        <v>0</v>
      </c>
      <c r="K40" s="582">
        <f>SUM(K41)</f>
        <v>0</v>
      </c>
      <c r="L40" s="579">
        <f t="shared" si="22"/>
        <v>0</v>
      </c>
      <c r="M40" s="577">
        <f>SUM(M41)</f>
        <v>0</v>
      </c>
      <c r="N40" s="580">
        <f>SUM(N41)</f>
        <v>0</v>
      </c>
      <c r="O40" s="581">
        <f t="shared" si="23"/>
        <v>0</v>
      </c>
      <c r="P40" s="577">
        <f>SUM(P41)</f>
        <v>0</v>
      </c>
      <c r="Q40" s="582">
        <f>SUM(Q41)</f>
        <v>0</v>
      </c>
      <c r="R40" s="579">
        <f t="shared" si="24"/>
        <v>0</v>
      </c>
      <c r="S40" s="577">
        <f>SUM(S41)</f>
        <v>0</v>
      </c>
      <c r="T40" s="580">
        <f>SUM(T41)</f>
        <v>0</v>
      </c>
      <c r="U40" s="579">
        <f t="shared" si="25"/>
        <v>0</v>
      </c>
      <c r="V40" s="577">
        <f>SUM(V41)</f>
        <v>0</v>
      </c>
      <c r="W40" s="580">
        <f>SUM(W41)</f>
        <v>0</v>
      </c>
      <c r="X40" s="581">
        <f t="shared" si="26"/>
        <v>0</v>
      </c>
      <c r="Y40" s="582">
        <f>SUM(Y41)</f>
        <v>0</v>
      </c>
      <c r="Z40" s="582">
        <f>SUM(Z41)</f>
        <v>0</v>
      </c>
      <c r="AA40" s="583">
        <f t="shared" si="28"/>
        <v>100</v>
      </c>
      <c r="AB40" s="584">
        <f t="shared" si="28"/>
        <v>100</v>
      </c>
      <c r="AC40" s="585">
        <f t="shared" si="28"/>
        <v>100</v>
      </c>
      <c r="AD40" s="586">
        <f t="shared" si="27"/>
        <v>0</v>
      </c>
      <c r="AE40" s="584">
        <f t="shared" si="27"/>
        <v>0</v>
      </c>
      <c r="AF40" s="585">
        <f t="shared" si="19"/>
        <v>0</v>
      </c>
    </row>
    <row r="41" spans="2:32" s="5" customFormat="1" ht="15" customHeight="1" hidden="1">
      <c r="B41" s="557" t="s">
        <v>300</v>
      </c>
      <c r="C41" s="576">
        <f t="shared" si="29"/>
        <v>153</v>
      </c>
      <c r="D41" s="577">
        <f>G41+J41+M41+P41+S41+V41+Y41</f>
        <v>78</v>
      </c>
      <c r="E41" s="578">
        <f>H41+K41+N41+Q41+T41+W41+Z41</f>
        <v>75</v>
      </c>
      <c r="F41" s="579">
        <f t="shared" si="20"/>
        <v>153</v>
      </c>
      <c r="G41" s="577">
        <v>78</v>
      </c>
      <c r="H41" s="580">
        <v>75</v>
      </c>
      <c r="I41" s="581">
        <f t="shared" si="21"/>
        <v>0</v>
      </c>
      <c r="J41" s="577">
        <v>0</v>
      </c>
      <c r="K41" s="582">
        <v>0</v>
      </c>
      <c r="L41" s="579">
        <f t="shared" si="22"/>
        <v>0</v>
      </c>
      <c r="M41" s="577">
        <v>0</v>
      </c>
      <c r="N41" s="580">
        <v>0</v>
      </c>
      <c r="O41" s="581">
        <f t="shared" si="23"/>
        <v>0</v>
      </c>
      <c r="P41" s="577">
        <v>0</v>
      </c>
      <c r="Q41" s="582">
        <v>0</v>
      </c>
      <c r="R41" s="579">
        <f t="shared" si="24"/>
        <v>0</v>
      </c>
      <c r="S41" s="577">
        <v>0</v>
      </c>
      <c r="T41" s="580">
        <v>0</v>
      </c>
      <c r="U41" s="579">
        <f t="shared" si="25"/>
        <v>0</v>
      </c>
      <c r="V41" s="577">
        <v>0</v>
      </c>
      <c r="W41" s="580">
        <v>0</v>
      </c>
      <c r="X41" s="581">
        <f t="shared" si="26"/>
        <v>0</v>
      </c>
      <c r="Y41" s="582">
        <v>0</v>
      </c>
      <c r="Z41" s="582">
        <v>0</v>
      </c>
      <c r="AA41" s="583">
        <f t="shared" si="28"/>
        <v>100</v>
      </c>
      <c r="AB41" s="584">
        <f t="shared" si="28"/>
        <v>100</v>
      </c>
      <c r="AC41" s="585">
        <f t="shared" si="28"/>
        <v>100</v>
      </c>
      <c r="AD41" s="586">
        <f>ROUND(R41/C41*100,1)</f>
        <v>0</v>
      </c>
      <c r="AE41" s="584">
        <f>ROUND(S41/D41*100,1)</f>
        <v>0</v>
      </c>
      <c r="AF41" s="585">
        <f>ROUND(T41/E41*100,1)</f>
        <v>0</v>
      </c>
    </row>
    <row r="42" spans="1:32" s="599" customFormat="1" ht="19.5" customHeight="1">
      <c r="A42" s="174"/>
      <c r="B42" s="28" t="s">
        <v>302</v>
      </c>
      <c r="C42" s="541">
        <f>C43+C45+C49+C51</f>
        <v>1011</v>
      </c>
      <c r="D42" s="541">
        <f aca="true" t="shared" si="31" ref="D42:Z42">D43+D45+D49+D51</f>
        <v>521</v>
      </c>
      <c r="E42" s="542">
        <f t="shared" si="31"/>
        <v>490</v>
      </c>
      <c r="F42" s="543">
        <f t="shared" si="31"/>
        <v>1006</v>
      </c>
      <c r="G42" s="541">
        <f t="shared" si="31"/>
        <v>521</v>
      </c>
      <c r="H42" s="544">
        <f t="shared" si="31"/>
        <v>485</v>
      </c>
      <c r="I42" s="541">
        <f t="shared" si="31"/>
        <v>1</v>
      </c>
      <c r="J42" s="541">
        <f t="shared" si="31"/>
        <v>0</v>
      </c>
      <c r="K42" s="542">
        <f t="shared" si="31"/>
        <v>1</v>
      </c>
      <c r="L42" s="543">
        <f t="shared" si="31"/>
        <v>0</v>
      </c>
      <c r="M42" s="541">
        <f t="shared" si="31"/>
        <v>0</v>
      </c>
      <c r="N42" s="544">
        <f t="shared" si="31"/>
        <v>0</v>
      </c>
      <c r="O42" s="541">
        <f t="shared" si="31"/>
        <v>0</v>
      </c>
      <c r="P42" s="541">
        <f t="shared" si="31"/>
        <v>0</v>
      </c>
      <c r="Q42" s="542">
        <f t="shared" si="31"/>
        <v>0</v>
      </c>
      <c r="R42" s="543">
        <f t="shared" si="31"/>
        <v>1</v>
      </c>
      <c r="S42" s="541">
        <f t="shared" si="31"/>
        <v>0</v>
      </c>
      <c r="T42" s="544">
        <f t="shared" si="31"/>
        <v>1</v>
      </c>
      <c r="U42" s="541">
        <f t="shared" si="31"/>
        <v>3</v>
      </c>
      <c r="V42" s="541">
        <f t="shared" si="31"/>
        <v>0</v>
      </c>
      <c r="W42" s="542">
        <f t="shared" si="31"/>
        <v>3</v>
      </c>
      <c r="X42" s="543">
        <f t="shared" si="31"/>
        <v>0</v>
      </c>
      <c r="Y42" s="541">
        <f t="shared" si="31"/>
        <v>0</v>
      </c>
      <c r="Z42" s="544">
        <f t="shared" si="31"/>
        <v>0</v>
      </c>
      <c r="AA42" s="545">
        <f t="shared" si="28"/>
        <v>99.5</v>
      </c>
      <c r="AB42" s="546">
        <f t="shared" si="28"/>
        <v>100</v>
      </c>
      <c r="AC42" s="547">
        <f t="shared" si="28"/>
        <v>99</v>
      </c>
      <c r="AD42" s="548">
        <f>ROUND(R42/C42*100,1)</f>
        <v>0.1</v>
      </c>
      <c r="AE42" s="546">
        <f>ROUND(S42/D42*100,1)</f>
        <v>0</v>
      </c>
      <c r="AF42" s="547">
        <f aca="true" t="shared" si="32" ref="AF42:AF51">ROUND(T42/E42*100,1)</f>
        <v>0.2</v>
      </c>
    </row>
    <row r="43" spans="2:32" s="5" customFormat="1" ht="13.5" customHeight="1">
      <c r="B43" s="90" t="s">
        <v>131</v>
      </c>
      <c r="C43" s="565">
        <f>SUM(D43:E43)</f>
        <v>243</v>
      </c>
      <c r="D43" s="566">
        <f>SUM(D44)</f>
        <v>127</v>
      </c>
      <c r="E43" s="567">
        <f>SUM(E44)</f>
        <v>116</v>
      </c>
      <c r="F43" s="568">
        <f aca="true" t="shared" si="33" ref="F43:F52">SUM(G43:H43)</f>
        <v>242</v>
      </c>
      <c r="G43" s="566">
        <f>SUM(G44)</f>
        <v>127</v>
      </c>
      <c r="H43" s="569">
        <f>SUM(H44)</f>
        <v>115</v>
      </c>
      <c r="I43" s="570">
        <f aca="true" t="shared" si="34" ref="I43:I52">SUM(J43:K43)</f>
        <v>0</v>
      </c>
      <c r="J43" s="566">
        <f>SUM(J44)</f>
        <v>0</v>
      </c>
      <c r="K43" s="571">
        <f>SUM(K44)</f>
        <v>0</v>
      </c>
      <c r="L43" s="568">
        <f aca="true" t="shared" si="35" ref="L43:L52">SUM(M43:N43)</f>
        <v>0</v>
      </c>
      <c r="M43" s="566">
        <f>SUM(M44)</f>
        <v>0</v>
      </c>
      <c r="N43" s="569">
        <f>SUM(N44)</f>
        <v>0</v>
      </c>
      <c r="O43" s="570">
        <f aca="true" t="shared" si="36" ref="O43:O52">SUM(P43:Q43)</f>
        <v>0</v>
      </c>
      <c r="P43" s="566">
        <f>SUM(P44)</f>
        <v>0</v>
      </c>
      <c r="Q43" s="571">
        <f>SUM(Q44)</f>
        <v>0</v>
      </c>
      <c r="R43" s="568">
        <f aca="true" t="shared" si="37" ref="R43:R52">SUM(S43:T43)</f>
        <v>1</v>
      </c>
      <c r="S43" s="566">
        <f>SUM(S44)</f>
        <v>0</v>
      </c>
      <c r="T43" s="569">
        <f>SUM(T44)</f>
        <v>1</v>
      </c>
      <c r="U43" s="568">
        <f aca="true" t="shared" si="38" ref="U43:U52">SUM(V43:W43)</f>
        <v>0</v>
      </c>
      <c r="V43" s="566">
        <f>SUM(V44)</f>
        <v>0</v>
      </c>
      <c r="W43" s="569">
        <f>SUM(W44)</f>
        <v>0</v>
      </c>
      <c r="X43" s="570">
        <f aca="true" t="shared" si="39" ref="X43:X52">SUM(Y43:Z43)</f>
        <v>0</v>
      </c>
      <c r="Y43" s="571">
        <f>SUM(Y44)</f>
        <v>0</v>
      </c>
      <c r="Z43" s="571">
        <f>SUM(Z44)</f>
        <v>0</v>
      </c>
      <c r="AA43" s="572">
        <f t="shared" si="28"/>
        <v>99.6</v>
      </c>
      <c r="AB43" s="573">
        <f t="shared" si="28"/>
        <v>100</v>
      </c>
      <c r="AC43" s="574">
        <f t="shared" si="28"/>
        <v>99.1</v>
      </c>
      <c r="AD43" s="575">
        <f>ROUND(R43/C43*100,1)</f>
        <v>0.4</v>
      </c>
      <c r="AE43" s="573">
        <f>ROUND(S43/D43*100,1)</f>
        <v>0</v>
      </c>
      <c r="AF43" s="574">
        <f t="shared" si="32"/>
        <v>0.9</v>
      </c>
    </row>
    <row r="44" spans="2:32" s="5" customFormat="1" ht="15" customHeight="1" hidden="1">
      <c r="B44" s="90" t="s">
        <v>172</v>
      </c>
      <c r="C44" s="565">
        <f>SUM(D44:E44)</f>
        <v>243</v>
      </c>
      <c r="D44" s="566">
        <f>G44+J44+M44+P44+S44+V44+Y44</f>
        <v>127</v>
      </c>
      <c r="E44" s="567">
        <f>H44+K44+N44+Q44+T44+W44+Z44</f>
        <v>116</v>
      </c>
      <c r="F44" s="568">
        <f t="shared" si="33"/>
        <v>242</v>
      </c>
      <c r="G44" s="566">
        <v>127</v>
      </c>
      <c r="H44" s="569">
        <v>115</v>
      </c>
      <c r="I44" s="570">
        <f t="shared" si="34"/>
        <v>0</v>
      </c>
      <c r="J44" s="566">
        <v>0</v>
      </c>
      <c r="K44" s="571">
        <v>0</v>
      </c>
      <c r="L44" s="568">
        <f t="shared" si="35"/>
        <v>0</v>
      </c>
      <c r="M44" s="566">
        <v>0</v>
      </c>
      <c r="N44" s="569">
        <v>0</v>
      </c>
      <c r="O44" s="570">
        <f t="shared" si="36"/>
        <v>0</v>
      </c>
      <c r="P44" s="566">
        <v>0</v>
      </c>
      <c r="Q44" s="571">
        <v>0</v>
      </c>
      <c r="R44" s="568">
        <f t="shared" si="37"/>
        <v>1</v>
      </c>
      <c r="S44" s="566">
        <v>0</v>
      </c>
      <c r="T44" s="569">
        <v>1</v>
      </c>
      <c r="U44" s="568">
        <f t="shared" si="38"/>
        <v>0</v>
      </c>
      <c r="V44" s="566">
        <v>0</v>
      </c>
      <c r="W44" s="569">
        <v>0</v>
      </c>
      <c r="X44" s="570">
        <f t="shared" si="39"/>
        <v>0</v>
      </c>
      <c r="Y44" s="571">
        <v>0</v>
      </c>
      <c r="Z44" s="571">
        <v>0</v>
      </c>
      <c r="AA44" s="572">
        <f t="shared" si="28"/>
        <v>99.6</v>
      </c>
      <c r="AB44" s="573">
        <f t="shared" si="28"/>
        <v>100</v>
      </c>
      <c r="AC44" s="574">
        <f t="shared" si="28"/>
        <v>99.1</v>
      </c>
      <c r="AD44" s="575">
        <f aca="true" t="shared" si="40" ref="AD44:AF57">ROUND(R44/C44*100,1)</f>
        <v>0.4</v>
      </c>
      <c r="AE44" s="573">
        <f t="shared" si="40"/>
        <v>0</v>
      </c>
      <c r="AF44" s="574">
        <f t="shared" si="32"/>
        <v>0.9</v>
      </c>
    </row>
    <row r="45" spans="2:32" s="5" customFormat="1" ht="13.5" customHeight="1">
      <c r="B45" s="90" t="s">
        <v>132</v>
      </c>
      <c r="C45" s="565">
        <f>SUM(D45:E45)</f>
        <v>373</v>
      </c>
      <c r="D45" s="566">
        <f>SUM(D46:D48)</f>
        <v>194</v>
      </c>
      <c r="E45" s="567">
        <f>SUM(E46:E48)</f>
        <v>179</v>
      </c>
      <c r="F45" s="568">
        <f t="shared" si="33"/>
        <v>372</v>
      </c>
      <c r="G45" s="566">
        <f>SUM(G46:G48)</f>
        <v>194</v>
      </c>
      <c r="H45" s="569">
        <f>SUM(H46:H48)</f>
        <v>178</v>
      </c>
      <c r="I45" s="570">
        <f t="shared" si="34"/>
        <v>0</v>
      </c>
      <c r="J45" s="566">
        <f>SUM(J46:J48)</f>
        <v>0</v>
      </c>
      <c r="K45" s="571">
        <f>SUM(K46:K48)</f>
        <v>0</v>
      </c>
      <c r="L45" s="568">
        <f t="shared" si="35"/>
        <v>0</v>
      </c>
      <c r="M45" s="566">
        <f>SUM(M46:M48)</f>
        <v>0</v>
      </c>
      <c r="N45" s="569">
        <f>SUM(N46:N48)</f>
        <v>0</v>
      </c>
      <c r="O45" s="570">
        <f t="shared" si="36"/>
        <v>0</v>
      </c>
      <c r="P45" s="566">
        <f>SUM(P46:P48)</f>
        <v>0</v>
      </c>
      <c r="Q45" s="571">
        <f>SUM(Q46:Q48)</f>
        <v>0</v>
      </c>
      <c r="R45" s="568">
        <f t="shared" si="37"/>
        <v>0</v>
      </c>
      <c r="S45" s="566">
        <f>SUM(S46:S48)</f>
        <v>0</v>
      </c>
      <c r="T45" s="569">
        <f>SUM(T46:T48)</f>
        <v>0</v>
      </c>
      <c r="U45" s="568">
        <f t="shared" si="38"/>
        <v>1</v>
      </c>
      <c r="V45" s="566">
        <f>SUM(V46:V48)</f>
        <v>0</v>
      </c>
      <c r="W45" s="569">
        <f>SUM(W46:W48)</f>
        <v>1</v>
      </c>
      <c r="X45" s="570">
        <f t="shared" si="39"/>
        <v>0</v>
      </c>
      <c r="Y45" s="571">
        <f>SUM(Y46:Y48)</f>
        <v>0</v>
      </c>
      <c r="Z45" s="571">
        <f>SUM(Z46:Z48)</f>
        <v>0</v>
      </c>
      <c r="AA45" s="572">
        <f t="shared" si="28"/>
        <v>99.7</v>
      </c>
      <c r="AB45" s="573">
        <f t="shared" si="28"/>
        <v>100</v>
      </c>
      <c r="AC45" s="574">
        <f t="shared" si="28"/>
        <v>99.4</v>
      </c>
      <c r="AD45" s="575">
        <f t="shared" si="40"/>
        <v>0</v>
      </c>
      <c r="AE45" s="573">
        <f t="shared" si="40"/>
        <v>0</v>
      </c>
      <c r="AF45" s="574">
        <f t="shared" si="32"/>
        <v>0</v>
      </c>
    </row>
    <row r="46" spans="2:32" s="5" customFormat="1" ht="15" customHeight="1" hidden="1">
      <c r="B46" s="90" t="s">
        <v>173</v>
      </c>
      <c r="C46" s="565">
        <f aca="true" t="shared" si="41" ref="C46:C52">SUM(D46:E46)</f>
        <v>239</v>
      </c>
      <c r="D46" s="566">
        <f aca="true" t="shared" si="42" ref="D46:E48">G46+J46+M46+P46+S46+V46+Y46</f>
        <v>123</v>
      </c>
      <c r="E46" s="567">
        <f t="shared" si="42"/>
        <v>116</v>
      </c>
      <c r="F46" s="568">
        <f t="shared" si="33"/>
        <v>238</v>
      </c>
      <c r="G46" s="566">
        <v>123</v>
      </c>
      <c r="H46" s="569">
        <v>115</v>
      </c>
      <c r="I46" s="570">
        <f t="shared" si="34"/>
        <v>0</v>
      </c>
      <c r="J46" s="566">
        <v>0</v>
      </c>
      <c r="K46" s="571">
        <v>0</v>
      </c>
      <c r="L46" s="568">
        <f t="shared" si="35"/>
        <v>0</v>
      </c>
      <c r="M46" s="566">
        <v>0</v>
      </c>
      <c r="N46" s="569">
        <v>0</v>
      </c>
      <c r="O46" s="570">
        <f t="shared" si="36"/>
        <v>0</v>
      </c>
      <c r="P46" s="566">
        <v>0</v>
      </c>
      <c r="Q46" s="571">
        <v>0</v>
      </c>
      <c r="R46" s="568">
        <f t="shared" si="37"/>
        <v>0</v>
      </c>
      <c r="S46" s="566">
        <v>0</v>
      </c>
      <c r="T46" s="569">
        <v>0</v>
      </c>
      <c r="U46" s="568">
        <f t="shared" si="38"/>
        <v>1</v>
      </c>
      <c r="V46" s="566">
        <v>0</v>
      </c>
      <c r="W46" s="569">
        <v>1</v>
      </c>
      <c r="X46" s="570">
        <f t="shared" si="39"/>
        <v>0</v>
      </c>
      <c r="Y46" s="571">
        <v>0</v>
      </c>
      <c r="Z46" s="571">
        <v>0</v>
      </c>
      <c r="AA46" s="572">
        <f t="shared" si="28"/>
        <v>99.6</v>
      </c>
      <c r="AB46" s="573">
        <f t="shared" si="28"/>
        <v>100</v>
      </c>
      <c r="AC46" s="574">
        <f t="shared" si="28"/>
        <v>99.1</v>
      </c>
      <c r="AD46" s="575">
        <f t="shared" si="40"/>
        <v>0</v>
      </c>
      <c r="AE46" s="573">
        <f t="shared" si="40"/>
        <v>0</v>
      </c>
      <c r="AF46" s="574">
        <f t="shared" si="32"/>
        <v>0</v>
      </c>
    </row>
    <row r="47" spans="2:32" s="5" customFormat="1" ht="15" customHeight="1" hidden="1">
      <c r="B47" s="90" t="s">
        <v>303</v>
      </c>
      <c r="C47" s="565">
        <f t="shared" si="41"/>
        <v>0</v>
      </c>
      <c r="D47" s="566">
        <f t="shared" si="42"/>
        <v>0</v>
      </c>
      <c r="E47" s="567">
        <f t="shared" si="42"/>
        <v>0</v>
      </c>
      <c r="F47" s="568">
        <f t="shared" si="33"/>
        <v>0</v>
      </c>
      <c r="G47" s="566">
        <v>0</v>
      </c>
      <c r="H47" s="569">
        <v>0</v>
      </c>
      <c r="I47" s="570">
        <f t="shared" si="34"/>
        <v>0</v>
      </c>
      <c r="J47" s="566">
        <v>0</v>
      </c>
      <c r="K47" s="571">
        <v>0</v>
      </c>
      <c r="L47" s="568">
        <f t="shared" si="35"/>
        <v>0</v>
      </c>
      <c r="M47" s="566">
        <v>0</v>
      </c>
      <c r="N47" s="569">
        <v>0</v>
      </c>
      <c r="O47" s="570">
        <f t="shared" si="36"/>
        <v>0</v>
      </c>
      <c r="P47" s="566">
        <v>0</v>
      </c>
      <c r="Q47" s="571">
        <v>0</v>
      </c>
      <c r="R47" s="568">
        <f t="shared" si="37"/>
        <v>0</v>
      </c>
      <c r="S47" s="566">
        <v>0</v>
      </c>
      <c r="T47" s="569">
        <v>0</v>
      </c>
      <c r="U47" s="568">
        <f t="shared" si="38"/>
        <v>0</v>
      </c>
      <c r="V47" s="566">
        <v>0</v>
      </c>
      <c r="W47" s="569">
        <v>0</v>
      </c>
      <c r="X47" s="570">
        <f t="shared" si="39"/>
        <v>0</v>
      </c>
      <c r="Y47" s="571">
        <v>0</v>
      </c>
      <c r="Z47" s="571">
        <v>0</v>
      </c>
      <c r="AA47" s="600" t="s">
        <v>130</v>
      </c>
      <c r="AB47" s="601" t="s">
        <v>130</v>
      </c>
      <c r="AC47" s="602" t="s">
        <v>130</v>
      </c>
      <c r="AD47" s="603" t="s">
        <v>130</v>
      </c>
      <c r="AE47" s="601" t="s">
        <v>130</v>
      </c>
      <c r="AF47" s="602" t="s">
        <v>130</v>
      </c>
    </row>
    <row r="48" spans="2:32" s="5" customFormat="1" ht="15" customHeight="1" hidden="1">
      <c r="B48" s="90" t="s">
        <v>174</v>
      </c>
      <c r="C48" s="565">
        <f t="shared" si="41"/>
        <v>134</v>
      </c>
      <c r="D48" s="566">
        <f t="shared" si="42"/>
        <v>71</v>
      </c>
      <c r="E48" s="567">
        <f t="shared" si="42"/>
        <v>63</v>
      </c>
      <c r="F48" s="568">
        <f t="shared" si="33"/>
        <v>134</v>
      </c>
      <c r="G48" s="566">
        <v>71</v>
      </c>
      <c r="H48" s="569">
        <v>63</v>
      </c>
      <c r="I48" s="570">
        <f t="shared" si="34"/>
        <v>0</v>
      </c>
      <c r="J48" s="566">
        <v>0</v>
      </c>
      <c r="K48" s="571">
        <v>0</v>
      </c>
      <c r="L48" s="568">
        <f t="shared" si="35"/>
        <v>0</v>
      </c>
      <c r="M48" s="566">
        <v>0</v>
      </c>
      <c r="N48" s="569">
        <v>0</v>
      </c>
      <c r="O48" s="570">
        <f t="shared" si="36"/>
        <v>0</v>
      </c>
      <c r="P48" s="566">
        <v>0</v>
      </c>
      <c r="Q48" s="571">
        <v>0</v>
      </c>
      <c r="R48" s="568">
        <f t="shared" si="37"/>
        <v>0</v>
      </c>
      <c r="S48" s="566">
        <v>0</v>
      </c>
      <c r="T48" s="569">
        <v>0</v>
      </c>
      <c r="U48" s="568">
        <f t="shared" si="38"/>
        <v>0</v>
      </c>
      <c r="V48" s="566">
        <v>0</v>
      </c>
      <c r="W48" s="569">
        <v>0</v>
      </c>
      <c r="X48" s="570">
        <f t="shared" si="39"/>
        <v>0</v>
      </c>
      <c r="Y48" s="571">
        <v>0</v>
      </c>
      <c r="Z48" s="571">
        <v>0</v>
      </c>
      <c r="AA48" s="572">
        <f aca="true" t="shared" si="43" ref="AA48:AC57">ROUND(F48/C48*100,1)</f>
        <v>100</v>
      </c>
      <c r="AB48" s="573">
        <f t="shared" si="43"/>
        <v>100</v>
      </c>
      <c r="AC48" s="574">
        <f t="shared" si="43"/>
        <v>100</v>
      </c>
      <c r="AD48" s="575">
        <f t="shared" si="40"/>
        <v>0</v>
      </c>
      <c r="AE48" s="573">
        <f t="shared" si="40"/>
        <v>0</v>
      </c>
      <c r="AF48" s="574">
        <f t="shared" si="32"/>
        <v>0</v>
      </c>
    </row>
    <row r="49" spans="2:32" s="5" customFormat="1" ht="13.5" customHeight="1">
      <c r="B49" s="90" t="s">
        <v>133</v>
      </c>
      <c r="C49" s="565">
        <f t="shared" si="41"/>
        <v>255</v>
      </c>
      <c r="D49" s="566">
        <f>SUM(D50)</f>
        <v>126</v>
      </c>
      <c r="E49" s="567">
        <f>SUM(E50)</f>
        <v>129</v>
      </c>
      <c r="F49" s="568">
        <f t="shared" si="33"/>
        <v>253</v>
      </c>
      <c r="G49" s="566">
        <f>SUM(G50)</f>
        <v>126</v>
      </c>
      <c r="H49" s="569">
        <f>SUM(H50)</f>
        <v>127</v>
      </c>
      <c r="I49" s="570">
        <f t="shared" si="34"/>
        <v>0</v>
      </c>
      <c r="J49" s="566">
        <f>SUM(J50)</f>
        <v>0</v>
      </c>
      <c r="K49" s="571">
        <f>SUM(K50)</f>
        <v>0</v>
      </c>
      <c r="L49" s="568">
        <f t="shared" si="35"/>
        <v>0</v>
      </c>
      <c r="M49" s="566">
        <f>SUM(M50)</f>
        <v>0</v>
      </c>
      <c r="N49" s="569">
        <f>SUM(N50)</f>
        <v>0</v>
      </c>
      <c r="O49" s="570">
        <f t="shared" si="36"/>
        <v>0</v>
      </c>
      <c r="P49" s="566">
        <f>SUM(P50)</f>
        <v>0</v>
      </c>
      <c r="Q49" s="571">
        <f>SUM(Q50)</f>
        <v>0</v>
      </c>
      <c r="R49" s="568">
        <f t="shared" si="37"/>
        <v>0</v>
      </c>
      <c r="S49" s="566">
        <f>SUM(S50)</f>
        <v>0</v>
      </c>
      <c r="T49" s="569">
        <f>SUM(T50)</f>
        <v>0</v>
      </c>
      <c r="U49" s="568">
        <f t="shared" si="38"/>
        <v>2</v>
      </c>
      <c r="V49" s="566">
        <f>SUM(V50)</f>
        <v>0</v>
      </c>
      <c r="W49" s="569">
        <f>SUM(W50)</f>
        <v>2</v>
      </c>
      <c r="X49" s="570">
        <f t="shared" si="39"/>
        <v>0</v>
      </c>
      <c r="Y49" s="571">
        <f>SUM(Y50)</f>
        <v>0</v>
      </c>
      <c r="Z49" s="571">
        <f>SUM(Z50)</f>
        <v>0</v>
      </c>
      <c r="AA49" s="572">
        <f t="shared" si="43"/>
        <v>99.2</v>
      </c>
      <c r="AB49" s="573">
        <f t="shared" si="43"/>
        <v>100</v>
      </c>
      <c r="AC49" s="574">
        <f t="shared" si="43"/>
        <v>98.4</v>
      </c>
      <c r="AD49" s="575">
        <f t="shared" si="40"/>
        <v>0</v>
      </c>
      <c r="AE49" s="573">
        <f t="shared" si="40"/>
        <v>0</v>
      </c>
      <c r="AF49" s="574">
        <f t="shared" si="32"/>
        <v>0</v>
      </c>
    </row>
    <row r="50" spans="2:32" s="5" customFormat="1" ht="15" customHeight="1" hidden="1">
      <c r="B50" s="90" t="s">
        <v>175</v>
      </c>
      <c r="C50" s="565">
        <f t="shared" si="41"/>
        <v>255</v>
      </c>
      <c r="D50" s="566">
        <f>G50+J50+M50+P50+S50+V50+Y50</f>
        <v>126</v>
      </c>
      <c r="E50" s="567">
        <f>H50+K50+N50+Q50+T50+W50+Z50</f>
        <v>129</v>
      </c>
      <c r="F50" s="568">
        <f t="shared" si="33"/>
        <v>253</v>
      </c>
      <c r="G50" s="566">
        <v>126</v>
      </c>
      <c r="H50" s="569">
        <v>127</v>
      </c>
      <c r="I50" s="570">
        <f t="shared" si="34"/>
        <v>0</v>
      </c>
      <c r="J50" s="566">
        <v>0</v>
      </c>
      <c r="K50" s="571">
        <v>0</v>
      </c>
      <c r="L50" s="568">
        <f t="shared" si="35"/>
        <v>0</v>
      </c>
      <c r="M50" s="566">
        <v>0</v>
      </c>
      <c r="N50" s="569">
        <v>0</v>
      </c>
      <c r="O50" s="570">
        <f t="shared" si="36"/>
        <v>0</v>
      </c>
      <c r="P50" s="566">
        <v>0</v>
      </c>
      <c r="Q50" s="571">
        <v>0</v>
      </c>
      <c r="R50" s="568">
        <f t="shared" si="37"/>
        <v>0</v>
      </c>
      <c r="S50" s="566">
        <v>0</v>
      </c>
      <c r="T50" s="569">
        <v>0</v>
      </c>
      <c r="U50" s="568">
        <f t="shared" si="38"/>
        <v>2</v>
      </c>
      <c r="V50" s="566">
        <v>0</v>
      </c>
      <c r="W50" s="569">
        <v>2</v>
      </c>
      <c r="X50" s="570">
        <f t="shared" si="39"/>
        <v>0</v>
      </c>
      <c r="Y50" s="571">
        <v>0</v>
      </c>
      <c r="Z50" s="571"/>
      <c r="AA50" s="572">
        <f t="shared" si="43"/>
        <v>99.2</v>
      </c>
      <c r="AB50" s="573">
        <f t="shared" si="43"/>
        <v>100</v>
      </c>
      <c r="AC50" s="574">
        <f t="shared" si="43"/>
        <v>98.4</v>
      </c>
      <c r="AD50" s="575">
        <f t="shared" si="40"/>
        <v>0</v>
      </c>
      <c r="AE50" s="573">
        <f t="shared" si="40"/>
        <v>0</v>
      </c>
      <c r="AF50" s="574">
        <f t="shared" si="32"/>
        <v>0</v>
      </c>
    </row>
    <row r="51" spans="2:32" s="5" customFormat="1" ht="13.5" customHeight="1">
      <c r="B51" s="557" t="s">
        <v>134</v>
      </c>
      <c r="C51" s="576">
        <f t="shared" si="41"/>
        <v>140</v>
      </c>
      <c r="D51" s="577">
        <f>SUM(D52)</f>
        <v>74</v>
      </c>
      <c r="E51" s="578">
        <f>SUM(E52)</f>
        <v>66</v>
      </c>
      <c r="F51" s="579">
        <f t="shared" si="33"/>
        <v>139</v>
      </c>
      <c r="G51" s="577">
        <f>SUM(G52)</f>
        <v>74</v>
      </c>
      <c r="H51" s="580">
        <f>SUM(H52)</f>
        <v>65</v>
      </c>
      <c r="I51" s="581">
        <f t="shared" si="34"/>
        <v>1</v>
      </c>
      <c r="J51" s="577">
        <f>SUM(J52)</f>
        <v>0</v>
      </c>
      <c r="K51" s="582">
        <f>SUM(K52)</f>
        <v>1</v>
      </c>
      <c r="L51" s="579">
        <f t="shared" si="35"/>
        <v>0</v>
      </c>
      <c r="M51" s="577">
        <f>SUM(M52)</f>
        <v>0</v>
      </c>
      <c r="N51" s="580">
        <f>SUM(N52)</f>
        <v>0</v>
      </c>
      <c r="O51" s="581">
        <f t="shared" si="36"/>
        <v>0</v>
      </c>
      <c r="P51" s="577">
        <f>SUM(P52)</f>
        <v>0</v>
      </c>
      <c r="Q51" s="582">
        <f>SUM(Q52)</f>
        <v>0</v>
      </c>
      <c r="R51" s="579">
        <f t="shared" si="37"/>
        <v>0</v>
      </c>
      <c r="S51" s="577">
        <f>SUM(S52)</f>
        <v>0</v>
      </c>
      <c r="T51" s="580">
        <f>SUM(T52)</f>
        <v>0</v>
      </c>
      <c r="U51" s="579">
        <f t="shared" si="38"/>
        <v>0</v>
      </c>
      <c r="V51" s="577">
        <f>SUM(V52)</f>
        <v>0</v>
      </c>
      <c r="W51" s="580">
        <f>SUM(W52)</f>
        <v>0</v>
      </c>
      <c r="X51" s="581">
        <f t="shared" si="39"/>
        <v>0</v>
      </c>
      <c r="Y51" s="582">
        <f>SUM(Y52)</f>
        <v>0</v>
      </c>
      <c r="Z51" s="582">
        <f>SUM(Z52)</f>
        <v>0</v>
      </c>
      <c r="AA51" s="583">
        <f t="shared" si="43"/>
        <v>99.3</v>
      </c>
      <c r="AB51" s="584">
        <f t="shared" si="43"/>
        <v>100</v>
      </c>
      <c r="AC51" s="585">
        <f t="shared" si="43"/>
        <v>98.5</v>
      </c>
      <c r="AD51" s="586">
        <f t="shared" si="40"/>
        <v>0</v>
      </c>
      <c r="AE51" s="584">
        <f t="shared" si="40"/>
        <v>0</v>
      </c>
      <c r="AF51" s="585">
        <f t="shared" si="32"/>
        <v>0</v>
      </c>
    </row>
    <row r="52" spans="2:32" s="5" customFormat="1" ht="15" customHeight="1" hidden="1">
      <c r="B52" s="557" t="s">
        <v>300</v>
      </c>
      <c r="C52" s="576">
        <f t="shared" si="41"/>
        <v>140</v>
      </c>
      <c r="D52" s="577">
        <f>G52+J52+M52+P52+S52+V52+Y52</f>
        <v>74</v>
      </c>
      <c r="E52" s="578">
        <f>H52+K52+N52+Q52+T52+W52+Z52</f>
        <v>66</v>
      </c>
      <c r="F52" s="579">
        <f t="shared" si="33"/>
        <v>139</v>
      </c>
      <c r="G52" s="577">
        <v>74</v>
      </c>
      <c r="H52" s="580">
        <v>65</v>
      </c>
      <c r="I52" s="581">
        <f t="shared" si="34"/>
        <v>1</v>
      </c>
      <c r="J52" s="577">
        <v>0</v>
      </c>
      <c r="K52" s="582">
        <v>1</v>
      </c>
      <c r="L52" s="579">
        <f t="shared" si="35"/>
        <v>0</v>
      </c>
      <c r="M52" s="577">
        <v>0</v>
      </c>
      <c r="N52" s="580">
        <v>0</v>
      </c>
      <c r="O52" s="581">
        <f t="shared" si="36"/>
        <v>0</v>
      </c>
      <c r="P52" s="577">
        <v>0</v>
      </c>
      <c r="Q52" s="582">
        <v>0</v>
      </c>
      <c r="R52" s="579">
        <f t="shared" si="37"/>
        <v>0</v>
      </c>
      <c r="S52" s="577">
        <v>0</v>
      </c>
      <c r="T52" s="580">
        <v>0</v>
      </c>
      <c r="U52" s="579">
        <f t="shared" si="38"/>
        <v>0</v>
      </c>
      <c r="V52" s="577">
        <v>0</v>
      </c>
      <c r="W52" s="580">
        <v>0</v>
      </c>
      <c r="X52" s="581">
        <f t="shared" si="39"/>
        <v>0</v>
      </c>
      <c r="Y52" s="582">
        <v>0</v>
      </c>
      <c r="Z52" s="582">
        <v>0</v>
      </c>
      <c r="AA52" s="583">
        <f t="shared" si="43"/>
        <v>99.3</v>
      </c>
      <c r="AB52" s="584">
        <f t="shared" si="43"/>
        <v>100</v>
      </c>
      <c r="AC52" s="585">
        <f t="shared" si="43"/>
        <v>98.5</v>
      </c>
      <c r="AD52" s="586">
        <f t="shared" si="40"/>
        <v>0</v>
      </c>
      <c r="AE52" s="584">
        <f t="shared" si="40"/>
        <v>0</v>
      </c>
      <c r="AF52" s="585">
        <f t="shared" si="40"/>
        <v>0</v>
      </c>
    </row>
    <row r="53" spans="1:32" s="599" customFormat="1" ht="19.5" customHeight="1">
      <c r="A53" s="174"/>
      <c r="B53" s="28" t="s">
        <v>304</v>
      </c>
      <c r="C53" s="541">
        <f>C54+C56+C60+C62</f>
        <v>1072</v>
      </c>
      <c r="D53" s="541">
        <f aca="true" t="shared" si="44" ref="D53:Z53">D54+D56+D60+D62</f>
        <v>578</v>
      </c>
      <c r="E53" s="542">
        <f t="shared" si="44"/>
        <v>494</v>
      </c>
      <c r="F53" s="543">
        <f t="shared" si="44"/>
        <v>1068</v>
      </c>
      <c r="G53" s="541">
        <f t="shared" si="44"/>
        <v>575</v>
      </c>
      <c r="H53" s="544">
        <f t="shared" si="44"/>
        <v>493</v>
      </c>
      <c r="I53" s="541">
        <f t="shared" si="44"/>
        <v>0</v>
      </c>
      <c r="J53" s="541">
        <f t="shared" si="44"/>
        <v>0</v>
      </c>
      <c r="K53" s="542">
        <f t="shared" si="44"/>
        <v>0</v>
      </c>
      <c r="L53" s="543">
        <f t="shared" si="44"/>
        <v>0</v>
      </c>
      <c r="M53" s="541">
        <f t="shared" si="44"/>
        <v>0</v>
      </c>
      <c r="N53" s="544">
        <f t="shared" si="44"/>
        <v>0</v>
      </c>
      <c r="O53" s="541">
        <f t="shared" si="44"/>
        <v>1</v>
      </c>
      <c r="P53" s="541">
        <f t="shared" si="44"/>
        <v>1</v>
      </c>
      <c r="Q53" s="542">
        <f t="shared" si="44"/>
        <v>0</v>
      </c>
      <c r="R53" s="543">
        <f t="shared" si="44"/>
        <v>1</v>
      </c>
      <c r="S53" s="541">
        <f t="shared" si="44"/>
        <v>1</v>
      </c>
      <c r="T53" s="544">
        <f t="shared" si="44"/>
        <v>0</v>
      </c>
      <c r="U53" s="541">
        <f t="shared" si="44"/>
        <v>2</v>
      </c>
      <c r="V53" s="541">
        <f t="shared" si="44"/>
        <v>1</v>
      </c>
      <c r="W53" s="542">
        <f t="shared" si="44"/>
        <v>1</v>
      </c>
      <c r="X53" s="543">
        <f t="shared" si="44"/>
        <v>0</v>
      </c>
      <c r="Y53" s="541">
        <f t="shared" si="44"/>
        <v>0</v>
      </c>
      <c r="Z53" s="544">
        <f t="shared" si="44"/>
        <v>0</v>
      </c>
      <c r="AA53" s="545">
        <f t="shared" si="43"/>
        <v>99.6</v>
      </c>
      <c r="AB53" s="546">
        <f t="shared" si="43"/>
        <v>99.5</v>
      </c>
      <c r="AC53" s="547">
        <f t="shared" si="43"/>
        <v>99.8</v>
      </c>
      <c r="AD53" s="548">
        <f t="shared" si="40"/>
        <v>0.1</v>
      </c>
      <c r="AE53" s="546">
        <f t="shared" si="40"/>
        <v>0.2</v>
      </c>
      <c r="AF53" s="547">
        <f t="shared" si="40"/>
        <v>0</v>
      </c>
    </row>
    <row r="54" spans="2:32" s="5" customFormat="1" ht="13.5" customHeight="1">
      <c r="B54" s="90" t="s">
        <v>131</v>
      </c>
      <c r="C54" s="565">
        <f>SUM(D54:E54)</f>
        <v>248</v>
      </c>
      <c r="D54" s="566">
        <f>SUM(D55)</f>
        <v>135</v>
      </c>
      <c r="E54" s="567">
        <f>SUM(E55)</f>
        <v>113</v>
      </c>
      <c r="F54" s="568">
        <f aca="true" t="shared" si="45" ref="F54:F63">SUM(G54:H54)</f>
        <v>248</v>
      </c>
      <c r="G54" s="566">
        <f>SUM(G55)</f>
        <v>135</v>
      </c>
      <c r="H54" s="569">
        <f>SUM(H55)</f>
        <v>113</v>
      </c>
      <c r="I54" s="570">
        <f aca="true" t="shared" si="46" ref="I54:I63">SUM(J54:K54)</f>
        <v>0</v>
      </c>
      <c r="J54" s="566">
        <f>SUM(J55)</f>
        <v>0</v>
      </c>
      <c r="K54" s="571">
        <f>SUM(K55)</f>
        <v>0</v>
      </c>
      <c r="L54" s="568">
        <f aca="true" t="shared" si="47" ref="L54:L63">SUM(M54:N54)</f>
        <v>0</v>
      </c>
      <c r="M54" s="566">
        <f>SUM(M55)</f>
        <v>0</v>
      </c>
      <c r="N54" s="569">
        <f>SUM(N55)</f>
        <v>0</v>
      </c>
      <c r="O54" s="570">
        <f aca="true" t="shared" si="48" ref="O54:O63">SUM(P54:Q54)</f>
        <v>0</v>
      </c>
      <c r="P54" s="566">
        <f>SUM(P55)</f>
        <v>0</v>
      </c>
      <c r="Q54" s="571">
        <f>SUM(Q55)</f>
        <v>0</v>
      </c>
      <c r="R54" s="568">
        <f aca="true" t="shared" si="49" ref="R54:R63">SUM(S54:T54)</f>
        <v>0</v>
      </c>
      <c r="S54" s="566">
        <f>SUM(S55)</f>
        <v>0</v>
      </c>
      <c r="T54" s="569">
        <f>SUM(T55)</f>
        <v>0</v>
      </c>
      <c r="U54" s="568">
        <f aca="true" t="shared" si="50" ref="U54:U63">SUM(V54:W54)</f>
        <v>0</v>
      </c>
      <c r="V54" s="566">
        <f>SUM(V55)</f>
        <v>0</v>
      </c>
      <c r="W54" s="569">
        <f>SUM(W55)</f>
        <v>0</v>
      </c>
      <c r="X54" s="570">
        <f aca="true" t="shared" si="51" ref="X54:X63">SUM(Y54:Z54)</f>
        <v>0</v>
      </c>
      <c r="Y54" s="571">
        <f>SUM(Y55)</f>
        <v>0</v>
      </c>
      <c r="Z54" s="571">
        <f>SUM(Z55)</f>
        <v>0</v>
      </c>
      <c r="AA54" s="572">
        <f t="shared" si="43"/>
        <v>100</v>
      </c>
      <c r="AB54" s="573">
        <f t="shared" si="43"/>
        <v>100</v>
      </c>
      <c r="AC54" s="574">
        <f t="shared" si="43"/>
        <v>100</v>
      </c>
      <c r="AD54" s="575">
        <f t="shared" si="40"/>
        <v>0</v>
      </c>
      <c r="AE54" s="573">
        <f t="shared" si="40"/>
        <v>0</v>
      </c>
      <c r="AF54" s="574">
        <f t="shared" si="40"/>
        <v>0</v>
      </c>
    </row>
    <row r="55" spans="2:32" s="5" customFormat="1" ht="15" customHeight="1" hidden="1">
      <c r="B55" s="90" t="s">
        <v>172</v>
      </c>
      <c r="C55" s="565">
        <f>SUM(D55:E55)</f>
        <v>248</v>
      </c>
      <c r="D55" s="566">
        <f>SUM(G55,J55,M55,P55,S55,V55,Y54)</f>
        <v>135</v>
      </c>
      <c r="E55" s="567">
        <f>SUM(H55,K55,N55,Q55,T55,W55,Z55)</f>
        <v>113</v>
      </c>
      <c r="F55" s="568">
        <f t="shared" si="45"/>
        <v>248</v>
      </c>
      <c r="G55" s="566">
        <v>135</v>
      </c>
      <c r="H55" s="569">
        <v>113</v>
      </c>
      <c r="I55" s="570">
        <f t="shared" si="46"/>
        <v>0</v>
      </c>
      <c r="J55" s="566">
        <v>0</v>
      </c>
      <c r="K55" s="571">
        <v>0</v>
      </c>
      <c r="L55" s="568">
        <f t="shared" si="47"/>
        <v>0</v>
      </c>
      <c r="M55" s="566">
        <v>0</v>
      </c>
      <c r="N55" s="569">
        <v>0</v>
      </c>
      <c r="O55" s="570">
        <f t="shared" si="48"/>
        <v>0</v>
      </c>
      <c r="P55" s="566">
        <v>0</v>
      </c>
      <c r="Q55" s="571">
        <v>0</v>
      </c>
      <c r="R55" s="568">
        <f t="shared" si="49"/>
        <v>0</v>
      </c>
      <c r="S55" s="566">
        <v>0</v>
      </c>
      <c r="T55" s="569">
        <v>0</v>
      </c>
      <c r="U55" s="568">
        <f t="shared" si="50"/>
        <v>0</v>
      </c>
      <c r="V55" s="566">
        <v>0</v>
      </c>
      <c r="W55" s="569">
        <v>0</v>
      </c>
      <c r="X55" s="570">
        <f t="shared" si="51"/>
        <v>0</v>
      </c>
      <c r="Y55" s="571">
        <v>0</v>
      </c>
      <c r="Z55" s="571">
        <v>0</v>
      </c>
      <c r="AA55" s="572">
        <f t="shared" si="43"/>
        <v>100</v>
      </c>
      <c r="AB55" s="573">
        <f t="shared" si="43"/>
        <v>100</v>
      </c>
      <c r="AC55" s="574">
        <f t="shared" si="43"/>
        <v>100</v>
      </c>
      <c r="AD55" s="575">
        <f t="shared" si="40"/>
        <v>0</v>
      </c>
      <c r="AE55" s="573">
        <f t="shared" si="40"/>
        <v>0</v>
      </c>
      <c r="AF55" s="574">
        <f t="shared" si="40"/>
        <v>0</v>
      </c>
    </row>
    <row r="56" spans="2:32" s="5" customFormat="1" ht="13.5" customHeight="1">
      <c r="B56" s="90" t="s">
        <v>132</v>
      </c>
      <c r="C56" s="565">
        <f>SUM(D56:E56)</f>
        <v>393</v>
      </c>
      <c r="D56" s="566">
        <f>SUM(D57:D59)</f>
        <v>195</v>
      </c>
      <c r="E56" s="567">
        <f>SUM(E57:E59)</f>
        <v>198</v>
      </c>
      <c r="F56" s="568">
        <f t="shared" si="45"/>
        <v>392</v>
      </c>
      <c r="G56" s="566">
        <f>SUM(G57:G59)</f>
        <v>195</v>
      </c>
      <c r="H56" s="569">
        <f>SUM(H57:H59)</f>
        <v>197</v>
      </c>
      <c r="I56" s="570">
        <f t="shared" si="46"/>
        <v>0</v>
      </c>
      <c r="J56" s="566">
        <f>SUM(J57:J59)</f>
        <v>0</v>
      </c>
      <c r="K56" s="571">
        <f>SUM(K57:K59)</f>
        <v>0</v>
      </c>
      <c r="L56" s="568">
        <f t="shared" si="47"/>
        <v>0</v>
      </c>
      <c r="M56" s="566">
        <f>SUM(M57:M59)</f>
        <v>0</v>
      </c>
      <c r="N56" s="569">
        <f>SUM(N57:N59)</f>
        <v>0</v>
      </c>
      <c r="O56" s="570">
        <f t="shared" si="48"/>
        <v>0</v>
      </c>
      <c r="P56" s="566">
        <f>SUM(P57:P59)</f>
        <v>0</v>
      </c>
      <c r="Q56" s="571">
        <f>SUM(Q57:Q59)</f>
        <v>0</v>
      </c>
      <c r="R56" s="568">
        <f t="shared" si="49"/>
        <v>0</v>
      </c>
      <c r="S56" s="566">
        <f>SUM(S57:S59)</f>
        <v>0</v>
      </c>
      <c r="T56" s="569">
        <f>SUM(T57:T59)</f>
        <v>0</v>
      </c>
      <c r="U56" s="568">
        <f t="shared" si="50"/>
        <v>1</v>
      </c>
      <c r="V56" s="566">
        <f>SUM(V57:V59)</f>
        <v>0</v>
      </c>
      <c r="W56" s="569">
        <f>SUM(W57:W59)</f>
        <v>1</v>
      </c>
      <c r="X56" s="570">
        <f t="shared" si="51"/>
        <v>0</v>
      </c>
      <c r="Y56" s="571">
        <f>SUM(Y57:Y59)</f>
        <v>0</v>
      </c>
      <c r="Z56" s="571">
        <f>SUM(Z57:Z59)</f>
        <v>0</v>
      </c>
      <c r="AA56" s="572">
        <f t="shared" si="43"/>
        <v>99.7</v>
      </c>
      <c r="AB56" s="573">
        <f t="shared" si="43"/>
        <v>100</v>
      </c>
      <c r="AC56" s="574">
        <f t="shared" si="43"/>
        <v>99.5</v>
      </c>
      <c r="AD56" s="575">
        <f t="shared" si="40"/>
        <v>0</v>
      </c>
      <c r="AE56" s="573">
        <f t="shared" si="40"/>
        <v>0</v>
      </c>
      <c r="AF56" s="574">
        <f t="shared" si="40"/>
        <v>0</v>
      </c>
    </row>
    <row r="57" spans="2:32" s="5" customFormat="1" ht="15" customHeight="1" hidden="1">
      <c r="B57" s="90" t="s">
        <v>173</v>
      </c>
      <c r="C57" s="565">
        <f aca="true" t="shared" si="52" ref="C57:C63">SUM(D57:E57)</f>
        <v>241</v>
      </c>
      <c r="D57" s="566">
        <f aca="true" t="shared" si="53" ref="D57:E59">SUM(G57,J57,M57,P57,S57,V57,Y57)</f>
        <v>122</v>
      </c>
      <c r="E57" s="567">
        <f t="shared" si="53"/>
        <v>119</v>
      </c>
      <c r="F57" s="568">
        <f t="shared" si="45"/>
        <v>240</v>
      </c>
      <c r="G57" s="566">
        <v>122</v>
      </c>
      <c r="H57" s="569">
        <v>118</v>
      </c>
      <c r="I57" s="570">
        <f t="shared" si="46"/>
        <v>0</v>
      </c>
      <c r="J57" s="566">
        <v>0</v>
      </c>
      <c r="K57" s="571">
        <v>0</v>
      </c>
      <c r="L57" s="568">
        <f t="shared" si="47"/>
        <v>0</v>
      </c>
      <c r="M57" s="566">
        <v>0</v>
      </c>
      <c r="N57" s="569">
        <v>0</v>
      </c>
      <c r="O57" s="570">
        <f t="shared" si="48"/>
        <v>0</v>
      </c>
      <c r="P57" s="566">
        <v>0</v>
      </c>
      <c r="Q57" s="571">
        <v>0</v>
      </c>
      <c r="R57" s="568">
        <f t="shared" si="49"/>
        <v>0</v>
      </c>
      <c r="S57" s="566">
        <v>0</v>
      </c>
      <c r="T57" s="569">
        <v>0</v>
      </c>
      <c r="U57" s="568">
        <f t="shared" si="50"/>
        <v>1</v>
      </c>
      <c r="V57" s="566">
        <v>0</v>
      </c>
      <c r="W57" s="569">
        <v>1</v>
      </c>
      <c r="X57" s="570">
        <f t="shared" si="51"/>
        <v>0</v>
      </c>
      <c r="Y57" s="571">
        <v>0</v>
      </c>
      <c r="Z57" s="571">
        <v>0</v>
      </c>
      <c r="AA57" s="572">
        <f t="shared" si="43"/>
        <v>99.6</v>
      </c>
      <c r="AB57" s="573">
        <f t="shared" si="43"/>
        <v>100</v>
      </c>
      <c r="AC57" s="574">
        <f t="shared" si="43"/>
        <v>99.2</v>
      </c>
      <c r="AD57" s="575">
        <f t="shared" si="40"/>
        <v>0</v>
      </c>
      <c r="AE57" s="573">
        <f t="shared" si="40"/>
        <v>0</v>
      </c>
      <c r="AF57" s="574">
        <f t="shared" si="40"/>
        <v>0</v>
      </c>
    </row>
    <row r="58" spans="2:32" s="5" customFormat="1" ht="15" customHeight="1" hidden="1">
      <c r="B58" s="90" t="s">
        <v>303</v>
      </c>
      <c r="C58" s="565">
        <f t="shared" si="52"/>
        <v>0</v>
      </c>
      <c r="D58" s="566">
        <f t="shared" si="53"/>
        <v>0</v>
      </c>
      <c r="E58" s="567">
        <f t="shared" si="53"/>
        <v>0</v>
      </c>
      <c r="F58" s="568">
        <f t="shared" si="45"/>
        <v>0</v>
      </c>
      <c r="G58" s="566">
        <v>0</v>
      </c>
      <c r="H58" s="569">
        <v>0</v>
      </c>
      <c r="I58" s="570">
        <f t="shared" si="46"/>
        <v>0</v>
      </c>
      <c r="J58" s="566">
        <v>0</v>
      </c>
      <c r="K58" s="571">
        <v>0</v>
      </c>
      <c r="L58" s="568">
        <f t="shared" si="47"/>
        <v>0</v>
      </c>
      <c r="M58" s="566">
        <v>0</v>
      </c>
      <c r="N58" s="569">
        <v>0</v>
      </c>
      <c r="O58" s="570">
        <f t="shared" si="48"/>
        <v>0</v>
      </c>
      <c r="P58" s="566">
        <v>0</v>
      </c>
      <c r="Q58" s="571">
        <v>0</v>
      </c>
      <c r="R58" s="568">
        <f t="shared" si="49"/>
        <v>0</v>
      </c>
      <c r="S58" s="566">
        <v>0</v>
      </c>
      <c r="T58" s="569">
        <v>0</v>
      </c>
      <c r="U58" s="568">
        <f t="shared" si="50"/>
        <v>0</v>
      </c>
      <c r="V58" s="566">
        <v>0</v>
      </c>
      <c r="W58" s="569">
        <v>0</v>
      </c>
      <c r="X58" s="570">
        <f t="shared" si="51"/>
        <v>0</v>
      </c>
      <c r="Y58" s="571">
        <v>0</v>
      </c>
      <c r="Z58" s="571">
        <v>0</v>
      </c>
      <c r="AA58" s="600" t="s">
        <v>130</v>
      </c>
      <c r="AB58" s="601" t="s">
        <v>130</v>
      </c>
      <c r="AC58" s="602" t="s">
        <v>130</v>
      </c>
      <c r="AD58" s="603" t="s">
        <v>130</v>
      </c>
      <c r="AE58" s="601" t="s">
        <v>130</v>
      </c>
      <c r="AF58" s="602" t="s">
        <v>130</v>
      </c>
    </row>
    <row r="59" spans="2:32" s="5" customFormat="1" ht="15" customHeight="1" hidden="1">
      <c r="B59" s="90" t="s">
        <v>174</v>
      </c>
      <c r="C59" s="565">
        <f t="shared" si="52"/>
        <v>152</v>
      </c>
      <c r="D59" s="566">
        <f t="shared" si="53"/>
        <v>73</v>
      </c>
      <c r="E59" s="567">
        <f t="shared" si="53"/>
        <v>79</v>
      </c>
      <c r="F59" s="568">
        <f t="shared" si="45"/>
        <v>152</v>
      </c>
      <c r="G59" s="566">
        <v>73</v>
      </c>
      <c r="H59" s="569">
        <v>79</v>
      </c>
      <c r="I59" s="570">
        <f t="shared" si="46"/>
        <v>0</v>
      </c>
      <c r="J59" s="566">
        <v>0</v>
      </c>
      <c r="K59" s="571">
        <v>0</v>
      </c>
      <c r="L59" s="568">
        <f t="shared" si="47"/>
        <v>0</v>
      </c>
      <c r="M59" s="566">
        <v>0</v>
      </c>
      <c r="N59" s="569">
        <v>0</v>
      </c>
      <c r="O59" s="570">
        <f t="shared" si="48"/>
        <v>0</v>
      </c>
      <c r="P59" s="566">
        <v>0</v>
      </c>
      <c r="Q59" s="571">
        <v>0</v>
      </c>
      <c r="R59" s="568">
        <f t="shared" si="49"/>
        <v>0</v>
      </c>
      <c r="S59" s="566">
        <v>0</v>
      </c>
      <c r="T59" s="569">
        <v>0</v>
      </c>
      <c r="U59" s="568">
        <f t="shared" si="50"/>
        <v>0</v>
      </c>
      <c r="V59" s="566">
        <v>0</v>
      </c>
      <c r="W59" s="569">
        <v>0</v>
      </c>
      <c r="X59" s="570">
        <f t="shared" si="51"/>
        <v>0</v>
      </c>
      <c r="Y59" s="571">
        <v>0</v>
      </c>
      <c r="Z59" s="571">
        <v>0</v>
      </c>
      <c r="AA59" s="572">
        <f aca="true" t="shared" si="54" ref="AA59:AC68">ROUND(F59/C59*100,1)</f>
        <v>100</v>
      </c>
      <c r="AB59" s="573">
        <f t="shared" si="54"/>
        <v>100</v>
      </c>
      <c r="AC59" s="574">
        <f t="shared" si="54"/>
        <v>100</v>
      </c>
      <c r="AD59" s="575">
        <f aca="true" t="shared" si="55" ref="AD59:AF68">ROUND(R59/C59*100,1)</f>
        <v>0</v>
      </c>
      <c r="AE59" s="573">
        <f t="shared" si="55"/>
        <v>0</v>
      </c>
      <c r="AF59" s="574">
        <f t="shared" si="55"/>
        <v>0</v>
      </c>
    </row>
    <row r="60" spans="2:32" s="5" customFormat="1" ht="13.5" customHeight="1">
      <c r="B60" s="90" t="s">
        <v>133</v>
      </c>
      <c r="C60" s="565">
        <f t="shared" si="52"/>
        <v>267</v>
      </c>
      <c r="D60" s="566">
        <f>SUM(D61)</f>
        <v>149</v>
      </c>
      <c r="E60" s="567">
        <f>SUM(E61)</f>
        <v>118</v>
      </c>
      <c r="F60" s="568">
        <f t="shared" si="45"/>
        <v>264</v>
      </c>
      <c r="G60" s="566">
        <f>SUM(G61)</f>
        <v>146</v>
      </c>
      <c r="H60" s="569">
        <f>SUM(H61)</f>
        <v>118</v>
      </c>
      <c r="I60" s="570">
        <f t="shared" si="46"/>
        <v>0</v>
      </c>
      <c r="J60" s="566">
        <f>SUM(J61)</f>
        <v>0</v>
      </c>
      <c r="K60" s="571">
        <f>SUM(K61)</f>
        <v>0</v>
      </c>
      <c r="L60" s="568">
        <f t="shared" si="47"/>
        <v>0</v>
      </c>
      <c r="M60" s="566">
        <f>SUM(M61)</f>
        <v>0</v>
      </c>
      <c r="N60" s="569">
        <f>SUM(N61)</f>
        <v>0</v>
      </c>
      <c r="O60" s="570">
        <f t="shared" si="48"/>
        <v>1</v>
      </c>
      <c r="P60" s="566">
        <f>SUM(P61)</f>
        <v>1</v>
      </c>
      <c r="Q60" s="571">
        <f>SUM(Q61)</f>
        <v>0</v>
      </c>
      <c r="R60" s="568">
        <f t="shared" si="49"/>
        <v>1</v>
      </c>
      <c r="S60" s="566">
        <f>SUM(S61)</f>
        <v>1</v>
      </c>
      <c r="T60" s="569">
        <f>SUM(T61)</f>
        <v>0</v>
      </c>
      <c r="U60" s="568">
        <f t="shared" si="50"/>
        <v>1</v>
      </c>
      <c r="V60" s="566">
        <f>SUM(V61)</f>
        <v>1</v>
      </c>
      <c r="W60" s="569">
        <f>SUM(W61)</f>
        <v>0</v>
      </c>
      <c r="X60" s="570">
        <f t="shared" si="51"/>
        <v>0</v>
      </c>
      <c r="Y60" s="571">
        <f>SUM(Y61)</f>
        <v>0</v>
      </c>
      <c r="Z60" s="571">
        <f>SUM(Z61)</f>
        <v>0</v>
      </c>
      <c r="AA60" s="572">
        <f t="shared" si="54"/>
        <v>98.9</v>
      </c>
      <c r="AB60" s="573">
        <f t="shared" si="54"/>
        <v>98</v>
      </c>
      <c r="AC60" s="574">
        <f t="shared" si="54"/>
        <v>100</v>
      </c>
      <c r="AD60" s="575">
        <f t="shared" si="55"/>
        <v>0.4</v>
      </c>
      <c r="AE60" s="573">
        <f t="shared" si="55"/>
        <v>0.7</v>
      </c>
      <c r="AF60" s="574">
        <f t="shared" si="55"/>
        <v>0</v>
      </c>
    </row>
    <row r="61" spans="2:32" s="5" customFormat="1" ht="15" customHeight="1" hidden="1">
      <c r="B61" s="90" t="s">
        <v>175</v>
      </c>
      <c r="C61" s="565">
        <f t="shared" si="52"/>
        <v>267</v>
      </c>
      <c r="D61" s="566">
        <f>SUM(G61,J61,M61,P61,S61,V61,Y61)</f>
        <v>149</v>
      </c>
      <c r="E61" s="567">
        <f>SUM(H61,K61,N61,Q61,T61,W61,Z61)</f>
        <v>118</v>
      </c>
      <c r="F61" s="568">
        <f t="shared" si="45"/>
        <v>264</v>
      </c>
      <c r="G61" s="566">
        <v>146</v>
      </c>
      <c r="H61" s="569">
        <v>118</v>
      </c>
      <c r="I61" s="570">
        <f t="shared" si="46"/>
        <v>0</v>
      </c>
      <c r="J61" s="566">
        <v>0</v>
      </c>
      <c r="K61" s="571">
        <v>0</v>
      </c>
      <c r="L61" s="568">
        <f t="shared" si="47"/>
        <v>0</v>
      </c>
      <c r="M61" s="566">
        <v>0</v>
      </c>
      <c r="N61" s="569">
        <v>0</v>
      </c>
      <c r="O61" s="570">
        <f t="shared" si="48"/>
        <v>1</v>
      </c>
      <c r="P61" s="566">
        <v>1</v>
      </c>
      <c r="Q61" s="571">
        <v>0</v>
      </c>
      <c r="R61" s="568">
        <f t="shared" si="49"/>
        <v>1</v>
      </c>
      <c r="S61" s="566">
        <v>1</v>
      </c>
      <c r="T61" s="569">
        <v>0</v>
      </c>
      <c r="U61" s="568">
        <f t="shared" si="50"/>
        <v>1</v>
      </c>
      <c r="V61" s="566">
        <v>1</v>
      </c>
      <c r="W61" s="569">
        <v>0</v>
      </c>
      <c r="X61" s="570">
        <f t="shared" si="51"/>
        <v>0</v>
      </c>
      <c r="Y61" s="571">
        <v>0</v>
      </c>
      <c r="Z61" s="571">
        <v>0</v>
      </c>
      <c r="AA61" s="572">
        <f t="shared" si="54"/>
        <v>98.9</v>
      </c>
      <c r="AB61" s="573">
        <f t="shared" si="54"/>
        <v>98</v>
      </c>
      <c r="AC61" s="574">
        <f t="shared" si="54"/>
        <v>100</v>
      </c>
      <c r="AD61" s="575">
        <f t="shared" si="55"/>
        <v>0.4</v>
      </c>
      <c r="AE61" s="573">
        <f t="shared" si="55"/>
        <v>0.7</v>
      </c>
      <c r="AF61" s="574">
        <f t="shared" si="55"/>
        <v>0</v>
      </c>
    </row>
    <row r="62" spans="2:32" s="5" customFormat="1" ht="13.5" customHeight="1">
      <c r="B62" s="557" t="s">
        <v>134</v>
      </c>
      <c r="C62" s="576">
        <f t="shared" si="52"/>
        <v>164</v>
      </c>
      <c r="D62" s="577">
        <f>SUM(D63)</f>
        <v>99</v>
      </c>
      <c r="E62" s="578">
        <f>SUM(E63)</f>
        <v>65</v>
      </c>
      <c r="F62" s="579">
        <f t="shared" si="45"/>
        <v>164</v>
      </c>
      <c r="G62" s="577">
        <f>SUM(G63)</f>
        <v>99</v>
      </c>
      <c r="H62" s="580">
        <f>SUM(H63)</f>
        <v>65</v>
      </c>
      <c r="I62" s="581">
        <f t="shared" si="46"/>
        <v>0</v>
      </c>
      <c r="J62" s="577">
        <f>SUM(J63)</f>
        <v>0</v>
      </c>
      <c r="K62" s="582">
        <f>SUM(K63)</f>
        <v>0</v>
      </c>
      <c r="L62" s="579">
        <f t="shared" si="47"/>
        <v>0</v>
      </c>
      <c r="M62" s="577">
        <f>SUM(M63)</f>
        <v>0</v>
      </c>
      <c r="N62" s="580">
        <f>SUM(N63)</f>
        <v>0</v>
      </c>
      <c r="O62" s="581">
        <f t="shared" si="48"/>
        <v>0</v>
      </c>
      <c r="P62" s="577">
        <f>SUM(P63)</f>
        <v>0</v>
      </c>
      <c r="Q62" s="582">
        <f>SUM(Q63)</f>
        <v>0</v>
      </c>
      <c r="R62" s="579">
        <f t="shared" si="49"/>
        <v>0</v>
      </c>
      <c r="S62" s="577">
        <f>SUM(S63)</f>
        <v>0</v>
      </c>
      <c r="T62" s="580">
        <f>SUM(T63)</f>
        <v>0</v>
      </c>
      <c r="U62" s="579">
        <f t="shared" si="50"/>
        <v>0</v>
      </c>
      <c r="V62" s="577">
        <f>SUM(V63)</f>
        <v>0</v>
      </c>
      <c r="W62" s="580">
        <f>SUM(W63)</f>
        <v>0</v>
      </c>
      <c r="X62" s="581">
        <f t="shared" si="51"/>
        <v>0</v>
      </c>
      <c r="Y62" s="582">
        <f>SUM(Y63)</f>
        <v>0</v>
      </c>
      <c r="Z62" s="582">
        <f>SUM(Z63)</f>
        <v>0</v>
      </c>
      <c r="AA62" s="583">
        <f t="shared" si="54"/>
        <v>100</v>
      </c>
      <c r="AB62" s="584">
        <f t="shared" si="54"/>
        <v>100</v>
      </c>
      <c r="AC62" s="585">
        <f t="shared" si="54"/>
        <v>100</v>
      </c>
      <c r="AD62" s="586">
        <f t="shared" si="55"/>
        <v>0</v>
      </c>
      <c r="AE62" s="584">
        <f t="shared" si="55"/>
        <v>0</v>
      </c>
      <c r="AF62" s="585">
        <f t="shared" si="55"/>
        <v>0</v>
      </c>
    </row>
    <row r="63" spans="2:32" s="5" customFormat="1" ht="15" customHeight="1" hidden="1">
      <c r="B63" s="557" t="s">
        <v>300</v>
      </c>
      <c r="C63" s="576">
        <f t="shared" si="52"/>
        <v>164</v>
      </c>
      <c r="D63" s="577">
        <f>SUM(G63,J63,M63,P63,S63,V63,Y63)</f>
        <v>99</v>
      </c>
      <c r="E63" s="578">
        <f>SUM(H63,K63,N63,Q63,T63,W63,Z63)</f>
        <v>65</v>
      </c>
      <c r="F63" s="579">
        <f t="shared" si="45"/>
        <v>164</v>
      </c>
      <c r="G63" s="577">
        <v>99</v>
      </c>
      <c r="H63" s="580">
        <v>65</v>
      </c>
      <c r="I63" s="581">
        <f t="shared" si="46"/>
        <v>0</v>
      </c>
      <c r="J63" s="577">
        <v>0</v>
      </c>
      <c r="K63" s="582">
        <v>0</v>
      </c>
      <c r="L63" s="579">
        <f t="shared" si="47"/>
        <v>0</v>
      </c>
      <c r="M63" s="577">
        <v>0</v>
      </c>
      <c r="N63" s="580">
        <v>0</v>
      </c>
      <c r="O63" s="581">
        <f t="shared" si="48"/>
        <v>0</v>
      </c>
      <c r="P63" s="577">
        <v>0</v>
      </c>
      <c r="Q63" s="582">
        <v>0</v>
      </c>
      <c r="R63" s="579">
        <f t="shared" si="49"/>
        <v>0</v>
      </c>
      <c r="S63" s="577">
        <v>0</v>
      </c>
      <c r="T63" s="580">
        <v>0</v>
      </c>
      <c r="U63" s="579">
        <f t="shared" si="50"/>
        <v>0</v>
      </c>
      <c r="V63" s="577">
        <v>0</v>
      </c>
      <c r="W63" s="580">
        <v>0</v>
      </c>
      <c r="X63" s="581">
        <f t="shared" si="51"/>
        <v>0</v>
      </c>
      <c r="Y63" s="582">
        <v>0</v>
      </c>
      <c r="Z63" s="582">
        <v>0</v>
      </c>
      <c r="AA63" s="583">
        <f t="shared" si="54"/>
        <v>100</v>
      </c>
      <c r="AB63" s="584">
        <f t="shared" si="54"/>
        <v>100</v>
      </c>
      <c r="AC63" s="585">
        <f t="shared" si="54"/>
        <v>100</v>
      </c>
      <c r="AD63" s="586">
        <f t="shared" si="55"/>
        <v>0</v>
      </c>
      <c r="AE63" s="584">
        <f t="shared" si="55"/>
        <v>0</v>
      </c>
      <c r="AF63" s="585">
        <f t="shared" si="55"/>
        <v>0</v>
      </c>
    </row>
    <row r="64" spans="1:32" s="599" customFormat="1" ht="19.5" customHeight="1">
      <c r="A64" s="174"/>
      <c r="B64" s="28" t="s">
        <v>305</v>
      </c>
      <c r="C64" s="541">
        <f>C65+C67+C71+C73</f>
        <v>1021</v>
      </c>
      <c r="D64" s="541">
        <f aca="true" t="shared" si="56" ref="D64:Z64">D65+D67+D71+D73</f>
        <v>502</v>
      </c>
      <c r="E64" s="542">
        <f t="shared" si="56"/>
        <v>519</v>
      </c>
      <c r="F64" s="543">
        <f t="shared" si="56"/>
        <v>1015</v>
      </c>
      <c r="G64" s="541">
        <f t="shared" si="56"/>
        <v>499</v>
      </c>
      <c r="H64" s="544">
        <f t="shared" si="56"/>
        <v>516</v>
      </c>
      <c r="I64" s="541">
        <f t="shared" si="56"/>
        <v>0</v>
      </c>
      <c r="J64" s="541">
        <f t="shared" si="56"/>
        <v>0</v>
      </c>
      <c r="K64" s="542">
        <f t="shared" si="56"/>
        <v>0</v>
      </c>
      <c r="L64" s="543">
        <f t="shared" si="56"/>
        <v>0</v>
      </c>
      <c r="M64" s="541">
        <f t="shared" si="56"/>
        <v>0</v>
      </c>
      <c r="N64" s="544">
        <f t="shared" si="56"/>
        <v>0</v>
      </c>
      <c r="O64" s="541">
        <f t="shared" si="56"/>
        <v>0</v>
      </c>
      <c r="P64" s="541">
        <f t="shared" si="56"/>
        <v>0</v>
      </c>
      <c r="Q64" s="542">
        <f t="shared" si="56"/>
        <v>0</v>
      </c>
      <c r="R64" s="543">
        <f t="shared" si="56"/>
        <v>0</v>
      </c>
      <c r="S64" s="541">
        <f t="shared" si="56"/>
        <v>0</v>
      </c>
      <c r="T64" s="544">
        <f t="shared" si="56"/>
        <v>0</v>
      </c>
      <c r="U64" s="541">
        <f t="shared" si="56"/>
        <v>6</v>
      </c>
      <c r="V64" s="541">
        <f t="shared" si="56"/>
        <v>3</v>
      </c>
      <c r="W64" s="542">
        <f t="shared" si="56"/>
        <v>3</v>
      </c>
      <c r="X64" s="543">
        <f t="shared" si="56"/>
        <v>0</v>
      </c>
      <c r="Y64" s="541">
        <f t="shared" si="56"/>
        <v>0</v>
      </c>
      <c r="Z64" s="544">
        <f t="shared" si="56"/>
        <v>0</v>
      </c>
      <c r="AA64" s="545">
        <f t="shared" si="54"/>
        <v>99.4</v>
      </c>
      <c r="AB64" s="546">
        <f t="shared" si="54"/>
        <v>99.4</v>
      </c>
      <c r="AC64" s="547">
        <f t="shared" si="54"/>
        <v>99.4</v>
      </c>
      <c r="AD64" s="548">
        <f t="shared" si="55"/>
        <v>0</v>
      </c>
      <c r="AE64" s="546">
        <f t="shared" si="55"/>
        <v>0</v>
      </c>
      <c r="AF64" s="547">
        <f>ROUND(T64/E64*100,1)</f>
        <v>0</v>
      </c>
    </row>
    <row r="65" spans="2:32" s="5" customFormat="1" ht="13.5" customHeight="1">
      <c r="B65" s="90" t="s">
        <v>131</v>
      </c>
      <c r="C65" s="565">
        <f>SUM(D65:E65)</f>
        <v>220</v>
      </c>
      <c r="D65" s="566">
        <f>SUM(D66)</f>
        <v>95</v>
      </c>
      <c r="E65" s="567">
        <f>SUM(E66)</f>
        <v>125</v>
      </c>
      <c r="F65" s="568">
        <f aca="true" t="shared" si="57" ref="F65:F74">SUM(G65:H65)</f>
        <v>218</v>
      </c>
      <c r="G65" s="566">
        <f>SUM(G66)</f>
        <v>95</v>
      </c>
      <c r="H65" s="569">
        <f>SUM(H66)</f>
        <v>123</v>
      </c>
      <c r="I65" s="570">
        <f aca="true" t="shared" si="58" ref="I65:I74">SUM(J65:K65)</f>
        <v>0</v>
      </c>
      <c r="J65" s="566">
        <f>SUM(J66)</f>
        <v>0</v>
      </c>
      <c r="K65" s="571">
        <f>SUM(K66)</f>
        <v>0</v>
      </c>
      <c r="L65" s="568">
        <f aca="true" t="shared" si="59" ref="L65:L74">SUM(M65:N65)</f>
        <v>0</v>
      </c>
      <c r="M65" s="566">
        <f>SUM(M66)</f>
        <v>0</v>
      </c>
      <c r="N65" s="569">
        <f>SUM(N66)</f>
        <v>0</v>
      </c>
      <c r="O65" s="570">
        <f aca="true" t="shared" si="60" ref="O65:O74">SUM(P65:Q65)</f>
        <v>0</v>
      </c>
      <c r="P65" s="566">
        <f>SUM(P66)</f>
        <v>0</v>
      </c>
      <c r="Q65" s="571">
        <f>SUM(Q66)</f>
        <v>0</v>
      </c>
      <c r="R65" s="568">
        <f aca="true" t="shared" si="61" ref="R65:R74">SUM(S65:T65)</f>
        <v>0</v>
      </c>
      <c r="S65" s="566">
        <f>SUM(S66)</f>
        <v>0</v>
      </c>
      <c r="T65" s="569">
        <f>SUM(T66)</f>
        <v>0</v>
      </c>
      <c r="U65" s="568">
        <f aca="true" t="shared" si="62" ref="U65:U74">SUM(V65:W65)</f>
        <v>2</v>
      </c>
      <c r="V65" s="566">
        <f>SUM(V66)</f>
        <v>0</v>
      </c>
      <c r="W65" s="569">
        <f>SUM(W66)</f>
        <v>2</v>
      </c>
      <c r="X65" s="570">
        <f aca="true" t="shared" si="63" ref="X65:X74">SUM(Y65:Z65)</f>
        <v>0</v>
      </c>
      <c r="Y65" s="571">
        <f>SUM(Y66)</f>
        <v>0</v>
      </c>
      <c r="Z65" s="571">
        <f>SUM(Z66)</f>
        <v>0</v>
      </c>
      <c r="AA65" s="572">
        <f t="shared" si="54"/>
        <v>99.1</v>
      </c>
      <c r="AB65" s="573">
        <f t="shared" si="54"/>
        <v>100</v>
      </c>
      <c r="AC65" s="574">
        <f t="shared" si="54"/>
        <v>98.4</v>
      </c>
      <c r="AD65" s="575">
        <f t="shared" si="55"/>
        <v>0</v>
      </c>
      <c r="AE65" s="573">
        <f t="shared" si="55"/>
        <v>0</v>
      </c>
      <c r="AF65" s="574">
        <f>ROUND(T65/E65*100,1)</f>
        <v>0</v>
      </c>
    </row>
    <row r="66" spans="2:32" s="5" customFormat="1" ht="15" customHeight="1" hidden="1">
      <c r="B66" s="90" t="s">
        <v>172</v>
      </c>
      <c r="C66" s="565">
        <f>SUM(D66:E66)</f>
        <v>220</v>
      </c>
      <c r="D66" s="566">
        <f>SUM(G66,J66,M66,P66,S66,V66,Y66)</f>
        <v>95</v>
      </c>
      <c r="E66" s="567">
        <f>SUM(H66,K66,N66,Q66,T66,W66,Z66)</f>
        <v>125</v>
      </c>
      <c r="F66" s="568">
        <f t="shared" si="57"/>
        <v>218</v>
      </c>
      <c r="G66" s="566">
        <v>95</v>
      </c>
      <c r="H66" s="569">
        <v>123</v>
      </c>
      <c r="I66" s="570">
        <f t="shared" si="58"/>
        <v>0</v>
      </c>
      <c r="J66" s="566">
        <v>0</v>
      </c>
      <c r="K66" s="571">
        <v>0</v>
      </c>
      <c r="L66" s="568">
        <f t="shared" si="59"/>
        <v>0</v>
      </c>
      <c r="M66" s="566">
        <v>0</v>
      </c>
      <c r="N66" s="569">
        <v>0</v>
      </c>
      <c r="O66" s="570">
        <f t="shared" si="60"/>
        <v>0</v>
      </c>
      <c r="P66" s="566">
        <v>0</v>
      </c>
      <c r="Q66" s="571">
        <v>0</v>
      </c>
      <c r="R66" s="568">
        <f t="shared" si="61"/>
        <v>0</v>
      </c>
      <c r="S66" s="566">
        <v>0</v>
      </c>
      <c r="T66" s="569">
        <v>0</v>
      </c>
      <c r="U66" s="568">
        <f t="shared" si="62"/>
        <v>2</v>
      </c>
      <c r="V66" s="566">
        <v>0</v>
      </c>
      <c r="W66" s="569">
        <v>2</v>
      </c>
      <c r="X66" s="570">
        <f t="shared" si="63"/>
        <v>0</v>
      </c>
      <c r="Y66" s="571">
        <v>0</v>
      </c>
      <c r="Z66" s="571">
        <v>0</v>
      </c>
      <c r="AA66" s="572">
        <f t="shared" si="54"/>
        <v>99.1</v>
      </c>
      <c r="AB66" s="573">
        <f t="shared" si="54"/>
        <v>100</v>
      </c>
      <c r="AC66" s="574">
        <f t="shared" si="54"/>
        <v>98.4</v>
      </c>
      <c r="AD66" s="575">
        <f t="shared" si="55"/>
        <v>0</v>
      </c>
      <c r="AE66" s="573">
        <f t="shared" si="55"/>
        <v>0</v>
      </c>
      <c r="AF66" s="574">
        <f>ROUND(T66/E66*100,1)</f>
        <v>0</v>
      </c>
    </row>
    <row r="67" spans="2:32" s="5" customFormat="1" ht="13.5" customHeight="1">
      <c r="B67" s="90" t="s">
        <v>132</v>
      </c>
      <c r="C67" s="565">
        <f>SUM(D67:E67)</f>
        <v>374</v>
      </c>
      <c r="D67" s="566">
        <f>SUM(D68:D70)</f>
        <v>182</v>
      </c>
      <c r="E67" s="567">
        <f>SUM(E68:E70)</f>
        <v>192</v>
      </c>
      <c r="F67" s="568">
        <f t="shared" si="57"/>
        <v>373</v>
      </c>
      <c r="G67" s="566">
        <f>SUM(G68:G70)</f>
        <v>181</v>
      </c>
      <c r="H67" s="569">
        <f>SUM(H68:H70)</f>
        <v>192</v>
      </c>
      <c r="I67" s="570">
        <f t="shared" si="58"/>
        <v>0</v>
      </c>
      <c r="J67" s="566">
        <f>SUM(J68:J70)</f>
        <v>0</v>
      </c>
      <c r="K67" s="571">
        <f>SUM(K68:K70)</f>
        <v>0</v>
      </c>
      <c r="L67" s="568">
        <f t="shared" si="59"/>
        <v>0</v>
      </c>
      <c r="M67" s="566">
        <f>SUM(M68:M70)</f>
        <v>0</v>
      </c>
      <c r="N67" s="569">
        <f>SUM(N68:N70)</f>
        <v>0</v>
      </c>
      <c r="O67" s="570">
        <f t="shared" si="60"/>
        <v>0</v>
      </c>
      <c r="P67" s="566">
        <f>SUM(P68:P70)</f>
        <v>0</v>
      </c>
      <c r="Q67" s="571">
        <f>SUM(Q68:Q70)</f>
        <v>0</v>
      </c>
      <c r="R67" s="568">
        <f t="shared" si="61"/>
        <v>0</v>
      </c>
      <c r="S67" s="566">
        <f>SUM(S68:S70)</f>
        <v>0</v>
      </c>
      <c r="T67" s="569">
        <f>SUM(T68:T70)</f>
        <v>0</v>
      </c>
      <c r="U67" s="568">
        <f t="shared" si="62"/>
        <v>1</v>
      </c>
      <c r="V67" s="566">
        <f>SUM(V68:V70)</f>
        <v>1</v>
      </c>
      <c r="W67" s="569">
        <f>SUM(W68:W70)</f>
        <v>0</v>
      </c>
      <c r="X67" s="570">
        <f t="shared" si="63"/>
        <v>0</v>
      </c>
      <c r="Y67" s="571">
        <f>SUM(Y68:Y70)</f>
        <v>0</v>
      </c>
      <c r="Z67" s="571">
        <f>SUM(Z68:Z70)</f>
        <v>0</v>
      </c>
      <c r="AA67" s="572">
        <f t="shared" si="54"/>
        <v>99.7</v>
      </c>
      <c r="AB67" s="573">
        <f t="shared" si="54"/>
        <v>99.5</v>
      </c>
      <c r="AC67" s="574">
        <f t="shared" si="54"/>
        <v>100</v>
      </c>
      <c r="AD67" s="575">
        <f t="shared" si="55"/>
        <v>0</v>
      </c>
      <c r="AE67" s="573">
        <f t="shared" si="55"/>
        <v>0</v>
      </c>
      <c r="AF67" s="574">
        <f>ROUND(T67/E67*100,1)</f>
        <v>0</v>
      </c>
    </row>
    <row r="68" spans="2:32" s="5" customFormat="1" ht="15" customHeight="1" hidden="1">
      <c r="B68" s="90" t="s">
        <v>173</v>
      </c>
      <c r="C68" s="565">
        <f aca="true" t="shared" si="64" ref="C68:C74">SUM(D68:E68)</f>
        <v>230</v>
      </c>
      <c r="D68" s="566">
        <f>SUM(G68,J68,M68,P68,S68,V68,Y68)</f>
        <v>115</v>
      </c>
      <c r="E68" s="567">
        <f>SUM(H68,K68,N68,Q68,T68,W68,Z68)</f>
        <v>115</v>
      </c>
      <c r="F68" s="568">
        <f t="shared" si="57"/>
        <v>229</v>
      </c>
      <c r="G68" s="566">
        <v>114</v>
      </c>
      <c r="H68" s="569">
        <v>115</v>
      </c>
      <c r="I68" s="570">
        <f t="shared" si="58"/>
        <v>0</v>
      </c>
      <c r="J68" s="566">
        <v>0</v>
      </c>
      <c r="K68" s="571">
        <v>0</v>
      </c>
      <c r="L68" s="568">
        <f t="shared" si="59"/>
        <v>0</v>
      </c>
      <c r="M68" s="566">
        <v>0</v>
      </c>
      <c r="N68" s="569">
        <v>0</v>
      </c>
      <c r="O68" s="570">
        <f t="shared" si="60"/>
        <v>0</v>
      </c>
      <c r="P68" s="566">
        <v>0</v>
      </c>
      <c r="Q68" s="571">
        <v>0</v>
      </c>
      <c r="R68" s="568">
        <f t="shared" si="61"/>
        <v>0</v>
      </c>
      <c r="S68" s="566">
        <v>0</v>
      </c>
      <c r="T68" s="569">
        <v>0</v>
      </c>
      <c r="U68" s="568">
        <f t="shared" si="62"/>
        <v>1</v>
      </c>
      <c r="V68" s="566">
        <v>1</v>
      </c>
      <c r="W68" s="569">
        <v>0</v>
      </c>
      <c r="X68" s="570">
        <f t="shared" si="63"/>
        <v>0</v>
      </c>
      <c r="Y68" s="571">
        <v>0</v>
      </c>
      <c r="Z68" s="571">
        <v>0</v>
      </c>
      <c r="AA68" s="572">
        <f t="shared" si="54"/>
        <v>99.6</v>
      </c>
      <c r="AB68" s="573">
        <f t="shared" si="54"/>
        <v>99.1</v>
      </c>
      <c r="AC68" s="574">
        <f t="shared" si="54"/>
        <v>100</v>
      </c>
      <c r="AD68" s="575">
        <f t="shared" si="55"/>
        <v>0</v>
      </c>
      <c r="AE68" s="573">
        <f t="shared" si="55"/>
        <v>0</v>
      </c>
      <c r="AF68" s="574">
        <f>ROUND(T68/E68*100,1)</f>
        <v>0</v>
      </c>
    </row>
    <row r="69" spans="2:32" s="5" customFormat="1" ht="15" customHeight="1" hidden="1">
      <c r="B69" s="90" t="s">
        <v>303</v>
      </c>
      <c r="C69" s="565">
        <f t="shared" si="64"/>
        <v>0</v>
      </c>
      <c r="D69" s="566">
        <v>0</v>
      </c>
      <c r="E69" s="567">
        <v>0</v>
      </c>
      <c r="F69" s="568">
        <f t="shared" si="57"/>
        <v>0</v>
      </c>
      <c r="G69" s="566">
        <v>0</v>
      </c>
      <c r="H69" s="569">
        <v>0</v>
      </c>
      <c r="I69" s="570">
        <f t="shared" si="58"/>
        <v>0</v>
      </c>
      <c r="J69" s="566">
        <v>0</v>
      </c>
      <c r="K69" s="571">
        <v>0</v>
      </c>
      <c r="L69" s="568">
        <f t="shared" si="59"/>
        <v>0</v>
      </c>
      <c r="M69" s="566">
        <v>0</v>
      </c>
      <c r="N69" s="569">
        <v>0</v>
      </c>
      <c r="O69" s="570">
        <f t="shared" si="60"/>
        <v>0</v>
      </c>
      <c r="P69" s="566">
        <v>0</v>
      </c>
      <c r="Q69" s="571">
        <v>0</v>
      </c>
      <c r="R69" s="568">
        <f t="shared" si="61"/>
        <v>0</v>
      </c>
      <c r="S69" s="566">
        <v>0</v>
      </c>
      <c r="T69" s="569">
        <v>0</v>
      </c>
      <c r="U69" s="568">
        <f t="shared" si="62"/>
        <v>0</v>
      </c>
      <c r="V69" s="566">
        <v>0</v>
      </c>
      <c r="W69" s="569">
        <v>0</v>
      </c>
      <c r="X69" s="570">
        <f t="shared" si="63"/>
        <v>0</v>
      </c>
      <c r="Y69" s="571">
        <v>0</v>
      </c>
      <c r="Z69" s="571">
        <v>0</v>
      </c>
      <c r="AA69" s="600" t="s">
        <v>130</v>
      </c>
      <c r="AB69" s="601" t="s">
        <v>130</v>
      </c>
      <c r="AC69" s="602" t="s">
        <v>130</v>
      </c>
      <c r="AD69" s="603" t="s">
        <v>130</v>
      </c>
      <c r="AE69" s="601" t="s">
        <v>130</v>
      </c>
      <c r="AF69" s="602" t="s">
        <v>130</v>
      </c>
    </row>
    <row r="70" spans="2:32" s="5" customFormat="1" ht="15" customHeight="1" hidden="1">
      <c r="B70" s="90" t="s">
        <v>174</v>
      </c>
      <c r="C70" s="565">
        <f t="shared" si="64"/>
        <v>144</v>
      </c>
      <c r="D70" s="566">
        <f>SUM(G70,J70,M70,P70,S70,V70,Y70)</f>
        <v>67</v>
      </c>
      <c r="E70" s="567">
        <f>SUM(H70,K70,N70,Q70,T70,W70,Z70)</f>
        <v>77</v>
      </c>
      <c r="F70" s="568">
        <f t="shared" si="57"/>
        <v>144</v>
      </c>
      <c r="G70" s="566">
        <v>67</v>
      </c>
      <c r="H70" s="569">
        <v>77</v>
      </c>
      <c r="I70" s="570">
        <f t="shared" si="58"/>
        <v>0</v>
      </c>
      <c r="J70" s="566">
        <v>0</v>
      </c>
      <c r="K70" s="571">
        <v>0</v>
      </c>
      <c r="L70" s="568">
        <f t="shared" si="59"/>
        <v>0</v>
      </c>
      <c r="M70" s="566">
        <v>0</v>
      </c>
      <c r="N70" s="569">
        <v>0</v>
      </c>
      <c r="O70" s="570">
        <f t="shared" si="60"/>
        <v>0</v>
      </c>
      <c r="P70" s="566">
        <v>0</v>
      </c>
      <c r="Q70" s="571">
        <v>0</v>
      </c>
      <c r="R70" s="568">
        <f t="shared" si="61"/>
        <v>0</v>
      </c>
      <c r="S70" s="566">
        <v>0</v>
      </c>
      <c r="T70" s="569">
        <v>0</v>
      </c>
      <c r="U70" s="568">
        <f t="shared" si="62"/>
        <v>0</v>
      </c>
      <c r="V70" s="566">
        <v>0</v>
      </c>
      <c r="W70" s="569">
        <v>0</v>
      </c>
      <c r="X70" s="570">
        <f t="shared" si="63"/>
        <v>0</v>
      </c>
      <c r="Y70" s="571">
        <v>0</v>
      </c>
      <c r="Z70" s="571">
        <v>0</v>
      </c>
      <c r="AA70" s="572">
        <f aca="true" t="shared" si="65" ref="AA70:AC85">ROUND(F70/C70*100,1)</f>
        <v>100</v>
      </c>
      <c r="AB70" s="573">
        <f t="shared" si="65"/>
        <v>100</v>
      </c>
      <c r="AC70" s="574">
        <f t="shared" si="65"/>
        <v>100</v>
      </c>
      <c r="AD70" s="575">
        <f aca="true" t="shared" si="66" ref="AD70:AF85">ROUND(R70/C70*100,1)</f>
        <v>0</v>
      </c>
      <c r="AE70" s="573">
        <f t="shared" si="66"/>
        <v>0</v>
      </c>
      <c r="AF70" s="574">
        <f t="shared" si="66"/>
        <v>0</v>
      </c>
    </row>
    <row r="71" spans="2:32" s="5" customFormat="1" ht="13.5" customHeight="1">
      <c r="B71" s="90" t="s">
        <v>133</v>
      </c>
      <c r="C71" s="565">
        <f t="shared" si="64"/>
        <v>261</v>
      </c>
      <c r="D71" s="566">
        <f>SUM(D72)</f>
        <v>143</v>
      </c>
      <c r="E71" s="567">
        <f>SUM(E72)</f>
        <v>118</v>
      </c>
      <c r="F71" s="568">
        <f t="shared" si="57"/>
        <v>258</v>
      </c>
      <c r="G71" s="566">
        <f>SUM(G72)</f>
        <v>141</v>
      </c>
      <c r="H71" s="569">
        <f>SUM(H72)</f>
        <v>117</v>
      </c>
      <c r="I71" s="570">
        <f t="shared" si="58"/>
        <v>0</v>
      </c>
      <c r="J71" s="566">
        <f>SUM(J72)</f>
        <v>0</v>
      </c>
      <c r="K71" s="571">
        <f>SUM(K72)</f>
        <v>0</v>
      </c>
      <c r="L71" s="568">
        <f t="shared" si="59"/>
        <v>0</v>
      </c>
      <c r="M71" s="566">
        <f>SUM(M72)</f>
        <v>0</v>
      </c>
      <c r="N71" s="569">
        <f>SUM(N72)</f>
        <v>0</v>
      </c>
      <c r="O71" s="570">
        <f t="shared" si="60"/>
        <v>0</v>
      </c>
      <c r="P71" s="566">
        <f>SUM(P72)</f>
        <v>0</v>
      </c>
      <c r="Q71" s="571">
        <f>SUM(Q72)</f>
        <v>0</v>
      </c>
      <c r="R71" s="568">
        <f t="shared" si="61"/>
        <v>0</v>
      </c>
      <c r="S71" s="566">
        <f>SUM(S72)</f>
        <v>0</v>
      </c>
      <c r="T71" s="569">
        <f>SUM(T72)</f>
        <v>0</v>
      </c>
      <c r="U71" s="568">
        <f t="shared" si="62"/>
        <v>3</v>
      </c>
      <c r="V71" s="566">
        <f>SUM(V72)</f>
        <v>2</v>
      </c>
      <c r="W71" s="569">
        <f>SUM(W72)</f>
        <v>1</v>
      </c>
      <c r="X71" s="570">
        <f t="shared" si="63"/>
        <v>0</v>
      </c>
      <c r="Y71" s="571">
        <f>SUM(Y72)</f>
        <v>0</v>
      </c>
      <c r="Z71" s="571">
        <f>SUM(Z72)</f>
        <v>0</v>
      </c>
      <c r="AA71" s="572">
        <f t="shared" si="65"/>
        <v>98.9</v>
      </c>
      <c r="AB71" s="573">
        <f t="shared" si="65"/>
        <v>98.6</v>
      </c>
      <c r="AC71" s="574">
        <f t="shared" si="65"/>
        <v>99.2</v>
      </c>
      <c r="AD71" s="575">
        <f t="shared" si="66"/>
        <v>0</v>
      </c>
      <c r="AE71" s="573">
        <f t="shared" si="66"/>
        <v>0</v>
      </c>
      <c r="AF71" s="574">
        <f t="shared" si="66"/>
        <v>0</v>
      </c>
    </row>
    <row r="72" spans="2:32" s="5" customFormat="1" ht="15" customHeight="1" hidden="1">
      <c r="B72" s="90" t="s">
        <v>175</v>
      </c>
      <c r="C72" s="565">
        <f t="shared" si="64"/>
        <v>261</v>
      </c>
      <c r="D72" s="566">
        <f>SUM(G72,J72,M72,P72,S72,V72,Y72)</f>
        <v>143</v>
      </c>
      <c r="E72" s="567">
        <f>SUM(H72,K72,N72,Q72,T72,W72,Z72)</f>
        <v>118</v>
      </c>
      <c r="F72" s="568">
        <f t="shared" si="57"/>
        <v>258</v>
      </c>
      <c r="G72" s="566">
        <v>141</v>
      </c>
      <c r="H72" s="569">
        <v>117</v>
      </c>
      <c r="I72" s="570">
        <f t="shared" si="58"/>
        <v>0</v>
      </c>
      <c r="J72" s="566">
        <v>0</v>
      </c>
      <c r="K72" s="571">
        <v>0</v>
      </c>
      <c r="L72" s="568">
        <f t="shared" si="59"/>
        <v>0</v>
      </c>
      <c r="M72" s="566">
        <v>0</v>
      </c>
      <c r="N72" s="569">
        <v>0</v>
      </c>
      <c r="O72" s="570">
        <f t="shared" si="60"/>
        <v>0</v>
      </c>
      <c r="P72" s="566">
        <v>0</v>
      </c>
      <c r="Q72" s="571">
        <v>0</v>
      </c>
      <c r="R72" s="568">
        <f t="shared" si="61"/>
        <v>0</v>
      </c>
      <c r="S72" s="566">
        <v>0</v>
      </c>
      <c r="T72" s="569">
        <v>0</v>
      </c>
      <c r="U72" s="568">
        <f t="shared" si="62"/>
        <v>3</v>
      </c>
      <c r="V72" s="566">
        <v>2</v>
      </c>
      <c r="W72" s="569">
        <v>1</v>
      </c>
      <c r="X72" s="570">
        <f t="shared" si="63"/>
        <v>0</v>
      </c>
      <c r="Y72" s="571">
        <v>0</v>
      </c>
      <c r="Z72" s="571">
        <v>0</v>
      </c>
      <c r="AA72" s="572">
        <f t="shared" si="65"/>
        <v>98.9</v>
      </c>
      <c r="AB72" s="573">
        <f t="shared" si="65"/>
        <v>98.6</v>
      </c>
      <c r="AC72" s="574">
        <f t="shared" si="65"/>
        <v>99.2</v>
      </c>
      <c r="AD72" s="575">
        <f t="shared" si="66"/>
        <v>0</v>
      </c>
      <c r="AE72" s="573">
        <f t="shared" si="66"/>
        <v>0</v>
      </c>
      <c r="AF72" s="574">
        <f t="shared" si="66"/>
        <v>0</v>
      </c>
    </row>
    <row r="73" spans="2:32" s="5" customFormat="1" ht="13.5" customHeight="1">
      <c r="B73" s="557" t="s">
        <v>134</v>
      </c>
      <c r="C73" s="576">
        <f t="shared" si="64"/>
        <v>166</v>
      </c>
      <c r="D73" s="577">
        <f>SUM(D74)</f>
        <v>82</v>
      </c>
      <c r="E73" s="578">
        <f>SUM(E74)</f>
        <v>84</v>
      </c>
      <c r="F73" s="579">
        <f t="shared" si="57"/>
        <v>166</v>
      </c>
      <c r="G73" s="577">
        <f>SUM(G74)</f>
        <v>82</v>
      </c>
      <c r="H73" s="580">
        <f>SUM(H74)</f>
        <v>84</v>
      </c>
      <c r="I73" s="581">
        <f t="shared" si="58"/>
        <v>0</v>
      </c>
      <c r="J73" s="577">
        <f>SUM(J74)</f>
        <v>0</v>
      </c>
      <c r="K73" s="582">
        <f>SUM(K74)</f>
        <v>0</v>
      </c>
      <c r="L73" s="579">
        <f t="shared" si="59"/>
        <v>0</v>
      </c>
      <c r="M73" s="577">
        <f>SUM(M74)</f>
        <v>0</v>
      </c>
      <c r="N73" s="580">
        <f>SUM(N74)</f>
        <v>0</v>
      </c>
      <c r="O73" s="581">
        <f t="shared" si="60"/>
        <v>0</v>
      </c>
      <c r="P73" s="577">
        <f>SUM(P74)</f>
        <v>0</v>
      </c>
      <c r="Q73" s="582">
        <f>SUM(Q74)</f>
        <v>0</v>
      </c>
      <c r="R73" s="579">
        <f t="shared" si="61"/>
        <v>0</v>
      </c>
      <c r="S73" s="577">
        <f>SUM(S74)</f>
        <v>0</v>
      </c>
      <c r="T73" s="580">
        <f>SUM(T74)</f>
        <v>0</v>
      </c>
      <c r="U73" s="579">
        <f t="shared" si="62"/>
        <v>0</v>
      </c>
      <c r="V73" s="577">
        <f>SUM(V74)</f>
        <v>0</v>
      </c>
      <c r="W73" s="580">
        <f>SUM(W74)</f>
        <v>0</v>
      </c>
      <c r="X73" s="581">
        <f t="shared" si="63"/>
        <v>0</v>
      </c>
      <c r="Y73" s="582">
        <f>SUM(Y74)</f>
        <v>0</v>
      </c>
      <c r="Z73" s="582">
        <f>SUM(Z74)</f>
        <v>0</v>
      </c>
      <c r="AA73" s="583">
        <f t="shared" si="65"/>
        <v>100</v>
      </c>
      <c r="AB73" s="584">
        <f t="shared" si="65"/>
        <v>100</v>
      </c>
      <c r="AC73" s="585">
        <f t="shared" si="65"/>
        <v>100</v>
      </c>
      <c r="AD73" s="586">
        <f t="shared" si="66"/>
        <v>0</v>
      </c>
      <c r="AE73" s="584">
        <f t="shared" si="66"/>
        <v>0</v>
      </c>
      <c r="AF73" s="585">
        <f t="shared" si="66"/>
        <v>0</v>
      </c>
    </row>
    <row r="74" spans="2:32" s="5" customFormat="1" ht="15" customHeight="1" hidden="1">
      <c r="B74" s="557" t="s">
        <v>300</v>
      </c>
      <c r="C74" s="576">
        <f t="shared" si="64"/>
        <v>166</v>
      </c>
      <c r="D74" s="577">
        <f>SUM(G74,J74,M74,P74,S74,V74,Y74)</f>
        <v>82</v>
      </c>
      <c r="E74" s="578">
        <f>SUM(H74,K74,N74,Q74,T74,W74,Z74)</f>
        <v>84</v>
      </c>
      <c r="F74" s="579">
        <f t="shared" si="57"/>
        <v>166</v>
      </c>
      <c r="G74" s="577">
        <v>82</v>
      </c>
      <c r="H74" s="580">
        <v>84</v>
      </c>
      <c r="I74" s="581">
        <f t="shared" si="58"/>
        <v>0</v>
      </c>
      <c r="J74" s="577">
        <v>0</v>
      </c>
      <c r="K74" s="582">
        <v>0</v>
      </c>
      <c r="L74" s="579">
        <f t="shared" si="59"/>
        <v>0</v>
      </c>
      <c r="M74" s="577">
        <v>0</v>
      </c>
      <c r="N74" s="580">
        <v>0</v>
      </c>
      <c r="O74" s="581">
        <f t="shared" si="60"/>
        <v>0</v>
      </c>
      <c r="P74" s="577">
        <v>0</v>
      </c>
      <c r="Q74" s="582">
        <v>0</v>
      </c>
      <c r="R74" s="579">
        <f t="shared" si="61"/>
        <v>0</v>
      </c>
      <c r="S74" s="577">
        <v>0</v>
      </c>
      <c r="T74" s="580">
        <v>0</v>
      </c>
      <c r="U74" s="579">
        <f t="shared" si="62"/>
        <v>0</v>
      </c>
      <c r="V74" s="577">
        <v>0</v>
      </c>
      <c r="W74" s="580">
        <v>0</v>
      </c>
      <c r="X74" s="581">
        <f t="shared" si="63"/>
        <v>0</v>
      </c>
      <c r="Y74" s="582">
        <v>0</v>
      </c>
      <c r="Z74" s="582">
        <v>0</v>
      </c>
      <c r="AA74" s="583">
        <f t="shared" si="65"/>
        <v>100</v>
      </c>
      <c r="AB74" s="584">
        <f t="shared" si="65"/>
        <v>100</v>
      </c>
      <c r="AC74" s="585">
        <f t="shared" si="65"/>
        <v>100</v>
      </c>
      <c r="AD74" s="586">
        <f t="shared" si="66"/>
        <v>0</v>
      </c>
      <c r="AE74" s="584">
        <f t="shared" si="66"/>
        <v>0</v>
      </c>
      <c r="AF74" s="585">
        <f t="shared" si="66"/>
        <v>0</v>
      </c>
    </row>
    <row r="75" spans="1:32" s="599" customFormat="1" ht="19.5" customHeight="1">
      <c r="A75" s="174"/>
      <c r="B75" s="28" t="s">
        <v>306</v>
      </c>
      <c r="C75" s="541">
        <f aca="true" t="shared" si="67" ref="C75:Z75">C76+C78+C81+C83</f>
        <v>1041</v>
      </c>
      <c r="D75" s="541">
        <f t="shared" si="67"/>
        <v>522</v>
      </c>
      <c r="E75" s="542">
        <f t="shared" si="67"/>
        <v>519</v>
      </c>
      <c r="F75" s="543">
        <f t="shared" si="67"/>
        <v>1025</v>
      </c>
      <c r="G75" s="541">
        <f t="shared" si="67"/>
        <v>508</v>
      </c>
      <c r="H75" s="544">
        <f t="shared" si="67"/>
        <v>517</v>
      </c>
      <c r="I75" s="541">
        <f t="shared" si="67"/>
        <v>0</v>
      </c>
      <c r="J75" s="541">
        <f t="shared" si="67"/>
        <v>0</v>
      </c>
      <c r="K75" s="542">
        <f t="shared" si="67"/>
        <v>0</v>
      </c>
      <c r="L75" s="543">
        <f t="shared" si="67"/>
        <v>0</v>
      </c>
      <c r="M75" s="541">
        <f t="shared" si="67"/>
        <v>0</v>
      </c>
      <c r="N75" s="544">
        <f t="shared" si="67"/>
        <v>0</v>
      </c>
      <c r="O75" s="541">
        <f t="shared" si="67"/>
        <v>0</v>
      </c>
      <c r="P75" s="541">
        <f t="shared" si="67"/>
        <v>0</v>
      </c>
      <c r="Q75" s="542">
        <f t="shared" si="67"/>
        <v>0</v>
      </c>
      <c r="R75" s="543">
        <f t="shared" si="67"/>
        <v>8</v>
      </c>
      <c r="S75" s="541">
        <f t="shared" si="67"/>
        <v>8</v>
      </c>
      <c r="T75" s="544">
        <f t="shared" si="67"/>
        <v>0</v>
      </c>
      <c r="U75" s="541">
        <f t="shared" si="67"/>
        <v>8</v>
      </c>
      <c r="V75" s="541">
        <f t="shared" si="67"/>
        <v>6</v>
      </c>
      <c r="W75" s="542">
        <f t="shared" si="67"/>
        <v>2</v>
      </c>
      <c r="X75" s="543">
        <f t="shared" si="67"/>
        <v>0</v>
      </c>
      <c r="Y75" s="541">
        <f t="shared" si="67"/>
        <v>0</v>
      </c>
      <c r="Z75" s="544">
        <f t="shared" si="67"/>
        <v>0</v>
      </c>
      <c r="AA75" s="545">
        <f t="shared" si="65"/>
        <v>98.5</v>
      </c>
      <c r="AB75" s="546">
        <f t="shared" si="65"/>
        <v>97.3</v>
      </c>
      <c r="AC75" s="547">
        <f t="shared" si="65"/>
        <v>99.6</v>
      </c>
      <c r="AD75" s="548">
        <f t="shared" si="66"/>
        <v>0.8</v>
      </c>
      <c r="AE75" s="546">
        <f t="shared" si="66"/>
        <v>1.5</v>
      </c>
      <c r="AF75" s="547">
        <f>ROUND(T75/E75*100,1)</f>
        <v>0</v>
      </c>
    </row>
    <row r="76" spans="2:32" s="5" customFormat="1" ht="13.5" customHeight="1">
      <c r="B76" s="90" t="s">
        <v>131</v>
      </c>
      <c r="C76" s="565">
        <f>SUM(D76:E76)</f>
        <v>220</v>
      </c>
      <c r="D76" s="566">
        <f>SUM(D77)</f>
        <v>117</v>
      </c>
      <c r="E76" s="567">
        <f>SUM(E77)</f>
        <v>103</v>
      </c>
      <c r="F76" s="568">
        <f aca="true" t="shared" si="68" ref="F76:F84">SUM(G76:H76)</f>
        <v>216</v>
      </c>
      <c r="G76" s="566">
        <v>114</v>
      </c>
      <c r="H76" s="569">
        <v>102</v>
      </c>
      <c r="I76" s="570">
        <f aca="true" t="shared" si="69" ref="I76:I84">SUM(J76:K76)</f>
        <v>0</v>
      </c>
      <c r="J76" s="566">
        <f>SUM(J77)</f>
        <v>0</v>
      </c>
      <c r="K76" s="571">
        <f>SUM(K77)</f>
        <v>0</v>
      </c>
      <c r="L76" s="568">
        <f aca="true" t="shared" si="70" ref="L76:L84">SUM(M76:N76)</f>
        <v>0</v>
      </c>
      <c r="M76" s="566">
        <f>SUM(M77)</f>
        <v>0</v>
      </c>
      <c r="N76" s="569">
        <f>SUM(N77)</f>
        <v>0</v>
      </c>
      <c r="O76" s="570">
        <f aca="true" t="shared" si="71" ref="O76:O84">SUM(P76:Q76)</f>
        <v>0</v>
      </c>
      <c r="P76" s="566">
        <f>SUM(P77)</f>
        <v>0</v>
      </c>
      <c r="Q76" s="571">
        <f>SUM(Q77)</f>
        <v>0</v>
      </c>
      <c r="R76" s="568">
        <f aca="true" t="shared" si="72" ref="R76:R84">SUM(S76:T76)</f>
        <v>2</v>
      </c>
      <c r="S76" s="566">
        <f>SUM(S77)</f>
        <v>2</v>
      </c>
      <c r="T76" s="569">
        <f>SUM(T77)</f>
        <v>0</v>
      </c>
      <c r="U76" s="568">
        <f aca="true" t="shared" si="73" ref="U76:U84">SUM(V76:W76)</f>
        <v>2</v>
      </c>
      <c r="V76" s="566">
        <f>SUM(V77)</f>
        <v>1</v>
      </c>
      <c r="W76" s="569">
        <f>SUM(W77)</f>
        <v>1</v>
      </c>
      <c r="X76" s="570">
        <f aca="true" t="shared" si="74" ref="X76:X84">SUM(Y76:Z76)</f>
        <v>0</v>
      </c>
      <c r="Y76" s="571">
        <f>SUM(Y77)</f>
        <v>0</v>
      </c>
      <c r="Z76" s="571">
        <f>SUM(Z77)</f>
        <v>0</v>
      </c>
      <c r="AA76" s="572">
        <f t="shared" si="65"/>
        <v>98.2</v>
      </c>
      <c r="AB76" s="573">
        <f t="shared" si="65"/>
        <v>97.4</v>
      </c>
      <c r="AC76" s="574">
        <f t="shared" si="65"/>
        <v>99</v>
      </c>
      <c r="AD76" s="575">
        <f t="shared" si="66"/>
        <v>0.9</v>
      </c>
      <c r="AE76" s="573">
        <f t="shared" si="66"/>
        <v>1.7</v>
      </c>
      <c r="AF76" s="574">
        <f>ROUND(T76/E76*100,1)</f>
        <v>0</v>
      </c>
    </row>
    <row r="77" spans="2:32" s="5" customFormat="1" ht="15" customHeight="1" hidden="1">
      <c r="B77" s="90" t="s">
        <v>172</v>
      </c>
      <c r="C77" s="565">
        <f>SUM(D77:E77)</f>
        <v>220</v>
      </c>
      <c r="D77" s="566">
        <v>117</v>
      </c>
      <c r="E77" s="567">
        <v>103</v>
      </c>
      <c r="F77" s="568">
        <f t="shared" si="68"/>
        <v>200</v>
      </c>
      <c r="G77" s="566">
        <v>104</v>
      </c>
      <c r="H77" s="569">
        <v>96</v>
      </c>
      <c r="I77" s="570">
        <f t="shared" si="69"/>
        <v>0</v>
      </c>
      <c r="J77" s="566">
        <v>0</v>
      </c>
      <c r="K77" s="571">
        <v>0</v>
      </c>
      <c r="L77" s="568">
        <f t="shared" si="70"/>
        <v>0</v>
      </c>
      <c r="M77" s="566">
        <v>0</v>
      </c>
      <c r="N77" s="569">
        <v>0</v>
      </c>
      <c r="O77" s="570">
        <f t="shared" si="71"/>
        <v>0</v>
      </c>
      <c r="P77" s="566">
        <v>0</v>
      </c>
      <c r="Q77" s="571">
        <v>0</v>
      </c>
      <c r="R77" s="568">
        <f t="shared" si="72"/>
        <v>2</v>
      </c>
      <c r="S77" s="566">
        <v>2</v>
      </c>
      <c r="T77" s="569">
        <v>0</v>
      </c>
      <c r="U77" s="568">
        <f t="shared" si="73"/>
        <v>2</v>
      </c>
      <c r="V77" s="566">
        <v>1</v>
      </c>
      <c r="W77" s="569">
        <v>1</v>
      </c>
      <c r="X77" s="570">
        <f t="shared" si="74"/>
        <v>0</v>
      </c>
      <c r="Y77" s="571">
        <v>0</v>
      </c>
      <c r="Z77" s="571">
        <v>0</v>
      </c>
      <c r="AA77" s="572">
        <f t="shared" si="65"/>
        <v>90.9</v>
      </c>
      <c r="AB77" s="573">
        <f t="shared" si="65"/>
        <v>88.9</v>
      </c>
      <c r="AC77" s="574">
        <f t="shared" si="65"/>
        <v>93.2</v>
      </c>
      <c r="AD77" s="575">
        <f t="shared" si="66"/>
        <v>0.9</v>
      </c>
      <c r="AE77" s="573">
        <f t="shared" si="66"/>
        <v>1.7</v>
      </c>
      <c r="AF77" s="574">
        <f>ROUND(T77/E77*100,1)</f>
        <v>0</v>
      </c>
    </row>
    <row r="78" spans="2:32" s="5" customFormat="1" ht="13.5" customHeight="1">
      <c r="B78" s="90" t="s">
        <v>132</v>
      </c>
      <c r="C78" s="565">
        <f>SUM(D78:E78)</f>
        <v>403</v>
      </c>
      <c r="D78" s="566">
        <f>SUM(D79:D80)</f>
        <v>204</v>
      </c>
      <c r="E78" s="567">
        <f>SUM(E79:E80)</f>
        <v>199</v>
      </c>
      <c r="F78" s="568">
        <f t="shared" si="68"/>
        <v>402</v>
      </c>
      <c r="G78" s="566">
        <f>SUM(G79:G80)</f>
        <v>203</v>
      </c>
      <c r="H78" s="569">
        <f>SUM(H79:H80)</f>
        <v>199</v>
      </c>
      <c r="I78" s="570">
        <f t="shared" si="69"/>
        <v>0</v>
      </c>
      <c r="J78" s="566">
        <f>SUM(J79:J80)</f>
        <v>0</v>
      </c>
      <c r="K78" s="571">
        <f>SUM(K79:K80)</f>
        <v>0</v>
      </c>
      <c r="L78" s="568">
        <f t="shared" si="70"/>
        <v>0</v>
      </c>
      <c r="M78" s="566">
        <f>SUM(M79:M80)</f>
        <v>0</v>
      </c>
      <c r="N78" s="569">
        <f>SUM(N79:N80)</f>
        <v>0</v>
      </c>
      <c r="O78" s="570">
        <f t="shared" si="71"/>
        <v>0</v>
      </c>
      <c r="P78" s="566">
        <f>SUM(P79:P80)</f>
        <v>0</v>
      </c>
      <c r="Q78" s="571">
        <f>SUM(Q79:Q80)</f>
        <v>0</v>
      </c>
      <c r="R78" s="568">
        <f t="shared" si="72"/>
        <v>0</v>
      </c>
      <c r="S78" s="566">
        <f>SUM(S79:S80)</f>
        <v>0</v>
      </c>
      <c r="T78" s="569">
        <f>SUM(T79:T80)</f>
        <v>0</v>
      </c>
      <c r="U78" s="568">
        <f t="shared" si="73"/>
        <v>1</v>
      </c>
      <c r="V78" s="566">
        <f>SUM(V79:V80)</f>
        <v>1</v>
      </c>
      <c r="W78" s="569">
        <f>SUM(W79:W80)</f>
        <v>0</v>
      </c>
      <c r="X78" s="570">
        <f t="shared" si="74"/>
        <v>0</v>
      </c>
      <c r="Y78" s="571">
        <f>SUM(Y79:Y80)</f>
        <v>0</v>
      </c>
      <c r="Z78" s="571">
        <f>SUM(Z79:Z80)</f>
        <v>0</v>
      </c>
      <c r="AA78" s="572">
        <f t="shared" si="65"/>
        <v>99.8</v>
      </c>
      <c r="AB78" s="573">
        <f t="shared" si="65"/>
        <v>99.5</v>
      </c>
      <c r="AC78" s="574">
        <f t="shared" si="65"/>
        <v>100</v>
      </c>
      <c r="AD78" s="575">
        <f t="shared" si="66"/>
        <v>0</v>
      </c>
      <c r="AE78" s="573">
        <f t="shared" si="66"/>
        <v>0</v>
      </c>
      <c r="AF78" s="574">
        <f>ROUND(T78/E78*100,1)</f>
        <v>0</v>
      </c>
    </row>
    <row r="79" spans="2:32" s="5" customFormat="1" ht="15" customHeight="1" hidden="1">
      <c r="B79" s="90" t="s">
        <v>173</v>
      </c>
      <c r="C79" s="565">
        <f aca="true" t="shared" si="75" ref="C79:C84">SUM(D79:E79)</f>
        <v>248</v>
      </c>
      <c r="D79" s="566">
        <v>123</v>
      </c>
      <c r="E79" s="567">
        <v>125</v>
      </c>
      <c r="F79" s="568">
        <f t="shared" si="68"/>
        <v>247</v>
      </c>
      <c r="G79" s="566">
        <v>122</v>
      </c>
      <c r="H79" s="569">
        <v>125</v>
      </c>
      <c r="I79" s="570">
        <f t="shared" si="69"/>
        <v>0</v>
      </c>
      <c r="J79" s="566">
        <v>0</v>
      </c>
      <c r="K79" s="571">
        <v>0</v>
      </c>
      <c r="L79" s="568">
        <f t="shared" si="70"/>
        <v>0</v>
      </c>
      <c r="M79" s="566">
        <v>0</v>
      </c>
      <c r="N79" s="569">
        <v>0</v>
      </c>
      <c r="O79" s="570">
        <f t="shared" si="71"/>
        <v>0</v>
      </c>
      <c r="P79" s="566">
        <v>0</v>
      </c>
      <c r="Q79" s="571">
        <v>0</v>
      </c>
      <c r="R79" s="568">
        <f t="shared" si="72"/>
        <v>0</v>
      </c>
      <c r="S79" s="566">
        <v>0</v>
      </c>
      <c r="T79" s="569">
        <v>0</v>
      </c>
      <c r="U79" s="568">
        <f t="shared" si="73"/>
        <v>1</v>
      </c>
      <c r="V79" s="566">
        <v>1</v>
      </c>
      <c r="W79" s="569">
        <v>0</v>
      </c>
      <c r="X79" s="570">
        <f t="shared" si="74"/>
        <v>0</v>
      </c>
      <c r="Y79" s="571">
        <v>0</v>
      </c>
      <c r="Z79" s="571">
        <v>0</v>
      </c>
      <c r="AA79" s="572">
        <f t="shared" si="65"/>
        <v>99.6</v>
      </c>
      <c r="AB79" s="573">
        <f t="shared" si="65"/>
        <v>99.2</v>
      </c>
      <c r="AC79" s="574">
        <f t="shared" si="65"/>
        <v>100</v>
      </c>
      <c r="AD79" s="575">
        <f t="shared" si="66"/>
        <v>0</v>
      </c>
      <c r="AE79" s="573">
        <f t="shared" si="66"/>
        <v>0</v>
      </c>
      <c r="AF79" s="574">
        <f>ROUND(T79/E79*100,1)</f>
        <v>0</v>
      </c>
    </row>
    <row r="80" spans="2:32" s="5" customFormat="1" ht="15" customHeight="1" hidden="1">
      <c r="B80" s="90" t="s">
        <v>174</v>
      </c>
      <c r="C80" s="565">
        <f t="shared" si="75"/>
        <v>155</v>
      </c>
      <c r="D80" s="566">
        <v>81</v>
      </c>
      <c r="E80" s="567">
        <v>74</v>
      </c>
      <c r="F80" s="568">
        <f t="shared" si="68"/>
        <v>155</v>
      </c>
      <c r="G80" s="566">
        <v>81</v>
      </c>
      <c r="H80" s="569">
        <v>74</v>
      </c>
      <c r="I80" s="570">
        <f t="shared" si="69"/>
        <v>0</v>
      </c>
      <c r="J80" s="566">
        <v>0</v>
      </c>
      <c r="K80" s="571">
        <v>0</v>
      </c>
      <c r="L80" s="568">
        <f t="shared" si="70"/>
        <v>0</v>
      </c>
      <c r="M80" s="566">
        <v>0</v>
      </c>
      <c r="N80" s="569">
        <v>0</v>
      </c>
      <c r="O80" s="570">
        <f t="shared" si="71"/>
        <v>0</v>
      </c>
      <c r="P80" s="566">
        <v>0</v>
      </c>
      <c r="Q80" s="571">
        <v>0</v>
      </c>
      <c r="R80" s="568">
        <f t="shared" si="72"/>
        <v>0</v>
      </c>
      <c r="S80" s="566">
        <v>0</v>
      </c>
      <c r="T80" s="569">
        <v>0</v>
      </c>
      <c r="U80" s="568">
        <f t="shared" si="73"/>
        <v>0</v>
      </c>
      <c r="V80" s="566">
        <v>0</v>
      </c>
      <c r="W80" s="569">
        <v>0</v>
      </c>
      <c r="X80" s="570">
        <f t="shared" si="74"/>
        <v>0</v>
      </c>
      <c r="Y80" s="571">
        <v>0</v>
      </c>
      <c r="Z80" s="571">
        <v>0</v>
      </c>
      <c r="AA80" s="572">
        <f t="shared" si="65"/>
        <v>100</v>
      </c>
      <c r="AB80" s="573">
        <f t="shared" si="65"/>
        <v>100</v>
      </c>
      <c r="AC80" s="574">
        <f t="shared" si="65"/>
        <v>100</v>
      </c>
      <c r="AD80" s="575">
        <f t="shared" si="66"/>
        <v>0</v>
      </c>
      <c r="AE80" s="573">
        <f t="shared" si="66"/>
        <v>0</v>
      </c>
      <c r="AF80" s="574">
        <f t="shared" si="66"/>
        <v>0</v>
      </c>
    </row>
    <row r="81" spans="2:32" s="5" customFormat="1" ht="13.5" customHeight="1">
      <c r="B81" s="90" t="s">
        <v>133</v>
      </c>
      <c r="C81" s="565">
        <f t="shared" si="75"/>
        <v>265</v>
      </c>
      <c r="D81" s="566">
        <f>SUM(D82)</f>
        <v>129</v>
      </c>
      <c r="E81" s="567">
        <f>SUM(E82)</f>
        <v>136</v>
      </c>
      <c r="F81" s="568">
        <f t="shared" si="68"/>
        <v>254</v>
      </c>
      <c r="G81" s="566">
        <f>SUM(G82)</f>
        <v>119</v>
      </c>
      <c r="H81" s="569">
        <f>SUM(H82)</f>
        <v>135</v>
      </c>
      <c r="I81" s="570">
        <f t="shared" si="69"/>
        <v>0</v>
      </c>
      <c r="J81" s="566">
        <f>SUM(J82)</f>
        <v>0</v>
      </c>
      <c r="K81" s="571">
        <f>SUM(K82)</f>
        <v>0</v>
      </c>
      <c r="L81" s="568">
        <f t="shared" si="70"/>
        <v>0</v>
      </c>
      <c r="M81" s="566">
        <f>SUM(M82)</f>
        <v>0</v>
      </c>
      <c r="N81" s="569">
        <f>SUM(N82)</f>
        <v>0</v>
      </c>
      <c r="O81" s="570">
        <f t="shared" si="71"/>
        <v>0</v>
      </c>
      <c r="P81" s="566">
        <f>SUM(P82)</f>
        <v>0</v>
      </c>
      <c r="Q81" s="571">
        <f>SUM(Q82)</f>
        <v>0</v>
      </c>
      <c r="R81" s="568">
        <f t="shared" si="72"/>
        <v>6</v>
      </c>
      <c r="S81" s="566">
        <f>SUM(S82)</f>
        <v>6</v>
      </c>
      <c r="T81" s="569">
        <f>SUM(T82)</f>
        <v>0</v>
      </c>
      <c r="U81" s="568">
        <f t="shared" si="73"/>
        <v>5</v>
      </c>
      <c r="V81" s="566">
        <f>SUM(V82)</f>
        <v>4</v>
      </c>
      <c r="W81" s="569">
        <f>SUM(W82)</f>
        <v>1</v>
      </c>
      <c r="X81" s="570">
        <f t="shared" si="74"/>
        <v>0</v>
      </c>
      <c r="Y81" s="571">
        <f>SUM(Y82)</f>
        <v>0</v>
      </c>
      <c r="Z81" s="571">
        <f>SUM(Z82)</f>
        <v>0</v>
      </c>
      <c r="AA81" s="572">
        <f t="shared" si="65"/>
        <v>95.8</v>
      </c>
      <c r="AB81" s="573">
        <f t="shared" si="65"/>
        <v>92.2</v>
      </c>
      <c r="AC81" s="574">
        <f t="shared" si="65"/>
        <v>99.3</v>
      </c>
      <c r="AD81" s="575">
        <f t="shared" si="66"/>
        <v>2.3</v>
      </c>
      <c r="AE81" s="573">
        <f t="shared" si="66"/>
        <v>4.7</v>
      </c>
      <c r="AF81" s="574">
        <f t="shared" si="66"/>
        <v>0</v>
      </c>
    </row>
    <row r="82" spans="2:32" s="5" customFormat="1" ht="15" customHeight="1" hidden="1">
      <c r="B82" s="90" t="s">
        <v>175</v>
      </c>
      <c r="C82" s="565">
        <f t="shared" si="75"/>
        <v>265</v>
      </c>
      <c r="D82" s="566">
        <v>129</v>
      </c>
      <c r="E82" s="567">
        <v>136</v>
      </c>
      <c r="F82" s="568">
        <f t="shared" si="68"/>
        <v>254</v>
      </c>
      <c r="G82" s="566">
        <v>119</v>
      </c>
      <c r="H82" s="569">
        <v>135</v>
      </c>
      <c r="I82" s="570">
        <f t="shared" si="69"/>
        <v>0</v>
      </c>
      <c r="J82" s="566">
        <v>0</v>
      </c>
      <c r="K82" s="571">
        <v>0</v>
      </c>
      <c r="L82" s="568">
        <f t="shared" si="70"/>
        <v>0</v>
      </c>
      <c r="M82" s="566">
        <v>0</v>
      </c>
      <c r="N82" s="569">
        <v>0</v>
      </c>
      <c r="O82" s="570">
        <f t="shared" si="71"/>
        <v>0</v>
      </c>
      <c r="P82" s="566">
        <v>0</v>
      </c>
      <c r="Q82" s="571">
        <v>0</v>
      </c>
      <c r="R82" s="568">
        <f t="shared" si="72"/>
        <v>6</v>
      </c>
      <c r="S82" s="566">
        <v>6</v>
      </c>
      <c r="T82" s="569">
        <v>0</v>
      </c>
      <c r="U82" s="568">
        <f t="shared" si="73"/>
        <v>5</v>
      </c>
      <c r="V82" s="566">
        <v>4</v>
      </c>
      <c r="W82" s="569">
        <v>1</v>
      </c>
      <c r="X82" s="570">
        <f t="shared" si="74"/>
        <v>0</v>
      </c>
      <c r="Y82" s="571">
        <v>0</v>
      </c>
      <c r="Z82" s="571">
        <v>0</v>
      </c>
      <c r="AA82" s="572">
        <f t="shared" si="65"/>
        <v>95.8</v>
      </c>
      <c r="AB82" s="573">
        <f t="shared" si="65"/>
        <v>92.2</v>
      </c>
      <c r="AC82" s="574">
        <f t="shared" si="65"/>
        <v>99.3</v>
      </c>
      <c r="AD82" s="575">
        <f t="shared" si="66"/>
        <v>2.3</v>
      </c>
      <c r="AE82" s="573">
        <f t="shared" si="66"/>
        <v>4.7</v>
      </c>
      <c r="AF82" s="574">
        <f t="shared" si="66"/>
        <v>0</v>
      </c>
    </row>
    <row r="83" spans="2:32" s="5" customFormat="1" ht="13.5" customHeight="1">
      <c r="B83" s="557" t="s">
        <v>134</v>
      </c>
      <c r="C83" s="576">
        <f t="shared" si="75"/>
        <v>153</v>
      </c>
      <c r="D83" s="577">
        <v>72</v>
      </c>
      <c r="E83" s="578">
        <v>81</v>
      </c>
      <c r="F83" s="579">
        <f t="shared" si="68"/>
        <v>153</v>
      </c>
      <c r="G83" s="577">
        <v>72</v>
      </c>
      <c r="H83" s="580">
        <v>81</v>
      </c>
      <c r="I83" s="581">
        <f t="shared" si="69"/>
        <v>0</v>
      </c>
      <c r="J83" s="577">
        <f>SUM(J84)</f>
        <v>0</v>
      </c>
      <c r="K83" s="582">
        <f>SUM(K84)</f>
        <v>0</v>
      </c>
      <c r="L83" s="579">
        <f t="shared" si="70"/>
        <v>0</v>
      </c>
      <c r="M83" s="577">
        <f>SUM(M84)</f>
        <v>0</v>
      </c>
      <c r="N83" s="580">
        <f>SUM(N84)</f>
        <v>0</v>
      </c>
      <c r="O83" s="581">
        <f t="shared" si="71"/>
        <v>0</v>
      </c>
      <c r="P83" s="577">
        <f>SUM(P84)</f>
        <v>0</v>
      </c>
      <c r="Q83" s="582">
        <f>SUM(Q84)</f>
        <v>0</v>
      </c>
      <c r="R83" s="579">
        <f t="shared" si="72"/>
        <v>0</v>
      </c>
      <c r="S83" s="577">
        <f>SUM(S84)</f>
        <v>0</v>
      </c>
      <c r="T83" s="580">
        <f>SUM(T84)</f>
        <v>0</v>
      </c>
      <c r="U83" s="579">
        <f t="shared" si="73"/>
        <v>0</v>
      </c>
      <c r="V83" s="577">
        <f>SUM(V84)</f>
        <v>0</v>
      </c>
      <c r="W83" s="580">
        <f>SUM(W84)</f>
        <v>0</v>
      </c>
      <c r="X83" s="581">
        <f t="shared" si="74"/>
        <v>0</v>
      </c>
      <c r="Y83" s="582">
        <f>SUM(Y84)</f>
        <v>0</v>
      </c>
      <c r="Z83" s="582">
        <f>SUM(Z84)</f>
        <v>0</v>
      </c>
      <c r="AA83" s="583">
        <f t="shared" si="65"/>
        <v>100</v>
      </c>
      <c r="AB83" s="584">
        <f t="shared" si="65"/>
        <v>100</v>
      </c>
      <c r="AC83" s="585">
        <f t="shared" si="65"/>
        <v>100</v>
      </c>
      <c r="AD83" s="586">
        <f t="shared" si="66"/>
        <v>0</v>
      </c>
      <c r="AE83" s="584">
        <f t="shared" si="66"/>
        <v>0</v>
      </c>
      <c r="AF83" s="585">
        <f t="shared" si="66"/>
        <v>0</v>
      </c>
    </row>
    <row r="84" spans="2:32" s="5" customFormat="1" ht="15" customHeight="1" hidden="1">
      <c r="B84" s="557" t="s">
        <v>300</v>
      </c>
      <c r="C84" s="576">
        <f t="shared" si="75"/>
        <v>155</v>
      </c>
      <c r="D84" s="577">
        <v>81</v>
      </c>
      <c r="E84" s="578">
        <v>74</v>
      </c>
      <c r="F84" s="579">
        <f t="shared" si="68"/>
        <v>155</v>
      </c>
      <c r="G84" s="577">
        <v>81</v>
      </c>
      <c r="H84" s="580">
        <v>74</v>
      </c>
      <c r="I84" s="581">
        <f t="shared" si="69"/>
        <v>0</v>
      </c>
      <c r="J84" s="577">
        <v>0</v>
      </c>
      <c r="K84" s="582">
        <v>0</v>
      </c>
      <c r="L84" s="579">
        <f t="shared" si="70"/>
        <v>0</v>
      </c>
      <c r="M84" s="577">
        <v>0</v>
      </c>
      <c r="N84" s="580">
        <v>0</v>
      </c>
      <c r="O84" s="581">
        <f t="shared" si="71"/>
        <v>0</v>
      </c>
      <c r="P84" s="577">
        <v>0</v>
      </c>
      <c r="Q84" s="582">
        <v>0</v>
      </c>
      <c r="R84" s="579">
        <f t="shared" si="72"/>
        <v>0</v>
      </c>
      <c r="S84" s="577">
        <v>0</v>
      </c>
      <c r="T84" s="580">
        <v>0</v>
      </c>
      <c r="U84" s="579">
        <f t="shared" si="73"/>
        <v>0</v>
      </c>
      <c r="V84" s="577">
        <v>0</v>
      </c>
      <c r="W84" s="580">
        <v>0</v>
      </c>
      <c r="X84" s="581">
        <f t="shared" si="74"/>
        <v>0</v>
      </c>
      <c r="Y84" s="582">
        <v>0</v>
      </c>
      <c r="Z84" s="582">
        <v>0</v>
      </c>
      <c r="AA84" s="583">
        <f t="shared" si="65"/>
        <v>100</v>
      </c>
      <c r="AB84" s="584">
        <f t="shared" si="65"/>
        <v>100</v>
      </c>
      <c r="AC84" s="585">
        <f t="shared" si="65"/>
        <v>100</v>
      </c>
      <c r="AD84" s="586">
        <f t="shared" si="66"/>
        <v>0</v>
      </c>
      <c r="AE84" s="584">
        <f t="shared" si="66"/>
        <v>0</v>
      </c>
      <c r="AF84" s="585">
        <f t="shared" si="66"/>
        <v>0</v>
      </c>
    </row>
    <row r="85" spans="2:32" s="5" customFormat="1" ht="15" customHeight="1">
      <c r="B85" s="28" t="s">
        <v>307</v>
      </c>
      <c r="C85" s="541">
        <f aca="true" t="shared" si="76" ref="C85:Z85">C86+C88+C91+C93</f>
        <v>956</v>
      </c>
      <c r="D85" s="541">
        <f t="shared" si="76"/>
        <v>471</v>
      </c>
      <c r="E85" s="542">
        <f t="shared" si="76"/>
        <v>485</v>
      </c>
      <c r="F85" s="543">
        <f t="shared" si="76"/>
        <v>1007</v>
      </c>
      <c r="G85" s="541">
        <f t="shared" si="76"/>
        <v>516</v>
      </c>
      <c r="H85" s="544">
        <f>H86+H88+H91+H93</f>
        <v>491</v>
      </c>
      <c r="I85" s="541">
        <f t="shared" si="76"/>
        <v>0</v>
      </c>
      <c r="J85" s="541">
        <f t="shared" si="76"/>
        <v>0</v>
      </c>
      <c r="K85" s="542">
        <f t="shared" si="76"/>
        <v>0</v>
      </c>
      <c r="L85" s="543">
        <f t="shared" si="76"/>
        <v>0</v>
      </c>
      <c r="M85" s="541">
        <f t="shared" si="76"/>
        <v>0</v>
      </c>
      <c r="N85" s="544">
        <f t="shared" si="76"/>
        <v>0</v>
      </c>
      <c r="O85" s="541">
        <f t="shared" si="76"/>
        <v>0</v>
      </c>
      <c r="P85" s="541">
        <f t="shared" si="76"/>
        <v>0</v>
      </c>
      <c r="Q85" s="542">
        <f t="shared" si="76"/>
        <v>0</v>
      </c>
      <c r="R85" s="543">
        <f t="shared" si="76"/>
        <v>0</v>
      </c>
      <c r="S85" s="541">
        <f t="shared" si="76"/>
        <v>0</v>
      </c>
      <c r="T85" s="544">
        <f t="shared" si="76"/>
        <v>0</v>
      </c>
      <c r="U85" s="541">
        <f t="shared" si="76"/>
        <v>0</v>
      </c>
      <c r="V85" s="541">
        <f t="shared" si="76"/>
        <v>0</v>
      </c>
      <c r="W85" s="542">
        <f t="shared" si="76"/>
        <v>0</v>
      </c>
      <c r="X85" s="543">
        <f t="shared" si="76"/>
        <v>0</v>
      </c>
      <c r="Y85" s="541">
        <f t="shared" si="76"/>
        <v>0</v>
      </c>
      <c r="Z85" s="544">
        <f t="shared" si="76"/>
        <v>0</v>
      </c>
      <c r="AA85" s="545">
        <f t="shared" si="65"/>
        <v>105.3</v>
      </c>
      <c r="AB85" s="546">
        <f t="shared" si="65"/>
        <v>109.6</v>
      </c>
      <c r="AC85" s="547">
        <f t="shared" si="65"/>
        <v>101.2</v>
      </c>
      <c r="AD85" s="548">
        <f t="shared" si="66"/>
        <v>0</v>
      </c>
      <c r="AE85" s="546">
        <f t="shared" si="66"/>
        <v>0</v>
      </c>
      <c r="AF85" s="547">
        <f t="shared" si="66"/>
        <v>0</v>
      </c>
    </row>
    <row r="86" spans="2:32" s="5" customFormat="1" ht="15" customHeight="1">
      <c r="B86" s="90" t="s">
        <v>131</v>
      </c>
      <c r="C86" s="565">
        <f aca="true" t="shared" si="77" ref="C86:C94">SUM(D86:E86)</f>
        <v>216</v>
      </c>
      <c r="D86" s="566">
        <v>101</v>
      </c>
      <c r="E86" s="567">
        <v>115</v>
      </c>
      <c r="F86" s="568">
        <f>SUM(G86:H86)</f>
        <v>225</v>
      </c>
      <c r="G86" s="566">
        <f>SUM(G87)</f>
        <v>127</v>
      </c>
      <c r="H86" s="569">
        <f>SUM(H87)</f>
        <v>98</v>
      </c>
      <c r="I86" s="570">
        <f aca="true" t="shared" si="78" ref="I86:I94">SUM(J86:K86)</f>
        <v>0</v>
      </c>
      <c r="J86" s="566">
        <f>SUM(J87)</f>
        <v>0</v>
      </c>
      <c r="K86" s="571">
        <f>SUM(K87)</f>
        <v>0</v>
      </c>
      <c r="L86" s="568">
        <f aca="true" t="shared" si="79" ref="L86:L94">SUM(M86:N86)</f>
        <v>0</v>
      </c>
      <c r="M86" s="566">
        <f>SUM(M87)</f>
        <v>0</v>
      </c>
      <c r="N86" s="569">
        <f>SUM(N87)</f>
        <v>0</v>
      </c>
      <c r="O86" s="570">
        <f aca="true" t="shared" si="80" ref="O86:O94">SUM(P86:Q86)</f>
        <v>0</v>
      </c>
      <c r="P86" s="566">
        <f>SUM(P87)</f>
        <v>0</v>
      </c>
      <c r="Q86" s="571">
        <f>SUM(Q87)</f>
        <v>0</v>
      </c>
      <c r="R86" s="568">
        <f aca="true" t="shared" si="81" ref="R86:R94">SUM(S86:T86)</f>
        <v>0</v>
      </c>
      <c r="S86" s="566">
        <f>SUM(S87)</f>
        <v>0</v>
      </c>
      <c r="T86" s="569">
        <f>SUM(T87)</f>
        <v>0</v>
      </c>
      <c r="U86" s="568">
        <f aca="true" t="shared" si="82" ref="U86:U94">SUM(V86:W86)</f>
        <v>0</v>
      </c>
      <c r="V86" s="566">
        <f>SUM(V87)</f>
        <v>0</v>
      </c>
      <c r="W86" s="569">
        <f>SUM(W87)</f>
        <v>0</v>
      </c>
      <c r="X86" s="570">
        <f aca="true" t="shared" si="83" ref="X86:X94">SUM(Y86:Z86)</f>
        <v>0</v>
      </c>
      <c r="Y86" s="571">
        <f>SUM(Y87)</f>
        <v>0</v>
      </c>
      <c r="Z86" s="571">
        <f>SUM(Z87)</f>
        <v>0</v>
      </c>
      <c r="AA86" s="572">
        <f aca="true" t="shared" si="84" ref="AA86:AC95">ROUND(F86/C86*100,1)</f>
        <v>104.2</v>
      </c>
      <c r="AB86" s="573">
        <f t="shared" si="84"/>
        <v>125.7</v>
      </c>
      <c r="AC86" s="574">
        <f t="shared" si="84"/>
        <v>85.2</v>
      </c>
      <c r="AD86" s="575">
        <f aca="true" t="shared" si="85" ref="AD86:AF95">ROUND(R86/C86*100,1)</f>
        <v>0</v>
      </c>
      <c r="AE86" s="573">
        <f t="shared" si="85"/>
        <v>0</v>
      </c>
      <c r="AF86" s="574">
        <f t="shared" si="85"/>
        <v>0</v>
      </c>
    </row>
    <row r="87" spans="2:32" s="5" customFormat="1" ht="15" customHeight="1" hidden="1">
      <c r="B87" s="90" t="s">
        <v>172</v>
      </c>
      <c r="C87" s="565">
        <f t="shared" si="77"/>
        <v>216</v>
      </c>
      <c r="D87" s="566">
        <v>101</v>
      </c>
      <c r="E87" s="567">
        <v>115</v>
      </c>
      <c r="F87" s="568">
        <f aca="true" t="shared" si="86" ref="F87:F94">SUM(G87:H87)</f>
        <v>225</v>
      </c>
      <c r="G87" s="566">
        <v>127</v>
      </c>
      <c r="H87" s="569">
        <v>98</v>
      </c>
      <c r="I87" s="570">
        <f t="shared" si="78"/>
        <v>0</v>
      </c>
      <c r="J87" s="566">
        <v>0</v>
      </c>
      <c r="K87" s="571">
        <v>0</v>
      </c>
      <c r="L87" s="568">
        <f t="shared" si="79"/>
        <v>0</v>
      </c>
      <c r="M87" s="566">
        <v>0</v>
      </c>
      <c r="N87" s="569">
        <v>0</v>
      </c>
      <c r="O87" s="570">
        <f t="shared" si="80"/>
        <v>0</v>
      </c>
      <c r="P87" s="566">
        <v>0</v>
      </c>
      <c r="Q87" s="571">
        <v>0</v>
      </c>
      <c r="R87" s="568">
        <f t="shared" si="81"/>
        <v>0</v>
      </c>
      <c r="S87" s="566">
        <v>0</v>
      </c>
      <c r="T87" s="569">
        <v>0</v>
      </c>
      <c r="U87" s="568">
        <f t="shared" si="82"/>
        <v>0</v>
      </c>
      <c r="V87" s="566">
        <v>0</v>
      </c>
      <c r="W87" s="569">
        <v>0</v>
      </c>
      <c r="X87" s="570">
        <f t="shared" si="83"/>
        <v>0</v>
      </c>
      <c r="Y87" s="571">
        <v>0</v>
      </c>
      <c r="Z87" s="571">
        <v>0</v>
      </c>
      <c r="AA87" s="572">
        <f t="shared" si="84"/>
        <v>104.2</v>
      </c>
      <c r="AB87" s="573">
        <f t="shared" si="84"/>
        <v>125.7</v>
      </c>
      <c r="AC87" s="574">
        <f t="shared" si="84"/>
        <v>85.2</v>
      </c>
      <c r="AD87" s="575">
        <f t="shared" si="85"/>
        <v>0</v>
      </c>
      <c r="AE87" s="573">
        <f t="shared" si="85"/>
        <v>0</v>
      </c>
      <c r="AF87" s="574">
        <f t="shared" si="85"/>
        <v>0</v>
      </c>
    </row>
    <row r="88" spans="2:32" s="5" customFormat="1" ht="15" customHeight="1">
      <c r="B88" s="90" t="s">
        <v>132</v>
      </c>
      <c r="C88" s="565">
        <f t="shared" si="77"/>
        <v>337</v>
      </c>
      <c r="D88" s="566">
        <f>SUM(D89:D90)</f>
        <v>165</v>
      </c>
      <c r="E88" s="567">
        <f>SUM(E89:E90)</f>
        <v>172</v>
      </c>
      <c r="F88" s="568">
        <f>SUM(G88:H88)</f>
        <v>350</v>
      </c>
      <c r="G88" s="566">
        <f>SUM(G89:G90)</f>
        <v>179</v>
      </c>
      <c r="H88" s="569">
        <f>SUM(H89:H90)</f>
        <v>171</v>
      </c>
      <c r="I88" s="570">
        <f t="shared" si="78"/>
        <v>0</v>
      </c>
      <c r="J88" s="566">
        <f>SUM(J89:J90)</f>
        <v>0</v>
      </c>
      <c r="K88" s="571">
        <f>SUM(K89:K90)</f>
        <v>0</v>
      </c>
      <c r="L88" s="568">
        <f t="shared" si="79"/>
        <v>0</v>
      </c>
      <c r="M88" s="566">
        <f>SUM(M89:M90)</f>
        <v>0</v>
      </c>
      <c r="N88" s="569">
        <f>SUM(N89:N90)</f>
        <v>0</v>
      </c>
      <c r="O88" s="570">
        <f t="shared" si="80"/>
        <v>0</v>
      </c>
      <c r="P88" s="566">
        <f>SUM(P89:P90)</f>
        <v>0</v>
      </c>
      <c r="Q88" s="571">
        <f>SUM(Q89:Q90)</f>
        <v>0</v>
      </c>
      <c r="R88" s="568">
        <f t="shared" si="81"/>
        <v>0</v>
      </c>
      <c r="S88" s="566">
        <f>SUM(S89:S90)</f>
        <v>0</v>
      </c>
      <c r="T88" s="569">
        <f>SUM(T89:T90)</f>
        <v>0</v>
      </c>
      <c r="U88" s="568">
        <f t="shared" si="82"/>
        <v>0</v>
      </c>
      <c r="V88" s="566">
        <f>SUM(V89:V90)</f>
        <v>0</v>
      </c>
      <c r="W88" s="569">
        <f>SUM(W89:W90)</f>
        <v>0</v>
      </c>
      <c r="X88" s="570">
        <f t="shared" si="83"/>
        <v>0</v>
      </c>
      <c r="Y88" s="571">
        <f>SUM(Y89:Y90)</f>
        <v>0</v>
      </c>
      <c r="Z88" s="571">
        <f>SUM(Z89:Z90)</f>
        <v>0</v>
      </c>
      <c r="AA88" s="572">
        <f t="shared" si="84"/>
        <v>103.9</v>
      </c>
      <c r="AB88" s="573">
        <f t="shared" si="84"/>
        <v>108.5</v>
      </c>
      <c r="AC88" s="574">
        <f t="shared" si="84"/>
        <v>99.4</v>
      </c>
      <c r="AD88" s="575">
        <f t="shared" si="85"/>
        <v>0</v>
      </c>
      <c r="AE88" s="573">
        <f t="shared" si="85"/>
        <v>0</v>
      </c>
      <c r="AF88" s="574">
        <f t="shared" si="85"/>
        <v>0</v>
      </c>
    </row>
    <row r="89" spans="2:32" s="5" customFormat="1" ht="15" customHeight="1" hidden="1">
      <c r="B89" s="90" t="s">
        <v>173</v>
      </c>
      <c r="C89" s="565">
        <f t="shared" si="77"/>
        <v>208</v>
      </c>
      <c r="D89" s="566">
        <v>103</v>
      </c>
      <c r="E89" s="567">
        <v>105</v>
      </c>
      <c r="F89" s="568">
        <f t="shared" si="86"/>
        <v>216</v>
      </c>
      <c r="G89" s="566">
        <v>116</v>
      </c>
      <c r="H89" s="569">
        <v>100</v>
      </c>
      <c r="I89" s="570">
        <f t="shared" si="78"/>
        <v>0</v>
      </c>
      <c r="J89" s="566">
        <v>0</v>
      </c>
      <c r="K89" s="571">
        <v>0</v>
      </c>
      <c r="L89" s="568">
        <f t="shared" si="79"/>
        <v>0</v>
      </c>
      <c r="M89" s="566">
        <v>0</v>
      </c>
      <c r="N89" s="569">
        <v>0</v>
      </c>
      <c r="O89" s="570">
        <f t="shared" si="80"/>
        <v>0</v>
      </c>
      <c r="P89" s="566">
        <v>0</v>
      </c>
      <c r="Q89" s="571">
        <v>0</v>
      </c>
      <c r="R89" s="568">
        <f t="shared" si="81"/>
        <v>0</v>
      </c>
      <c r="S89" s="566">
        <v>0</v>
      </c>
      <c r="T89" s="569">
        <v>0</v>
      </c>
      <c r="U89" s="568">
        <f t="shared" si="82"/>
        <v>0</v>
      </c>
      <c r="V89" s="566">
        <v>0</v>
      </c>
      <c r="W89" s="569">
        <v>0</v>
      </c>
      <c r="X89" s="570">
        <f t="shared" si="83"/>
        <v>0</v>
      </c>
      <c r="Y89" s="571">
        <v>0</v>
      </c>
      <c r="Z89" s="571">
        <v>0</v>
      </c>
      <c r="AA89" s="572">
        <f t="shared" si="84"/>
        <v>103.8</v>
      </c>
      <c r="AB89" s="573">
        <f t="shared" si="84"/>
        <v>112.6</v>
      </c>
      <c r="AC89" s="574">
        <f t="shared" si="84"/>
        <v>95.2</v>
      </c>
      <c r="AD89" s="575">
        <f t="shared" si="85"/>
        <v>0</v>
      </c>
      <c r="AE89" s="573">
        <f t="shared" si="85"/>
        <v>0</v>
      </c>
      <c r="AF89" s="574">
        <f t="shared" si="85"/>
        <v>0</v>
      </c>
    </row>
    <row r="90" spans="2:32" s="5" customFormat="1" ht="15" customHeight="1" hidden="1">
      <c r="B90" s="90" t="s">
        <v>174</v>
      </c>
      <c r="C90" s="565">
        <f t="shared" si="77"/>
        <v>129</v>
      </c>
      <c r="D90" s="566">
        <v>62</v>
      </c>
      <c r="E90" s="567">
        <v>67</v>
      </c>
      <c r="F90" s="568">
        <f t="shared" si="86"/>
        <v>134</v>
      </c>
      <c r="G90" s="566">
        <v>63</v>
      </c>
      <c r="H90" s="569">
        <v>71</v>
      </c>
      <c r="I90" s="570">
        <f t="shared" si="78"/>
        <v>0</v>
      </c>
      <c r="J90" s="566">
        <v>0</v>
      </c>
      <c r="K90" s="571">
        <v>0</v>
      </c>
      <c r="L90" s="568">
        <f t="shared" si="79"/>
        <v>0</v>
      </c>
      <c r="M90" s="566">
        <v>0</v>
      </c>
      <c r="N90" s="569">
        <v>0</v>
      </c>
      <c r="O90" s="570">
        <f t="shared" si="80"/>
        <v>0</v>
      </c>
      <c r="P90" s="566">
        <v>0</v>
      </c>
      <c r="Q90" s="571">
        <v>0</v>
      </c>
      <c r="R90" s="568">
        <f t="shared" si="81"/>
        <v>0</v>
      </c>
      <c r="S90" s="566">
        <v>0</v>
      </c>
      <c r="T90" s="569">
        <v>0</v>
      </c>
      <c r="U90" s="568">
        <f t="shared" si="82"/>
        <v>0</v>
      </c>
      <c r="V90" s="566">
        <v>0</v>
      </c>
      <c r="W90" s="569">
        <v>0</v>
      </c>
      <c r="X90" s="570">
        <f t="shared" si="83"/>
        <v>0</v>
      </c>
      <c r="Y90" s="571">
        <v>0</v>
      </c>
      <c r="Z90" s="571">
        <v>0</v>
      </c>
      <c r="AA90" s="572">
        <f t="shared" si="84"/>
        <v>103.9</v>
      </c>
      <c r="AB90" s="573">
        <f t="shared" si="84"/>
        <v>101.6</v>
      </c>
      <c r="AC90" s="574">
        <f t="shared" si="84"/>
        <v>106</v>
      </c>
      <c r="AD90" s="575">
        <f t="shared" si="85"/>
        <v>0</v>
      </c>
      <c r="AE90" s="573">
        <f t="shared" si="85"/>
        <v>0</v>
      </c>
      <c r="AF90" s="574">
        <f t="shared" si="85"/>
        <v>0</v>
      </c>
    </row>
    <row r="91" spans="2:32" s="5" customFormat="1" ht="15" customHeight="1">
      <c r="B91" s="90" t="s">
        <v>133</v>
      </c>
      <c r="C91" s="565">
        <f t="shared" si="77"/>
        <v>263</v>
      </c>
      <c r="D91" s="566">
        <f>SUM(D92)</f>
        <v>140</v>
      </c>
      <c r="E91" s="567">
        <f>SUM(E92)</f>
        <v>123</v>
      </c>
      <c r="F91" s="568">
        <f t="shared" si="86"/>
        <v>256</v>
      </c>
      <c r="G91" s="566">
        <f>SUM(G92)</f>
        <v>125</v>
      </c>
      <c r="H91" s="569">
        <f>SUM(H92)</f>
        <v>131</v>
      </c>
      <c r="I91" s="570">
        <f t="shared" si="78"/>
        <v>0</v>
      </c>
      <c r="J91" s="566">
        <f>SUM(J92)</f>
        <v>0</v>
      </c>
      <c r="K91" s="571">
        <f>SUM(K92)</f>
        <v>0</v>
      </c>
      <c r="L91" s="568">
        <f t="shared" si="79"/>
        <v>0</v>
      </c>
      <c r="M91" s="566">
        <f>SUM(M92)</f>
        <v>0</v>
      </c>
      <c r="N91" s="569">
        <f>SUM(N92)</f>
        <v>0</v>
      </c>
      <c r="O91" s="570">
        <f t="shared" si="80"/>
        <v>0</v>
      </c>
      <c r="P91" s="566">
        <f>SUM(P92)</f>
        <v>0</v>
      </c>
      <c r="Q91" s="571">
        <f>SUM(Q92)</f>
        <v>0</v>
      </c>
      <c r="R91" s="568">
        <f t="shared" si="81"/>
        <v>0</v>
      </c>
      <c r="S91" s="566">
        <f>SUM(S92)</f>
        <v>0</v>
      </c>
      <c r="T91" s="569">
        <f>SUM(T92)</f>
        <v>0</v>
      </c>
      <c r="U91" s="568">
        <f t="shared" si="82"/>
        <v>0</v>
      </c>
      <c r="V91" s="566">
        <f>SUM(V92)</f>
        <v>0</v>
      </c>
      <c r="W91" s="569">
        <f>SUM(W92)</f>
        <v>0</v>
      </c>
      <c r="X91" s="570">
        <f t="shared" si="83"/>
        <v>0</v>
      </c>
      <c r="Y91" s="571">
        <f>SUM(Y92)</f>
        <v>0</v>
      </c>
      <c r="Z91" s="571">
        <f>SUM(Z92)</f>
        <v>0</v>
      </c>
      <c r="AA91" s="572">
        <f t="shared" si="84"/>
        <v>97.3</v>
      </c>
      <c r="AB91" s="573">
        <f t="shared" si="84"/>
        <v>89.3</v>
      </c>
      <c r="AC91" s="574">
        <f t="shared" si="84"/>
        <v>106.5</v>
      </c>
      <c r="AD91" s="575">
        <f t="shared" si="85"/>
        <v>0</v>
      </c>
      <c r="AE91" s="573">
        <f t="shared" si="85"/>
        <v>0</v>
      </c>
      <c r="AF91" s="574">
        <f t="shared" si="85"/>
        <v>0</v>
      </c>
    </row>
    <row r="92" spans="2:32" s="5" customFormat="1" ht="15" customHeight="1" hidden="1">
      <c r="B92" s="90" t="s">
        <v>175</v>
      </c>
      <c r="C92" s="565">
        <f t="shared" si="77"/>
        <v>263</v>
      </c>
      <c r="D92" s="566">
        <v>140</v>
      </c>
      <c r="E92" s="567">
        <v>123</v>
      </c>
      <c r="F92" s="568">
        <f t="shared" si="86"/>
        <v>256</v>
      </c>
      <c r="G92" s="566">
        <v>125</v>
      </c>
      <c r="H92" s="569">
        <v>131</v>
      </c>
      <c r="I92" s="570">
        <f t="shared" si="78"/>
        <v>0</v>
      </c>
      <c r="J92" s="566">
        <v>0</v>
      </c>
      <c r="K92" s="571">
        <v>0</v>
      </c>
      <c r="L92" s="568">
        <f t="shared" si="79"/>
        <v>0</v>
      </c>
      <c r="M92" s="566">
        <v>0</v>
      </c>
      <c r="N92" s="569">
        <v>0</v>
      </c>
      <c r="O92" s="570">
        <f t="shared" si="80"/>
        <v>0</v>
      </c>
      <c r="P92" s="566">
        <v>0</v>
      </c>
      <c r="Q92" s="571">
        <v>0</v>
      </c>
      <c r="R92" s="568">
        <f t="shared" si="81"/>
        <v>0</v>
      </c>
      <c r="S92" s="566">
        <v>0</v>
      </c>
      <c r="T92" s="569">
        <v>0</v>
      </c>
      <c r="U92" s="568">
        <f t="shared" si="82"/>
        <v>0</v>
      </c>
      <c r="V92" s="566">
        <v>0</v>
      </c>
      <c r="W92" s="569">
        <v>0</v>
      </c>
      <c r="X92" s="570">
        <f t="shared" si="83"/>
        <v>0</v>
      </c>
      <c r="Y92" s="571">
        <v>0</v>
      </c>
      <c r="Z92" s="571">
        <v>0</v>
      </c>
      <c r="AA92" s="572">
        <f t="shared" si="84"/>
        <v>97.3</v>
      </c>
      <c r="AB92" s="573">
        <f t="shared" si="84"/>
        <v>89.3</v>
      </c>
      <c r="AC92" s="574">
        <f t="shared" si="84"/>
        <v>106.5</v>
      </c>
      <c r="AD92" s="575">
        <f t="shared" si="85"/>
        <v>0</v>
      </c>
      <c r="AE92" s="573">
        <f t="shared" si="85"/>
        <v>0</v>
      </c>
      <c r="AF92" s="574">
        <f t="shared" si="85"/>
        <v>0</v>
      </c>
    </row>
    <row r="93" spans="2:32" s="5" customFormat="1" ht="15" customHeight="1">
      <c r="B93" s="557" t="s">
        <v>134</v>
      </c>
      <c r="C93" s="576">
        <f t="shared" si="77"/>
        <v>140</v>
      </c>
      <c r="D93" s="577">
        <f>D94</f>
        <v>65</v>
      </c>
      <c r="E93" s="578">
        <f>E94</f>
        <v>75</v>
      </c>
      <c r="F93" s="579">
        <f t="shared" si="86"/>
        <v>176</v>
      </c>
      <c r="G93" s="577">
        <f>G94</f>
        <v>85</v>
      </c>
      <c r="H93" s="580">
        <f>H94</f>
        <v>91</v>
      </c>
      <c r="I93" s="581">
        <f t="shared" si="78"/>
        <v>0</v>
      </c>
      <c r="J93" s="577">
        <f>SUM(J94)</f>
        <v>0</v>
      </c>
      <c r="K93" s="582">
        <f>SUM(K94)</f>
        <v>0</v>
      </c>
      <c r="L93" s="579">
        <f t="shared" si="79"/>
        <v>0</v>
      </c>
      <c r="M93" s="577">
        <f>SUM(M94)</f>
        <v>0</v>
      </c>
      <c r="N93" s="580">
        <f>SUM(N94)</f>
        <v>0</v>
      </c>
      <c r="O93" s="581">
        <f t="shared" si="80"/>
        <v>0</v>
      </c>
      <c r="P93" s="577">
        <f>SUM(P94)</f>
        <v>0</v>
      </c>
      <c r="Q93" s="582">
        <f>SUM(Q94)</f>
        <v>0</v>
      </c>
      <c r="R93" s="579">
        <f t="shared" si="81"/>
        <v>0</v>
      </c>
      <c r="S93" s="577">
        <f>SUM(S94)</f>
        <v>0</v>
      </c>
      <c r="T93" s="580">
        <f>SUM(T94)</f>
        <v>0</v>
      </c>
      <c r="U93" s="579">
        <f t="shared" si="82"/>
        <v>0</v>
      </c>
      <c r="V93" s="577">
        <f>SUM(V94)</f>
        <v>0</v>
      </c>
      <c r="W93" s="580">
        <f>SUM(W94)</f>
        <v>0</v>
      </c>
      <c r="X93" s="581">
        <f t="shared" si="83"/>
        <v>0</v>
      </c>
      <c r="Y93" s="582">
        <f>SUM(Y94)</f>
        <v>0</v>
      </c>
      <c r="Z93" s="582">
        <f>SUM(Z94)</f>
        <v>0</v>
      </c>
      <c r="AA93" s="583">
        <f t="shared" si="84"/>
        <v>125.7</v>
      </c>
      <c r="AB93" s="584">
        <f t="shared" si="84"/>
        <v>130.8</v>
      </c>
      <c r="AC93" s="585">
        <f t="shared" si="84"/>
        <v>121.3</v>
      </c>
      <c r="AD93" s="586">
        <f t="shared" si="85"/>
        <v>0</v>
      </c>
      <c r="AE93" s="584">
        <f t="shared" si="85"/>
        <v>0</v>
      </c>
      <c r="AF93" s="585">
        <f>ROUND(T93/E93*100,1)</f>
        <v>0</v>
      </c>
    </row>
    <row r="94" spans="2:32" s="5" customFormat="1" ht="15" customHeight="1" hidden="1">
      <c r="B94" s="604" t="s">
        <v>180</v>
      </c>
      <c r="C94" s="605">
        <f t="shared" si="77"/>
        <v>140</v>
      </c>
      <c r="D94" s="606">
        <v>65</v>
      </c>
      <c r="E94" s="607">
        <v>75</v>
      </c>
      <c r="F94" s="608">
        <f t="shared" si="86"/>
        <v>176</v>
      </c>
      <c r="G94" s="606">
        <v>85</v>
      </c>
      <c r="H94" s="609">
        <v>91</v>
      </c>
      <c r="I94" s="610">
        <f t="shared" si="78"/>
        <v>0</v>
      </c>
      <c r="J94" s="606">
        <v>0</v>
      </c>
      <c r="K94" s="609">
        <v>0</v>
      </c>
      <c r="L94" s="608">
        <f t="shared" si="79"/>
        <v>0</v>
      </c>
      <c r="M94" s="606">
        <v>0</v>
      </c>
      <c r="N94" s="609">
        <v>0</v>
      </c>
      <c r="O94" s="610">
        <f t="shared" si="80"/>
        <v>0</v>
      </c>
      <c r="P94" s="606">
        <v>0</v>
      </c>
      <c r="Q94" s="609">
        <v>0</v>
      </c>
      <c r="R94" s="608">
        <f t="shared" si="81"/>
        <v>0</v>
      </c>
      <c r="S94" s="606">
        <v>0</v>
      </c>
      <c r="T94" s="609">
        <v>0</v>
      </c>
      <c r="U94" s="608">
        <f t="shared" si="82"/>
        <v>0</v>
      </c>
      <c r="V94" s="606">
        <v>0</v>
      </c>
      <c r="W94" s="609">
        <v>0</v>
      </c>
      <c r="X94" s="610">
        <f t="shared" si="83"/>
        <v>0</v>
      </c>
      <c r="Y94" s="606">
        <v>0</v>
      </c>
      <c r="Z94" s="609">
        <v>0</v>
      </c>
      <c r="AA94" s="611">
        <f t="shared" si="84"/>
        <v>125.7</v>
      </c>
      <c r="AB94" s="612">
        <f t="shared" si="84"/>
        <v>130.8</v>
      </c>
      <c r="AC94" s="613">
        <f t="shared" si="84"/>
        <v>121.3</v>
      </c>
      <c r="AD94" s="614">
        <f t="shared" si="85"/>
        <v>0</v>
      </c>
      <c r="AE94" s="612">
        <f t="shared" si="85"/>
        <v>0</v>
      </c>
      <c r="AF94" s="613">
        <f t="shared" si="85"/>
        <v>0</v>
      </c>
    </row>
    <row r="95" spans="2:32" ht="12.75">
      <c r="B95" s="173"/>
      <c r="AA95" s="4"/>
      <c r="AB95" s="4"/>
      <c r="AC95" s="4"/>
      <c r="AD95" s="4"/>
      <c r="AE95" s="4"/>
      <c r="AF95" s="73" t="s">
        <v>57</v>
      </c>
    </row>
    <row r="96" spans="27:32" ht="12.75">
      <c r="AA96" s="4"/>
      <c r="AB96" s="4"/>
      <c r="AC96" s="4"/>
      <c r="AD96" s="4"/>
      <c r="AE96" s="4"/>
      <c r="AF96" s="73" t="s">
        <v>33</v>
      </c>
    </row>
  </sheetData>
  <sheetProtection/>
  <mergeCells count="9">
    <mergeCell ref="X3:Z5"/>
    <mergeCell ref="AA3:AC5"/>
    <mergeCell ref="AD3:AF5"/>
    <mergeCell ref="F3:H5"/>
    <mergeCell ref="I3:K5"/>
    <mergeCell ref="L3:N5"/>
    <mergeCell ref="O3:Q5"/>
    <mergeCell ref="R3:T5"/>
    <mergeCell ref="U3:W5"/>
  </mergeCells>
  <printOptions/>
  <pageMargins left="0.5905511811023623" right="0.1968503937007874" top="0.7874015748031497" bottom="0.2755905511811024" header="0.3937007874015748" footer="0.35433070866141736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61"/>
  <sheetViews>
    <sheetView showGridLines="0" zoomScalePageLayoutView="0" workbookViewId="0" topLeftCell="A22">
      <selection activeCell="B60" sqref="B60"/>
    </sheetView>
  </sheetViews>
  <sheetFormatPr defaultColWidth="9.00390625" defaultRowHeight="12.75"/>
  <cols>
    <col min="1" max="1" width="4.125" style="142" customWidth="1"/>
    <col min="2" max="2" width="11.625" style="615" customWidth="1"/>
    <col min="3" max="14" width="7.00390625" style="142" customWidth="1"/>
    <col min="15" max="16384" width="9.125" style="142" customWidth="1"/>
  </cols>
  <sheetData>
    <row r="1" ht="30" customHeight="1">
      <c r="A1" s="141" t="s">
        <v>308</v>
      </c>
    </row>
    <row r="2" spans="1:14" ht="18" customHeight="1">
      <c r="A2" s="616">
        <v>1</v>
      </c>
      <c r="B2" s="617" t="s">
        <v>309</v>
      </c>
      <c r="N2" s="618" t="s">
        <v>310</v>
      </c>
    </row>
    <row r="3" spans="1:14" ht="15" customHeight="1">
      <c r="A3" s="141"/>
      <c r="B3" s="414" t="s">
        <v>117</v>
      </c>
      <c r="C3" s="145" t="s">
        <v>291</v>
      </c>
      <c r="D3" s="145"/>
      <c r="E3" s="145"/>
      <c r="F3" s="145"/>
      <c r="G3" s="145"/>
      <c r="H3" s="145"/>
      <c r="I3" s="145" t="s">
        <v>292</v>
      </c>
      <c r="J3" s="145"/>
      <c r="K3" s="145"/>
      <c r="L3" s="145"/>
      <c r="M3" s="145"/>
      <c r="N3" s="145"/>
    </row>
    <row r="4" spans="2:14" ht="18" customHeight="1">
      <c r="B4" s="417"/>
      <c r="C4" s="619" t="s">
        <v>311</v>
      </c>
      <c r="D4" s="620" t="s">
        <v>312</v>
      </c>
      <c r="E4" s="620" t="s">
        <v>313</v>
      </c>
      <c r="F4" s="620" t="s">
        <v>314</v>
      </c>
      <c r="G4" s="620" t="s">
        <v>315</v>
      </c>
      <c r="H4" s="621" t="s">
        <v>316</v>
      </c>
      <c r="I4" s="619" t="s">
        <v>311</v>
      </c>
      <c r="J4" s="620" t="s">
        <v>312</v>
      </c>
      <c r="K4" s="620" t="s">
        <v>313</v>
      </c>
      <c r="L4" s="620" t="s">
        <v>314</v>
      </c>
      <c r="M4" s="620" t="s">
        <v>315</v>
      </c>
      <c r="N4" s="621" t="s">
        <v>316</v>
      </c>
    </row>
    <row r="5" spans="2:14" ht="13.5" customHeight="1" hidden="1">
      <c r="B5" s="622" t="s">
        <v>317</v>
      </c>
      <c r="C5" s="623">
        <v>116.5</v>
      </c>
      <c r="D5" s="624">
        <v>122.5</v>
      </c>
      <c r="E5" s="624">
        <v>128.4</v>
      </c>
      <c r="F5" s="624">
        <v>134.3</v>
      </c>
      <c r="G5" s="624">
        <v>139.2</v>
      </c>
      <c r="H5" s="625">
        <v>145.8</v>
      </c>
      <c r="I5" s="623">
        <v>116.4</v>
      </c>
      <c r="J5" s="624">
        <v>122</v>
      </c>
      <c r="K5" s="624">
        <v>127.7</v>
      </c>
      <c r="L5" s="624">
        <v>134.2</v>
      </c>
      <c r="M5" s="624">
        <v>141.4</v>
      </c>
      <c r="N5" s="625">
        <v>147.5</v>
      </c>
    </row>
    <row r="6" spans="2:14" ht="13.5" customHeight="1" hidden="1">
      <c r="B6" s="626" t="s">
        <v>318</v>
      </c>
      <c r="C6" s="627">
        <v>117.1</v>
      </c>
      <c r="D6" s="628">
        <v>122.9</v>
      </c>
      <c r="E6" s="628">
        <v>128.3</v>
      </c>
      <c r="F6" s="628">
        <v>134.1</v>
      </c>
      <c r="G6" s="628">
        <v>138.9</v>
      </c>
      <c r="H6" s="629">
        <v>145.5</v>
      </c>
      <c r="I6" s="627">
        <v>115.9</v>
      </c>
      <c r="J6" s="628">
        <v>122</v>
      </c>
      <c r="K6" s="628">
        <v>127.7</v>
      </c>
      <c r="L6" s="628">
        <v>134</v>
      </c>
      <c r="M6" s="628">
        <v>141.2</v>
      </c>
      <c r="N6" s="629">
        <v>147.4</v>
      </c>
    </row>
    <row r="7" spans="2:14" ht="13.5" customHeight="1">
      <c r="B7" s="626" t="s">
        <v>319</v>
      </c>
      <c r="C7" s="627">
        <v>116.8</v>
      </c>
      <c r="D7" s="628">
        <v>122.6</v>
      </c>
      <c r="E7" s="628">
        <v>128.8</v>
      </c>
      <c r="F7" s="628">
        <v>133.9</v>
      </c>
      <c r="G7" s="628">
        <v>139.4</v>
      </c>
      <c r="H7" s="629">
        <v>145</v>
      </c>
      <c r="I7" s="627">
        <v>115.8</v>
      </c>
      <c r="J7" s="628">
        <v>122.1</v>
      </c>
      <c r="K7" s="628">
        <v>127.8</v>
      </c>
      <c r="L7" s="628">
        <v>134.2</v>
      </c>
      <c r="M7" s="628">
        <v>140.6</v>
      </c>
      <c r="N7" s="629">
        <v>147.1</v>
      </c>
    </row>
    <row r="8" spans="2:14" ht="13.5" customHeight="1">
      <c r="B8" s="630" t="s">
        <v>320</v>
      </c>
      <c r="C8" s="631">
        <v>116.8</v>
      </c>
      <c r="D8" s="632">
        <v>122.4</v>
      </c>
      <c r="E8" s="632">
        <v>128.6</v>
      </c>
      <c r="F8" s="632">
        <v>133.2</v>
      </c>
      <c r="G8" s="632">
        <v>139.5</v>
      </c>
      <c r="H8" s="633">
        <v>145.8</v>
      </c>
      <c r="I8" s="631">
        <v>115.7</v>
      </c>
      <c r="J8" s="632">
        <v>121.8</v>
      </c>
      <c r="K8" s="632">
        <v>127.9</v>
      </c>
      <c r="L8" s="632">
        <v>133.8</v>
      </c>
      <c r="M8" s="632">
        <v>141</v>
      </c>
      <c r="N8" s="633">
        <v>147.5</v>
      </c>
    </row>
    <row r="9" spans="2:14" ht="13.5" customHeight="1">
      <c r="B9" s="626" t="s">
        <v>321</v>
      </c>
      <c r="C9" s="627">
        <v>116.6</v>
      </c>
      <c r="D9" s="628">
        <v>122.1</v>
      </c>
      <c r="E9" s="628">
        <v>128.4</v>
      </c>
      <c r="F9" s="628">
        <v>133.9</v>
      </c>
      <c r="G9" s="628">
        <v>139</v>
      </c>
      <c r="H9" s="629">
        <v>144.8</v>
      </c>
      <c r="I9" s="627">
        <v>116.1</v>
      </c>
      <c r="J9" s="628">
        <v>121.4</v>
      </c>
      <c r="K9" s="628">
        <v>127.9</v>
      </c>
      <c r="L9" s="628">
        <v>133.9</v>
      </c>
      <c r="M9" s="628">
        <v>140.8</v>
      </c>
      <c r="N9" s="629">
        <v>147.3</v>
      </c>
    </row>
    <row r="10" spans="2:14" ht="13.5" customHeight="1">
      <c r="B10" s="626" t="s">
        <v>322</v>
      </c>
      <c r="C10" s="627">
        <v>116.6</v>
      </c>
      <c r="D10" s="628">
        <v>122.5</v>
      </c>
      <c r="E10" s="628">
        <v>128.3</v>
      </c>
      <c r="F10" s="628">
        <v>134.2</v>
      </c>
      <c r="G10" s="628">
        <v>139.1</v>
      </c>
      <c r="H10" s="629">
        <v>145.3</v>
      </c>
      <c r="I10" s="627">
        <v>115.7</v>
      </c>
      <c r="J10" s="628">
        <v>121.5</v>
      </c>
      <c r="K10" s="628">
        <v>127.7</v>
      </c>
      <c r="L10" s="628">
        <v>134.3</v>
      </c>
      <c r="M10" s="628">
        <v>140.3</v>
      </c>
      <c r="N10" s="629">
        <v>147.4</v>
      </c>
    </row>
    <row r="11" spans="2:14" ht="13.5" customHeight="1">
      <c r="B11" s="626" t="s">
        <v>323</v>
      </c>
      <c r="C11" s="627">
        <v>116.7</v>
      </c>
      <c r="D11" s="628">
        <v>122.2</v>
      </c>
      <c r="E11" s="628">
        <v>128.3</v>
      </c>
      <c r="F11" s="628">
        <v>134.2</v>
      </c>
      <c r="G11" s="628">
        <v>139.1</v>
      </c>
      <c r="H11" s="629">
        <v>145.3</v>
      </c>
      <c r="I11" s="627">
        <v>115.8</v>
      </c>
      <c r="J11" s="628">
        <v>121.2</v>
      </c>
      <c r="K11" s="628">
        <v>127.9</v>
      </c>
      <c r="L11" s="628">
        <v>133.4</v>
      </c>
      <c r="M11" s="628">
        <v>141</v>
      </c>
      <c r="N11" s="629">
        <v>146.9</v>
      </c>
    </row>
    <row r="12" spans="2:15" ht="13.5" customHeight="1">
      <c r="B12" s="622" t="s">
        <v>324</v>
      </c>
      <c r="C12" s="623">
        <v>116.9</v>
      </c>
      <c r="D12" s="624">
        <v>122.8</v>
      </c>
      <c r="E12" s="624">
        <v>129.2</v>
      </c>
      <c r="F12" s="624">
        <v>134.1</v>
      </c>
      <c r="G12" s="624">
        <v>139.5</v>
      </c>
      <c r="H12" s="625">
        <v>145.3</v>
      </c>
      <c r="I12" s="623">
        <v>115.7</v>
      </c>
      <c r="J12" s="624">
        <v>121.8</v>
      </c>
      <c r="K12" s="624">
        <v>127.5</v>
      </c>
      <c r="L12" s="624">
        <v>134.1</v>
      </c>
      <c r="M12" s="624">
        <v>140.5</v>
      </c>
      <c r="N12" s="625">
        <v>147.4</v>
      </c>
      <c r="O12" s="634"/>
    </row>
    <row r="13" spans="2:15" ht="13.5" customHeight="1">
      <c r="B13" s="626" t="s">
        <v>325</v>
      </c>
      <c r="C13" s="627">
        <v>116.9</v>
      </c>
      <c r="D13" s="628">
        <v>123</v>
      </c>
      <c r="E13" s="628">
        <v>128.5</v>
      </c>
      <c r="F13" s="628">
        <v>134.2</v>
      </c>
      <c r="G13" s="628">
        <v>139.1</v>
      </c>
      <c r="H13" s="629">
        <v>145.3</v>
      </c>
      <c r="I13" s="627">
        <v>115.8</v>
      </c>
      <c r="J13" s="628">
        <v>121.7</v>
      </c>
      <c r="K13" s="628">
        <v>127.7</v>
      </c>
      <c r="L13" s="628">
        <v>134.1</v>
      </c>
      <c r="M13" s="628">
        <v>140.6</v>
      </c>
      <c r="N13" s="629">
        <v>146.9</v>
      </c>
      <c r="O13" s="635"/>
    </row>
    <row r="14" spans="2:15" ht="13.5" customHeight="1">
      <c r="B14" s="622" t="s">
        <v>326</v>
      </c>
      <c r="C14" s="627">
        <v>117</v>
      </c>
      <c r="D14" s="628">
        <v>122.3</v>
      </c>
      <c r="E14" s="628">
        <v>128.8</v>
      </c>
      <c r="F14" s="628">
        <v>133.8</v>
      </c>
      <c r="G14" s="628">
        <v>138.9</v>
      </c>
      <c r="H14" s="629">
        <v>145.8</v>
      </c>
      <c r="I14" s="627">
        <v>116.5</v>
      </c>
      <c r="J14" s="628">
        <v>122.3</v>
      </c>
      <c r="K14" s="628">
        <v>127.7</v>
      </c>
      <c r="L14" s="628">
        <v>133.8</v>
      </c>
      <c r="M14" s="628">
        <v>140.2</v>
      </c>
      <c r="N14" s="629">
        <v>146.7</v>
      </c>
      <c r="O14" s="635"/>
    </row>
    <row r="15" spans="2:15" ht="13.5" customHeight="1">
      <c r="B15" s="622" t="s">
        <v>327</v>
      </c>
      <c r="C15" s="636">
        <v>116.7</v>
      </c>
      <c r="D15" s="637">
        <v>122.9</v>
      </c>
      <c r="E15" s="637">
        <v>128.6</v>
      </c>
      <c r="F15" s="637">
        <v>133.5</v>
      </c>
      <c r="G15" s="637">
        <v>139.1</v>
      </c>
      <c r="H15" s="638">
        <v>145.6</v>
      </c>
      <c r="I15" s="636">
        <v>115.9</v>
      </c>
      <c r="J15" s="637">
        <v>121.6</v>
      </c>
      <c r="K15" s="637">
        <v>127.4</v>
      </c>
      <c r="L15" s="637">
        <v>134.1</v>
      </c>
      <c r="M15" s="637">
        <v>141</v>
      </c>
      <c r="N15" s="638">
        <v>146.6</v>
      </c>
      <c r="O15" s="635"/>
    </row>
    <row r="16" spans="2:15" ht="13.5" customHeight="1">
      <c r="B16" s="622" t="s">
        <v>328</v>
      </c>
      <c r="C16" s="627">
        <v>116.8</v>
      </c>
      <c r="D16" s="628">
        <v>122.2</v>
      </c>
      <c r="E16" s="628">
        <v>128.3</v>
      </c>
      <c r="F16" s="628">
        <v>134</v>
      </c>
      <c r="G16" s="628">
        <v>138.4</v>
      </c>
      <c r="H16" s="629">
        <v>144.7</v>
      </c>
      <c r="I16" s="627">
        <v>116.1</v>
      </c>
      <c r="J16" s="628">
        <v>121.7</v>
      </c>
      <c r="K16" s="628">
        <v>127.6</v>
      </c>
      <c r="L16" s="628">
        <v>133.8</v>
      </c>
      <c r="M16" s="628">
        <v>140.3</v>
      </c>
      <c r="N16" s="629">
        <v>147.3</v>
      </c>
      <c r="O16" s="635"/>
    </row>
    <row r="17" spans="2:15" ht="13.5" customHeight="1">
      <c r="B17" s="622" t="s">
        <v>329</v>
      </c>
      <c r="C17" s="627">
        <v>116.6</v>
      </c>
      <c r="D17" s="628">
        <v>122.7</v>
      </c>
      <c r="E17" s="628">
        <v>128.5</v>
      </c>
      <c r="F17" s="628">
        <v>134.5</v>
      </c>
      <c r="G17" s="628">
        <v>138.8</v>
      </c>
      <c r="H17" s="629">
        <v>145.3</v>
      </c>
      <c r="I17" s="627">
        <v>115.6</v>
      </c>
      <c r="J17" s="628">
        <v>121.9</v>
      </c>
      <c r="K17" s="628">
        <v>127.6</v>
      </c>
      <c r="L17" s="628">
        <v>134.2</v>
      </c>
      <c r="M17" s="628">
        <v>140.7</v>
      </c>
      <c r="N17" s="629">
        <v>147.5</v>
      </c>
      <c r="O17" s="635"/>
    </row>
    <row r="18" spans="2:15" ht="13.5" customHeight="1">
      <c r="B18" s="622" t="s">
        <v>330</v>
      </c>
      <c r="C18" s="627">
        <v>116.5</v>
      </c>
      <c r="D18" s="628">
        <v>122.8</v>
      </c>
      <c r="E18" s="628">
        <v>128.5</v>
      </c>
      <c r="F18" s="628">
        <v>134.3</v>
      </c>
      <c r="G18" s="628">
        <v>139.9</v>
      </c>
      <c r="H18" s="629">
        <v>144.9</v>
      </c>
      <c r="I18" s="627">
        <v>115.7</v>
      </c>
      <c r="J18" s="628">
        <v>121.9</v>
      </c>
      <c r="K18" s="628">
        <v>127.2</v>
      </c>
      <c r="L18" s="628">
        <v>133.2</v>
      </c>
      <c r="M18" s="628">
        <v>140.3</v>
      </c>
      <c r="N18" s="629">
        <v>147</v>
      </c>
      <c r="O18" s="635"/>
    </row>
    <row r="19" spans="2:15" ht="13.5" customHeight="1">
      <c r="B19" s="639" t="s">
        <v>154</v>
      </c>
      <c r="C19" s="640">
        <v>116.5</v>
      </c>
      <c r="D19" s="641">
        <v>122.3</v>
      </c>
      <c r="E19" s="641">
        <v>128.5</v>
      </c>
      <c r="F19" s="641">
        <v>133.8</v>
      </c>
      <c r="G19" s="641">
        <v>138.7</v>
      </c>
      <c r="H19" s="642">
        <v>145.5</v>
      </c>
      <c r="I19" s="640">
        <v>115.9</v>
      </c>
      <c r="J19" s="641">
        <v>121.6</v>
      </c>
      <c r="K19" s="641">
        <v>127.7</v>
      </c>
      <c r="L19" s="641">
        <v>134</v>
      </c>
      <c r="M19" s="641">
        <v>140.32</v>
      </c>
      <c r="N19" s="642">
        <v>146.8</v>
      </c>
      <c r="O19" s="634"/>
    </row>
    <row r="20" spans="2:14" ht="15" customHeight="1">
      <c r="B20" s="643" t="s">
        <v>331</v>
      </c>
      <c r="C20" s="644">
        <v>116.5</v>
      </c>
      <c r="D20" s="645">
        <v>122.5</v>
      </c>
      <c r="E20" s="645">
        <v>128.1</v>
      </c>
      <c r="F20" s="645">
        <v>133.5</v>
      </c>
      <c r="G20" s="645">
        <v>138.9</v>
      </c>
      <c r="H20" s="646">
        <v>145.2</v>
      </c>
      <c r="I20" s="644">
        <v>115.5</v>
      </c>
      <c r="J20" s="645">
        <v>121.5</v>
      </c>
      <c r="K20" s="645">
        <v>127.3</v>
      </c>
      <c r="L20" s="645">
        <v>133.4</v>
      </c>
      <c r="M20" s="645">
        <v>140.1</v>
      </c>
      <c r="N20" s="646">
        <v>146.7</v>
      </c>
    </row>
    <row r="21" ht="8.25" customHeight="1"/>
    <row r="22" spans="1:14" ht="18" customHeight="1">
      <c r="A22" s="616">
        <v>2</v>
      </c>
      <c r="B22" s="617" t="s">
        <v>332</v>
      </c>
      <c r="N22" s="618" t="s">
        <v>333</v>
      </c>
    </row>
    <row r="23" spans="1:14" ht="15" customHeight="1">
      <c r="A23" s="141"/>
      <c r="B23" s="414" t="s">
        <v>117</v>
      </c>
      <c r="C23" s="145" t="s">
        <v>291</v>
      </c>
      <c r="D23" s="145"/>
      <c r="E23" s="145"/>
      <c r="F23" s="145"/>
      <c r="G23" s="145"/>
      <c r="H23" s="145"/>
      <c r="I23" s="145" t="s">
        <v>292</v>
      </c>
      <c r="J23" s="145"/>
      <c r="K23" s="145"/>
      <c r="L23" s="145"/>
      <c r="M23" s="145"/>
      <c r="N23" s="145"/>
    </row>
    <row r="24" spans="2:14" ht="18" customHeight="1">
      <c r="B24" s="417"/>
      <c r="C24" s="619" t="s">
        <v>311</v>
      </c>
      <c r="D24" s="620" t="s">
        <v>312</v>
      </c>
      <c r="E24" s="620" t="s">
        <v>313</v>
      </c>
      <c r="F24" s="620" t="s">
        <v>314</v>
      </c>
      <c r="G24" s="620" t="s">
        <v>315</v>
      </c>
      <c r="H24" s="621" t="s">
        <v>316</v>
      </c>
      <c r="I24" s="619" t="s">
        <v>311</v>
      </c>
      <c r="J24" s="620" t="s">
        <v>312</v>
      </c>
      <c r="K24" s="620" t="s">
        <v>313</v>
      </c>
      <c r="L24" s="620" t="s">
        <v>314</v>
      </c>
      <c r="M24" s="620" t="s">
        <v>315</v>
      </c>
      <c r="N24" s="621" t="s">
        <v>316</v>
      </c>
    </row>
    <row r="25" spans="2:14" ht="13.5" customHeight="1" hidden="1">
      <c r="B25" s="622" t="s">
        <v>317</v>
      </c>
      <c r="C25" s="623">
        <v>21.3</v>
      </c>
      <c r="D25" s="624">
        <v>24.2</v>
      </c>
      <c r="E25" s="624">
        <v>27.6</v>
      </c>
      <c r="F25" s="624">
        <v>31.4</v>
      </c>
      <c r="G25" s="624">
        <v>34.8</v>
      </c>
      <c r="H25" s="625">
        <v>39</v>
      </c>
      <c r="I25" s="623">
        <v>21.3</v>
      </c>
      <c r="J25" s="624">
        <v>23.7</v>
      </c>
      <c r="K25" s="624">
        <v>26.8</v>
      </c>
      <c r="L25" s="624">
        <v>30.4</v>
      </c>
      <c r="M25" s="624">
        <v>34.9</v>
      </c>
      <c r="N25" s="625">
        <v>40.3</v>
      </c>
    </row>
    <row r="26" spans="2:14" ht="13.5" customHeight="1" hidden="1">
      <c r="B26" s="626" t="s">
        <v>318</v>
      </c>
      <c r="C26" s="627">
        <v>21.8</v>
      </c>
      <c r="D26" s="628">
        <v>24.5</v>
      </c>
      <c r="E26" s="628">
        <v>27.5</v>
      </c>
      <c r="F26" s="628">
        <v>31.4</v>
      </c>
      <c r="G26" s="628">
        <v>34.7</v>
      </c>
      <c r="H26" s="629">
        <v>39.2</v>
      </c>
      <c r="I26" s="627">
        <v>21</v>
      </c>
      <c r="J26" s="628">
        <v>23.9</v>
      </c>
      <c r="K26" s="628">
        <v>27.2</v>
      </c>
      <c r="L26" s="628">
        <v>30.8</v>
      </c>
      <c r="M26" s="628">
        <v>34.9</v>
      </c>
      <c r="N26" s="629">
        <v>39.8</v>
      </c>
    </row>
    <row r="27" spans="2:14" ht="13.5" customHeight="1">
      <c r="B27" s="626" t="s">
        <v>319</v>
      </c>
      <c r="C27" s="627">
        <v>21.7</v>
      </c>
      <c r="D27" s="628">
        <v>24.7</v>
      </c>
      <c r="E27" s="628">
        <v>27.9</v>
      </c>
      <c r="F27" s="628">
        <v>31.3</v>
      </c>
      <c r="G27" s="628">
        <v>35.2</v>
      </c>
      <c r="H27" s="629">
        <v>38.7</v>
      </c>
      <c r="I27" s="627">
        <v>21.3</v>
      </c>
      <c r="J27" s="628">
        <v>24</v>
      </c>
      <c r="K27" s="628">
        <v>26.7</v>
      </c>
      <c r="L27" s="628">
        <v>30.8</v>
      </c>
      <c r="M27" s="628">
        <v>34.7</v>
      </c>
      <c r="N27" s="629">
        <v>39.7</v>
      </c>
    </row>
    <row r="28" spans="2:14" ht="13.5" customHeight="1">
      <c r="B28" s="630" t="s">
        <v>320</v>
      </c>
      <c r="C28" s="631">
        <v>21.7</v>
      </c>
      <c r="D28" s="632">
        <v>24</v>
      </c>
      <c r="E28" s="632">
        <v>27.8</v>
      </c>
      <c r="F28" s="632">
        <v>30.2</v>
      </c>
      <c r="G28" s="632">
        <v>34.5</v>
      </c>
      <c r="H28" s="633">
        <v>38.9</v>
      </c>
      <c r="I28" s="631">
        <v>20.9</v>
      </c>
      <c r="J28" s="632">
        <v>23.8</v>
      </c>
      <c r="K28" s="632">
        <v>26.8</v>
      </c>
      <c r="L28" s="632">
        <v>30.2</v>
      </c>
      <c r="M28" s="632">
        <v>34.8</v>
      </c>
      <c r="N28" s="633">
        <v>39.3</v>
      </c>
    </row>
    <row r="29" spans="2:14" ht="13.5" customHeight="1">
      <c r="B29" s="626" t="s">
        <v>321</v>
      </c>
      <c r="C29" s="627">
        <v>21.5</v>
      </c>
      <c r="D29" s="628">
        <v>24.2</v>
      </c>
      <c r="E29" s="628">
        <v>27.7</v>
      </c>
      <c r="F29" s="628">
        <v>31</v>
      </c>
      <c r="G29" s="628">
        <v>34.3</v>
      </c>
      <c r="H29" s="629">
        <v>38.1</v>
      </c>
      <c r="I29" s="627">
        <v>21.2</v>
      </c>
      <c r="J29" s="628">
        <v>23.4</v>
      </c>
      <c r="K29" s="628">
        <v>26.9</v>
      </c>
      <c r="L29" s="628">
        <v>29.9</v>
      </c>
      <c r="M29" s="628">
        <v>34.3</v>
      </c>
      <c r="N29" s="629">
        <v>39.7</v>
      </c>
    </row>
    <row r="30" spans="2:14" ht="13.5" customHeight="1">
      <c r="B30" s="626" t="s">
        <v>322</v>
      </c>
      <c r="C30" s="627">
        <v>21.7</v>
      </c>
      <c r="D30" s="628">
        <v>24.2</v>
      </c>
      <c r="E30" s="628">
        <v>27.3</v>
      </c>
      <c r="F30" s="628">
        <v>31.1</v>
      </c>
      <c r="G30" s="628">
        <v>34.9</v>
      </c>
      <c r="H30" s="629">
        <v>38.7</v>
      </c>
      <c r="I30" s="627">
        <v>20.9</v>
      </c>
      <c r="J30" s="628">
        <v>23.5</v>
      </c>
      <c r="K30" s="628">
        <v>26.4</v>
      </c>
      <c r="L30" s="628">
        <v>30.7</v>
      </c>
      <c r="M30" s="628">
        <v>34.2</v>
      </c>
      <c r="N30" s="629">
        <v>39.3</v>
      </c>
    </row>
    <row r="31" spans="2:14" ht="13.5" customHeight="1">
      <c r="B31" s="626" t="s">
        <v>323</v>
      </c>
      <c r="C31" s="631">
        <v>21.5</v>
      </c>
      <c r="D31" s="632">
        <v>24.2</v>
      </c>
      <c r="E31" s="632">
        <v>27.6</v>
      </c>
      <c r="F31" s="632">
        <v>30.8</v>
      </c>
      <c r="G31" s="632">
        <v>34.6</v>
      </c>
      <c r="H31" s="633">
        <v>39.7</v>
      </c>
      <c r="I31" s="631">
        <v>21.1</v>
      </c>
      <c r="J31" s="632">
        <v>23.2</v>
      </c>
      <c r="K31" s="632">
        <v>26.8</v>
      </c>
      <c r="L31" s="632">
        <v>29.6</v>
      </c>
      <c r="M31" s="632">
        <v>34.6</v>
      </c>
      <c r="N31" s="633">
        <v>38.5</v>
      </c>
    </row>
    <row r="32" spans="2:14" ht="13.5" customHeight="1">
      <c r="B32" s="626" t="s">
        <v>324</v>
      </c>
      <c r="C32" s="627">
        <v>21.5</v>
      </c>
      <c r="D32" s="628">
        <v>24.4</v>
      </c>
      <c r="E32" s="628">
        <v>27.7</v>
      </c>
      <c r="F32" s="628">
        <v>30.8</v>
      </c>
      <c r="G32" s="628">
        <v>34.1</v>
      </c>
      <c r="H32" s="629">
        <v>38.5</v>
      </c>
      <c r="I32" s="627">
        <v>21</v>
      </c>
      <c r="J32" s="628">
        <v>23.7</v>
      </c>
      <c r="K32" s="628">
        <v>26.6</v>
      </c>
      <c r="L32" s="628">
        <v>30.3</v>
      </c>
      <c r="M32" s="628">
        <v>34.5</v>
      </c>
      <c r="N32" s="629">
        <v>39.2</v>
      </c>
    </row>
    <row r="33" spans="2:14" ht="13.5" customHeight="1">
      <c r="B33" s="626" t="s">
        <v>325</v>
      </c>
      <c r="C33" s="627">
        <v>21.6</v>
      </c>
      <c r="D33" s="628">
        <v>24.5</v>
      </c>
      <c r="E33" s="628">
        <v>27.6</v>
      </c>
      <c r="F33" s="628">
        <v>30.9</v>
      </c>
      <c r="G33" s="628">
        <v>34</v>
      </c>
      <c r="H33" s="629">
        <v>38</v>
      </c>
      <c r="I33" s="627">
        <v>20.9</v>
      </c>
      <c r="J33" s="628">
        <v>23.5</v>
      </c>
      <c r="K33" s="628">
        <v>26.6</v>
      </c>
      <c r="L33" s="628">
        <v>30.3</v>
      </c>
      <c r="M33" s="628">
        <v>34</v>
      </c>
      <c r="N33" s="629">
        <v>39.4</v>
      </c>
    </row>
    <row r="34" spans="2:14" ht="13.5" customHeight="1">
      <c r="B34" s="626" t="s">
        <v>326</v>
      </c>
      <c r="C34" s="627">
        <v>21.8</v>
      </c>
      <c r="D34" s="628">
        <v>23.9</v>
      </c>
      <c r="E34" s="628">
        <v>27.6</v>
      </c>
      <c r="F34" s="628">
        <v>30.6</v>
      </c>
      <c r="G34" s="628">
        <v>34</v>
      </c>
      <c r="H34" s="629">
        <v>38.9</v>
      </c>
      <c r="I34" s="627">
        <v>21.5</v>
      </c>
      <c r="J34" s="628">
        <v>23.7</v>
      </c>
      <c r="K34" s="628">
        <v>26.8</v>
      </c>
      <c r="L34" s="628">
        <v>30.3</v>
      </c>
      <c r="M34" s="628">
        <v>34.1</v>
      </c>
      <c r="N34" s="629">
        <v>38.9</v>
      </c>
    </row>
    <row r="35" spans="2:14" ht="13.5" customHeight="1">
      <c r="B35" s="639" t="s">
        <v>327</v>
      </c>
      <c r="C35" s="636">
        <v>21.4</v>
      </c>
      <c r="D35" s="637">
        <v>24</v>
      </c>
      <c r="E35" s="637">
        <v>27.5</v>
      </c>
      <c r="F35" s="637">
        <v>30.5</v>
      </c>
      <c r="G35" s="637">
        <v>34</v>
      </c>
      <c r="H35" s="638">
        <v>37.9</v>
      </c>
      <c r="I35" s="636">
        <v>21</v>
      </c>
      <c r="J35" s="637">
        <v>23.3</v>
      </c>
      <c r="K35" s="637">
        <v>26.4</v>
      </c>
      <c r="L35" s="637">
        <v>29.9</v>
      </c>
      <c r="M35" s="637">
        <v>34.3</v>
      </c>
      <c r="N35" s="638">
        <v>38.5</v>
      </c>
    </row>
    <row r="36" spans="2:14" ht="13.5" customHeight="1">
      <c r="B36" s="626" t="s">
        <v>328</v>
      </c>
      <c r="C36" s="627">
        <v>21.5</v>
      </c>
      <c r="D36" s="628">
        <v>23.8</v>
      </c>
      <c r="E36" s="628">
        <v>27</v>
      </c>
      <c r="F36" s="628">
        <v>30.5</v>
      </c>
      <c r="G36" s="628">
        <v>33.8</v>
      </c>
      <c r="H36" s="629">
        <v>37.3</v>
      </c>
      <c r="I36" s="627">
        <v>21</v>
      </c>
      <c r="J36" s="628">
        <v>23.4</v>
      </c>
      <c r="K36" s="628">
        <v>26.5</v>
      </c>
      <c r="L36" s="628">
        <v>30.2</v>
      </c>
      <c r="M36" s="628">
        <v>34</v>
      </c>
      <c r="N36" s="629">
        <v>39.3</v>
      </c>
    </row>
    <row r="37" spans="2:14" ht="13.5" customHeight="1">
      <c r="B37" s="626" t="s">
        <v>329</v>
      </c>
      <c r="C37" s="627">
        <v>21.4</v>
      </c>
      <c r="D37" s="628">
        <v>23.9</v>
      </c>
      <c r="E37" s="628">
        <v>27</v>
      </c>
      <c r="F37" s="628">
        <v>30.5</v>
      </c>
      <c r="G37" s="628">
        <v>34</v>
      </c>
      <c r="H37" s="629">
        <v>38.2</v>
      </c>
      <c r="I37" s="627">
        <v>20.9</v>
      </c>
      <c r="J37" s="628">
        <v>23.3</v>
      </c>
      <c r="K37" s="628">
        <v>26.3</v>
      </c>
      <c r="L37" s="628">
        <v>30.2</v>
      </c>
      <c r="M37" s="628">
        <v>33.7</v>
      </c>
      <c r="N37" s="629">
        <v>38.8</v>
      </c>
    </row>
    <row r="38" spans="2:14" ht="13.5" customHeight="1">
      <c r="B38" s="626" t="s">
        <v>330</v>
      </c>
      <c r="C38" s="627">
        <v>21.2</v>
      </c>
      <c r="D38" s="628">
        <v>24.1</v>
      </c>
      <c r="E38" s="628">
        <v>27.2</v>
      </c>
      <c r="F38" s="628">
        <v>30.4</v>
      </c>
      <c r="G38" s="628">
        <v>34.2</v>
      </c>
      <c r="H38" s="629">
        <v>37.6</v>
      </c>
      <c r="I38" s="627">
        <v>20.9</v>
      </c>
      <c r="J38" s="628">
        <v>23.5</v>
      </c>
      <c r="K38" s="628">
        <v>26</v>
      </c>
      <c r="L38" s="628">
        <v>29.4</v>
      </c>
      <c r="M38" s="628">
        <v>33.8</v>
      </c>
      <c r="N38" s="629">
        <v>38.8</v>
      </c>
    </row>
    <row r="39" spans="2:14" ht="13.5" customHeight="1">
      <c r="B39" s="647" t="s">
        <v>154</v>
      </c>
      <c r="C39" s="640">
        <v>21.3</v>
      </c>
      <c r="D39" s="641">
        <v>24</v>
      </c>
      <c r="E39" s="641">
        <v>27</v>
      </c>
      <c r="F39" s="641">
        <v>30.1</v>
      </c>
      <c r="G39" s="641">
        <v>33.2</v>
      </c>
      <c r="H39" s="642">
        <v>38.2</v>
      </c>
      <c r="I39" s="640">
        <v>20.9</v>
      </c>
      <c r="J39" s="641">
        <v>23.5</v>
      </c>
      <c r="K39" s="641">
        <v>26.5</v>
      </c>
      <c r="L39" s="641">
        <v>29.7</v>
      </c>
      <c r="M39" s="641">
        <v>33.8</v>
      </c>
      <c r="N39" s="642">
        <v>38.2</v>
      </c>
    </row>
    <row r="40" spans="2:14" ht="15" customHeight="1">
      <c r="B40" s="643" t="s">
        <v>331</v>
      </c>
      <c r="C40" s="644">
        <v>21.3</v>
      </c>
      <c r="D40" s="645">
        <v>23.9</v>
      </c>
      <c r="E40" s="645">
        <v>26.9</v>
      </c>
      <c r="F40" s="645">
        <v>30.4</v>
      </c>
      <c r="G40" s="645">
        <v>32.4</v>
      </c>
      <c r="H40" s="646">
        <v>38.2</v>
      </c>
      <c r="I40" s="644">
        <v>20.8</v>
      </c>
      <c r="J40" s="645">
        <v>23.4</v>
      </c>
      <c r="K40" s="645">
        <v>26.4</v>
      </c>
      <c r="L40" s="645">
        <v>29.7</v>
      </c>
      <c r="M40" s="645">
        <v>33.9</v>
      </c>
      <c r="N40" s="646">
        <v>38.8</v>
      </c>
    </row>
    <row r="41" ht="10.5" customHeight="1"/>
    <row r="42" spans="1:14" ht="18" customHeight="1">
      <c r="A42" s="616">
        <v>3</v>
      </c>
      <c r="B42" s="617" t="s">
        <v>334</v>
      </c>
      <c r="N42" s="618" t="s">
        <v>310</v>
      </c>
    </row>
    <row r="43" spans="1:14" ht="15" customHeight="1">
      <c r="A43" s="141"/>
      <c r="B43" s="414" t="s">
        <v>117</v>
      </c>
      <c r="C43" s="145" t="s">
        <v>291</v>
      </c>
      <c r="D43" s="145"/>
      <c r="E43" s="145"/>
      <c r="F43" s="145"/>
      <c r="G43" s="145"/>
      <c r="H43" s="145"/>
      <c r="I43" s="145" t="s">
        <v>292</v>
      </c>
      <c r="J43" s="145"/>
      <c r="K43" s="145"/>
      <c r="L43" s="145"/>
      <c r="M43" s="145"/>
      <c r="N43" s="145"/>
    </row>
    <row r="44" spans="2:14" ht="18" customHeight="1">
      <c r="B44" s="417"/>
      <c r="C44" s="619" t="s">
        <v>311</v>
      </c>
      <c r="D44" s="620" t="s">
        <v>312</v>
      </c>
      <c r="E44" s="620" t="s">
        <v>313</v>
      </c>
      <c r="F44" s="620" t="s">
        <v>314</v>
      </c>
      <c r="G44" s="620" t="s">
        <v>315</v>
      </c>
      <c r="H44" s="621" t="s">
        <v>316</v>
      </c>
      <c r="I44" s="619" t="s">
        <v>311</v>
      </c>
      <c r="J44" s="620" t="s">
        <v>312</v>
      </c>
      <c r="K44" s="620" t="s">
        <v>313</v>
      </c>
      <c r="L44" s="620" t="s">
        <v>314</v>
      </c>
      <c r="M44" s="620" t="s">
        <v>315</v>
      </c>
      <c r="N44" s="621" t="s">
        <v>316</v>
      </c>
    </row>
    <row r="45" spans="2:14" ht="13.5" customHeight="1" hidden="1">
      <c r="B45" s="622" t="s">
        <v>317</v>
      </c>
      <c r="C45" s="623">
        <v>65.2</v>
      </c>
      <c r="D45" s="624">
        <v>68.1</v>
      </c>
      <c r="E45" s="624">
        <v>70.9</v>
      </c>
      <c r="F45" s="624">
        <v>73.5</v>
      </c>
      <c r="G45" s="624">
        <v>75.6</v>
      </c>
      <c r="H45" s="625">
        <v>78.3</v>
      </c>
      <c r="I45" s="623">
        <v>65.2</v>
      </c>
      <c r="J45" s="624">
        <v>67.9</v>
      </c>
      <c r="K45" s="624">
        <v>70.6</v>
      </c>
      <c r="L45" s="624">
        <v>73.6</v>
      </c>
      <c r="M45" s="624">
        <v>76.6</v>
      </c>
      <c r="N45" s="625">
        <v>79.8</v>
      </c>
    </row>
    <row r="46" spans="2:14" ht="13.5" customHeight="1" hidden="1">
      <c r="B46" s="626" t="s">
        <v>318</v>
      </c>
      <c r="C46" s="627">
        <v>65.4</v>
      </c>
      <c r="D46" s="628">
        <v>68.2</v>
      </c>
      <c r="E46" s="628">
        <v>70.7</v>
      </c>
      <c r="F46" s="628">
        <v>73.4</v>
      </c>
      <c r="G46" s="628">
        <v>75.4</v>
      </c>
      <c r="H46" s="629">
        <v>78.3</v>
      </c>
      <c r="I46" s="627">
        <v>65</v>
      </c>
      <c r="J46" s="628">
        <v>67.8</v>
      </c>
      <c r="K46" s="628">
        <v>70.6</v>
      </c>
      <c r="L46" s="628">
        <v>73.4</v>
      </c>
      <c r="M46" s="628">
        <v>76.8</v>
      </c>
      <c r="N46" s="629">
        <v>79.7</v>
      </c>
    </row>
    <row r="47" spans="2:14" ht="13.5" customHeight="1">
      <c r="B47" s="626" t="s">
        <v>319</v>
      </c>
      <c r="C47" s="627">
        <v>65.5</v>
      </c>
      <c r="D47" s="628">
        <v>68</v>
      </c>
      <c r="E47" s="628">
        <v>70.9</v>
      </c>
      <c r="F47" s="628">
        <v>73.2</v>
      </c>
      <c r="G47" s="628">
        <v>75.7</v>
      </c>
      <c r="H47" s="629">
        <v>78</v>
      </c>
      <c r="I47" s="627">
        <v>64.8</v>
      </c>
      <c r="J47" s="628">
        <v>67.8</v>
      </c>
      <c r="K47" s="628">
        <v>70.4</v>
      </c>
      <c r="L47" s="628">
        <v>73.3</v>
      </c>
      <c r="M47" s="628">
        <v>76.4</v>
      </c>
      <c r="N47" s="629">
        <v>79.6</v>
      </c>
    </row>
    <row r="48" spans="2:14" ht="13.5" customHeight="1">
      <c r="B48" s="630" t="s">
        <v>320</v>
      </c>
      <c r="C48" s="631">
        <v>65.3</v>
      </c>
      <c r="D48" s="632">
        <v>67.9</v>
      </c>
      <c r="E48" s="632">
        <v>70.8</v>
      </c>
      <c r="F48" s="632">
        <v>72.7</v>
      </c>
      <c r="G48" s="632">
        <v>75.5</v>
      </c>
      <c r="H48" s="633">
        <v>78.4</v>
      </c>
      <c r="I48" s="631">
        <v>64.8</v>
      </c>
      <c r="J48" s="632">
        <v>67.7</v>
      </c>
      <c r="K48" s="632">
        <v>70.6</v>
      </c>
      <c r="L48" s="632">
        <v>73.2</v>
      </c>
      <c r="M48" s="632">
        <v>76.5</v>
      </c>
      <c r="N48" s="633">
        <v>79.7</v>
      </c>
    </row>
    <row r="49" spans="2:14" ht="13.5" customHeight="1">
      <c r="B49" s="626" t="s">
        <v>321</v>
      </c>
      <c r="C49" s="627">
        <v>65.1</v>
      </c>
      <c r="D49" s="628">
        <v>67.6</v>
      </c>
      <c r="E49" s="628">
        <v>70.7</v>
      </c>
      <c r="F49" s="628">
        <v>72.9</v>
      </c>
      <c r="G49" s="628">
        <v>75.3</v>
      </c>
      <c r="H49" s="629">
        <v>77.7</v>
      </c>
      <c r="I49" s="627">
        <v>64.8</v>
      </c>
      <c r="J49" s="628">
        <v>67.4</v>
      </c>
      <c r="K49" s="628">
        <v>70.4</v>
      </c>
      <c r="L49" s="628">
        <v>73.2</v>
      </c>
      <c r="M49" s="628">
        <v>76.3</v>
      </c>
      <c r="N49" s="629">
        <v>79.6</v>
      </c>
    </row>
    <row r="50" spans="2:14" ht="13.5" customHeight="1">
      <c r="B50" s="626" t="s">
        <v>322</v>
      </c>
      <c r="C50" s="627">
        <v>65.2</v>
      </c>
      <c r="D50" s="628">
        <v>68.1</v>
      </c>
      <c r="E50" s="628">
        <v>70.7</v>
      </c>
      <c r="F50" s="628">
        <v>73.4</v>
      </c>
      <c r="G50" s="628">
        <v>75.5</v>
      </c>
      <c r="H50" s="629">
        <v>78.1</v>
      </c>
      <c r="I50" s="627">
        <v>64.8</v>
      </c>
      <c r="J50" s="628">
        <v>67.5</v>
      </c>
      <c r="K50" s="628">
        <v>70.3</v>
      </c>
      <c r="L50" s="628">
        <v>73.6</v>
      </c>
      <c r="M50" s="628">
        <v>76.3</v>
      </c>
      <c r="N50" s="629">
        <v>79.9</v>
      </c>
    </row>
    <row r="51" spans="2:14" ht="13.5" customHeight="1">
      <c r="B51" s="626" t="s">
        <v>323</v>
      </c>
      <c r="C51" s="631">
        <v>65.2</v>
      </c>
      <c r="D51" s="632">
        <v>67.7</v>
      </c>
      <c r="E51" s="632">
        <v>70.6</v>
      </c>
      <c r="F51" s="632">
        <v>73.2</v>
      </c>
      <c r="G51" s="632">
        <v>75.5</v>
      </c>
      <c r="H51" s="633">
        <v>78.4</v>
      </c>
      <c r="I51" s="631">
        <v>64.8</v>
      </c>
      <c r="J51" s="632">
        <v>67.2</v>
      </c>
      <c r="K51" s="632">
        <v>70.5</v>
      </c>
      <c r="L51" s="632">
        <v>72.9</v>
      </c>
      <c r="M51" s="632">
        <v>76.5</v>
      </c>
      <c r="N51" s="633">
        <v>79.6</v>
      </c>
    </row>
    <row r="52" spans="2:14" ht="13.5" customHeight="1">
      <c r="B52" s="626" t="s">
        <v>324</v>
      </c>
      <c r="C52" s="627">
        <v>65.3</v>
      </c>
      <c r="D52" s="628">
        <v>68.3</v>
      </c>
      <c r="E52" s="628">
        <v>71</v>
      </c>
      <c r="F52" s="628">
        <v>73.1</v>
      </c>
      <c r="G52" s="628">
        <v>75.5</v>
      </c>
      <c r="H52" s="629">
        <v>78.1</v>
      </c>
      <c r="I52" s="627">
        <v>64.7</v>
      </c>
      <c r="J52" s="628">
        <v>67.7</v>
      </c>
      <c r="K52" s="628">
        <v>70.2</v>
      </c>
      <c r="L52" s="628">
        <v>73.1</v>
      </c>
      <c r="M52" s="628">
        <v>76.4</v>
      </c>
      <c r="N52" s="629">
        <v>79.6</v>
      </c>
    </row>
    <row r="53" spans="2:14" ht="13.5" customHeight="1">
      <c r="B53" s="626" t="s">
        <v>325</v>
      </c>
      <c r="C53" s="627">
        <v>65.2</v>
      </c>
      <c r="D53" s="628">
        <v>68.2</v>
      </c>
      <c r="E53" s="628">
        <v>70.6</v>
      </c>
      <c r="F53" s="628">
        <v>73.2</v>
      </c>
      <c r="G53" s="628">
        <v>75.2</v>
      </c>
      <c r="H53" s="629">
        <v>77.9</v>
      </c>
      <c r="I53" s="627">
        <v>64.8</v>
      </c>
      <c r="J53" s="628">
        <v>67.5</v>
      </c>
      <c r="K53" s="628">
        <v>70.2</v>
      </c>
      <c r="L53" s="628">
        <v>73.2</v>
      </c>
      <c r="M53" s="628">
        <v>76.1</v>
      </c>
      <c r="N53" s="629">
        <v>79.5</v>
      </c>
    </row>
    <row r="54" spans="2:14" ht="13.5" customHeight="1">
      <c r="B54" s="626" t="s">
        <v>326</v>
      </c>
      <c r="C54" s="627">
        <v>65.3</v>
      </c>
      <c r="D54" s="628">
        <v>67.6</v>
      </c>
      <c r="E54" s="628">
        <v>70.8</v>
      </c>
      <c r="F54" s="628">
        <v>73</v>
      </c>
      <c r="G54" s="628">
        <v>75.2</v>
      </c>
      <c r="H54" s="629">
        <v>78.4</v>
      </c>
      <c r="I54" s="627">
        <v>65.1</v>
      </c>
      <c r="J54" s="628">
        <v>67.9</v>
      </c>
      <c r="K54" s="628">
        <v>70.2</v>
      </c>
      <c r="L54" s="628">
        <v>73</v>
      </c>
      <c r="M54" s="628">
        <v>76.1</v>
      </c>
      <c r="N54" s="629">
        <v>79.3</v>
      </c>
    </row>
    <row r="55" spans="2:14" ht="13.5" customHeight="1">
      <c r="B55" s="639" t="s">
        <v>327</v>
      </c>
      <c r="C55" s="636">
        <v>65</v>
      </c>
      <c r="D55" s="637">
        <v>68</v>
      </c>
      <c r="E55" s="637">
        <v>70.7</v>
      </c>
      <c r="F55" s="637">
        <v>72.7</v>
      </c>
      <c r="G55" s="637">
        <v>75.2</v>
      </c>
      <c r="H55" s="638">
        <v>78</v>
      </c>
      <c r="I55" s="636">
        <v>64.7</v>
      </c>
      <c r="J55" s="637">
        <v>67.4</v>
      </c>
      <c r="K55" s="637">
        <v>70.2</v>
      </c>
      <c r="L55" s="637">
        <v>73.2</v>
      </c>
      <c r="M55" s="637">
        <v>76.4</v>
      </c>
      <c r="N55" s="638">
        <v>79.2</v>
      </c>
    </row>
    <row r="56" spans="2:14" ht="13.5" customHeight="1">
      <c r="B56" s="626" t="s">
        <v>328</v>
      </c>
      <c r="C56" s="627">
        <v>65.1</v>
      </c>
      <c r="D56" s="628">
        <v>67.8</v>
      </c>
      <c r="E56" s="628">
        <v>70.4</v>
      </c>
      <c r="F56" s="628">
        <v>73</v>
      </c>
      <c r="G56" s="628">
        <v>74.9</v>
      </c>
      <c r="H56" s="629">
        <v>77.5</v>
      </c>
      <c r="I56" s="627">
        <v>64.8</v>
      </c>
      <c r="J56" s="628">
        <v>67.5</v>
      </c>
      <c r="K56" s="628">
        <v>70.1</v>
      </c>
      <c r="L56" s="628">
        <v>73.1</v>
      </c>
      <c r="M56" s="628">
        <v>76</v>
      </c>
      <c r="N56" s="629">
        <v>79.5</v>
      </c>
    </row>
    <row r="57" spans="2:14" ht="13.5" customHeight="1">
      <c r="B57" s="626" t="s">
        <v>329</v>
      </c>
      <c r="C57" s="627">
        <v>64.9</v>
      </c>
      <c r="D57" s="628">
        <v>67.8</v>
      </c>
      <c r="E57" s="628">
        <v>70.6</v>
      </c>
      <c r="F57" s="628">
        <v>73.2</v>
      </c>
      <c r="G57" s="628">
        <v>75.1</v>
      </c>
      <c r="H57" s="629">
        <v>78</v>
      </c>
      <c r="I57" s="627">
        <v>64.7</v>
      </c>
      <c r="J57" s="628">
        <v>67.6</v>
      </c>
      <c r="K57" s="628">
        <v>70.1</v>
      </c>
      <c r="L57" s="628">
        <v>73.2</v>
      </c>
      <c r="M57" s="628">
        <v>76</v>
      </c>
      <c r="N57" s="629">
        <v>79.6</v>
      </c>
    </row>
    <row r="58" spans="2:14" ht="13.5" customHeight="1">
      <c r="B58" s="626" t="s">
        <v>330</v>
      </c>
      <c r="C58" s="627">
        <v>64.9</v>
      </c>
      <c r="D58" s="628">
        <v>67.9</v>
      </c>
      <c r="E58" s="628">
        <v>70.6</v>
      </c>
      <c r="F58" s="628">
        <v>73</v>
      </c>
      <c r="G58" s="628">
        <v>75.5</v>
      </c>
      <c r="H58" s="629">
        <v>77.8</v>
      </c>
      <c r="I58" s="627">
        <v>64.8</v>
      </c>
      <c r="J58" s="628">
        <v>67.5</v>
      </c>
      <c r="K58" s="628">
        <v>69.9</v>
      </c>
      <c r="L58" s="628">
        <v>72.5</v>
      </c>
      <c r="M58" s="628">
        <v>75.8</v>
      </c>
      <c r="N58" s="629">
        <v>79.6</v>
      </c>
    </row>
    <row r="59" spans="2:14" ht="13.5" customHeight="1">
      <c r="B59" s="647" t="s">
        <v>154</v>
      </c>
      <c r="C59" s="640">
        <v>65</v>
      </c>
      <c r="D59" s="641">
        <v>67.7</v>
      </c>
      <c r="E59" s="641">
        <v>70.6</v>
      </c>
      <c r="F59" s="641">
        <v>72.8</v>
      </c>
      <c r="G59" s="641">
        <v>75</v>
      </c>
      <c r="H59" s="642">
        <v>78.1</v>
      </c>
      <c r="I59" s="640">
        <v>64.8</v>
      </c>
      <c r="J59" s="641">
        <v>67.5</v>
      </c>
      <c r="K59" s="641">
        <v>70.2</v>
      </c>
      <c r="L59" s="641">
        <v>73</v>
      </c>
      <c r="M59" s="641">
        <v>75.8</v>
      </c>
      <c r="N59" s="642">
        <v>79.3</v>
      </c>
    </row>
    <row r="60" spans="2:14" ht="15" customHeight="1">
      <c r="B60" s="643" t="s">
        <v>331</v>
      </c>
      <c r="C60" s="644">
        <v>64.8</v>
      </c>
      <c r="D60" s="645">
        <v>67.6</v>
      </c>
      <c r="E60" s="645">
        <v>70.2</v>
      </c>
      <c r="F60" s="645">
        <v>72.6</v>
      </c>
      <c r="G60" s="645">
        <v>74.9</v>
      </c>
      <c r="H60" s="646">
        <v>77.7</v>
      </c>
      <c r="I60" s="644">
        <v>64.4</v>
      </c>
      <c r="J60" s="645">
        <v>67.2</v>
      </c>
      <c r="K60" s="645">
        <v>69.9</v>
      </c>
      <c r="L60" s="645">
        <v>72.7</v>
      </c>
      <c r="M60" s="645">
        <v>75.8</v>
      </c>
      <c r="N60" s="646">
        <v>79.2</v>
      </c>
    </row>
    <row r="61" ht="15" customHeight="1">
      <c r="N61" s="648" t="s">
        <v>335</v>
      </c>
    </row>
  </sheetData>
  <sheetProtection/>
  <mergeCells count="9">
    <mergeCell ref="B43:B44"/>
    <mergeCell ref="C43:H43"/>
    <mergeCell ref="I43:N43"/>
    <mergeCell ref="B3:B4"/>
    <mergeCell ref="C3:H3"/>
    <mergeCell ref="I3:N3"/>
    <mergeCell ref="B23:B24"/>
    <mergeCell ref="C23:H23"/>
    <mergeCell ref="I23:N23"/>
  </mergeCells>
  <printOptions/>
  <pageMargins left="0.5905511811023623" right="0.5905511811023623" top="0.7874015748031497" bottom="0.6" header="0.3937007874015748" footer="0.3937007874015748"/>
  <pageSetup horizontalDpi="600" verticalDpi="600" orientation="portrait" paperSize="9" scale="99" r:id="rId1"/>
  <headerFooter alignWithMargins="0">
    <oddHeader>&amp;R10.教      育</oddHeader>
    <oddFooter>&amp;C-64-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PageLayoutView="0" workbookViewId="0" topLeftCell="A23">
      <selection activeCell="Q44" sqref="Q44"/>
    </sheetView>
  </sheetViews>
  <sheetFormatPr defaultColWidth="9.00390625" defaultRowHeight="12.75"/>
  <cols>
    <col min="1" max="1" width="4.125" style="142" customWidth="1"/>
    <col min="2" max="2" width="11.625" style="615" customWidth="1"/>
    <col min="3" max="14" width="7.00390625" style="142" customWidth="1"/>
    <col min="15" max="16384" width="9.125" style="142" customWidth="1"/>
  </cols>
  <sheetData>
    <row r="1" ht="30" customHeight="1">
      <c r="A1" s="141" t="s">
        <v>336</v>
      </c>
    </row>
    <row r="2" spans="1:14" ht="18" customHeight="1">
      <c r="A2" s="616">
        <v>1</v>
      </c>
      <c r="B2" s="617" t="s">
        <v>309</v>
      </c>
      <c r="N2" s="618" t="s">
        <v>310</v>
      </c>
    </row>
    <row r="3" spans="1:15" ht="14.25" customHeight="1">
      <c r="A3" s="141"/>
      <c r="B3" s="414" t="s">
        <v>117</v>
      </c>
      <c r="C3" s="145" t="s">
        <v>337</v>
      </c>
      <c r="D3" s="145"/>
      <c r="E3" s="145"/>
      <c r="F3" s="145"/>
      <c r="G3" s="145"/>
      <c r="H3" s="145"/>
      <c r="I3" s="145" t="s">
        <v>338</v>
      </c>
      <c r="J3" s="145"/>
      <c r="K3" s="145"/>
      <c r="L3" s="145"/>
      <c r="M3" s="145"/>
      <c r="N3" s="145"/>
      <c r="O3" s="634"/>
    </row>
    <row r="4" spans="1:15" ht="14.25" customHeight="1">
      <c r="A4" s="141"/>
      <c r="B4" s="649"/>
      <c r="C4" s="650" t="s">
        <v>156</v>
      </c>
      <c r="D4" s="651"/>
      <c r="E4" s="652"/>
      <c r="F4" s="651" t="s">
        <v>339</v>
      </c>
      <c r="G4" s="651"/>
      <c r="H4" s="652"/>
      <c r="I4" s="650" t="s">
        <v>156</v>
      </c>
      <c r="J4" s="651"/>
      <c r="K4" s="652"/>
      <c r="L4" s="651" t="s">
        <v>339</v>
      </c>
      <c r="M4" s="651"/>
      <c r="N4" s="652"/>
      <c r="O4" s="634"/>
    </row>
    <row r="5" spans="2:15" ht="14.25" customHeight="1">
      <c r="B5" s="417"/>
      <c r="C5" s="619" t="s">
        <v>340</v>
      </c>
      <c r="D5" s="620" t="s">
        <v>341</v>
      </c>
      <c r="E5" s="621" t="s">
        <v>342</v>
      </c>
      <c r="F5" s="653" t="s">
        <v>343</v>
      </c>
      <c r="G5" s="620" t="s">
        <v>344</v>
      </c>
      <c r="H5" s="621" t="s">
        <v>345</v>
      </c>
      <c r="I5" s="619" t="s">
        <v>340</v>
      </c>
      <c r="J5" s="620" t="s">
        <v>341</v>
      </c>
      <c r="K5" s="621" t="s">
        <v>342</v>
      </c>
      <c r="L5" s="653" t="s">
        <v>343</v>
      </c>
      <c r="M5" s="620" t="s">
        <v>344</v>
      </c>
      <c r="N5" s="621" t="s">
        <v>345</v>
      </c>
      <c r="O5" s="634"/>
    </row>
    <row r="6" spans="2:15" ht="13.5" customHeight="1" hidden="1">
      <c r="B6" s="622" t="s">
        <v>317</v>
      </c>
      <c r="C6" s="623">
        <v>153</v>
      </c>
      <c r="D6" s="624">
        <v>160.9</v>
      </c>
      <c r="E6" s="625">
        <v>165.9</v>
      </c>
      <c r="F6" s="654">
        <v>169</v>
      </c>
      <c r="G6" s="624">
        <v>170.4</v>
      </c>
      <c r="H6" s="625">
        <v>171.1</v>
      </c>
      <c r="I6" s="623">
        <v>152.4</v>
      </c>
      <c r="J6" s="624">
        <v>155.8</v>
      </c>
      <c r="K6" s="625">
        <v>157.5</v>
      </c>
      <c r="L6" s="654">
        <v>158.3</v>
      </c>
      <c r="M6" s="624">
        <v>158.1</v>
      </c>
      <c r="N6" s="625">
        <v>158.8</v>
      </c>
      <c r="O6" s="634"/>
    </row>
    <row r="7" spans="2:15" ht="13.5" customHeight="1" hidden="1">
      <c r="B7" s="626" t="s">
        <v>318</v>
      </c>
      <c r="C7" s="627">
        <v>153</v>
      </c>
      <c r="D7" s="628">
        <v>160.9</v>
      </c>
      <c r="E7" s="629">
        <v>166.1</v>
      </c>
      <c r="F7" s="655">
        <v>168.5</v>
      </c>
      <c r="G7" s="628">
        <v>170.7</v>
      </c>
      <c r="H7" s="629">
        <v>171.5</v>
      </c>
      <c r="I7" s="627">
        <v>152.6</v>
      </c>
      <c r="J7" s="628">
        <v>155.7</v>
      </c>
      <c r="K7" s="629">
        <v>157.3</v>
      </c>
      <c r="L7" s="655">
        <v>157.7</v>
      </c>
      <c r="M7" s="628">
        <v>158.1</v>
      </c>
      <c r="N7" s="629">
        <v>158.8</v>
      </c>
      <c r="O7" s="634"/>
    </row>
    <row r="8" spans="2:15" ht="13.5" customHeight="1">
      <c r="B8" s="626" t="s">
        <v>319</v>
      </c>
      <c r="C8" s="627">
        <v>152.4</v>
      </c>
      <c r="D8" s="628">
        <v>160.2</v>
      </c>
      <c r="E8" s="629">
        <v>166.2</v>
      </c>
      <c r="F8" s="655">
        <v>168.8</v>
      </c>
      <c r="G8" s="628">
        <v>170.6</v>
      </c>
      <c r="H8" s="629">
        <v>171.4</v>
      </c>
      <c r="I8" s="627">
        <v>152.5</v>
      </c>
      <c r="J8" s="628">
        <v>155.7</v>
      </c>
      <c r="K8" s="629">
        <v>157.7</v>
      </c>
      <c r="L8" s="655">
        <v>157.6</v>
      </c>
      <c r="M8" s="628">
        <v>158.1</v>
      </c>
      <c r="N8" s="629">
        <v>158.3</v>
      </c>
      <c r="O8" s="634"/>
    </row>
    <row r="9" spans="2:15" ht="13.5" customHeight="1">
      <c r="B9" s="626" t="s">
        <v>320</v>
      </c>
      <c r="C9" s="627">
        <v>152.5</v>
      </c>
      <c r="D9" s="628">
        <v>160.1</v>
      </c>
      <c r="E9" s="629">
        <v>166.5</v>
      </c>
      <c r="F9" s="655">
        <v>168.7</v>
      </c>
      <c r="G9" s="628">
        <v>170.3</v>
      </c>
      <c r="H9" s="629">
        <v>171.4</v>
      </c>
      <c r="I9" s="627">
        <v>152.6</v>
      </c>
      <c r="J9" s="628">
        <v>155.9</v>
      </c>
      <c r="K9" s="629">
        <v>157.1</v>
      </c>
      <c r="L9" s="655">
        <v>158</v>
      </c>
      <c r="M9" s="628">
        <v>158.3</v>
      </c>
      <c r="N9" s="629">
        <v>158.6</v>
      </c>
      <c r="O9" s="634"/>
    </row>
    <row r="10" spans="2:15" ht="13.5" customHeight="1">
      <c r="B10" s="626" t="s">
        <v>321</v>
      </c>
      <c r="C10" s="627">
        <v>152.7</v>
      </c>
      <c r="D10" s="628">
        <v>160.4</v>
      </c>
      <c r="E10" s="629">
        <v>166.1</v>
      </c>
      <c r="F10" s="655">
        <v>169.2</v>
      </c>
      <c r="G10" s="628">
        <v>170.1</v>
      </c>
      <c r="H10" s="629">
        <v>171.3</v>
      </c>
      <c r="I10" s="627">
        <v>152.1</v>
      </c>
      <c r="J10" s="628">
        <v>155.6</v>
      </c>
      <c r="K10" s="629">
        <v>157.6</v>
      </c>
      <c r="L10" s="655">
        <v>157.7</v>
      </c>
      <c r="M10" s="628">
        <v>158.1</v>
      </c>
      <c r="N10" s="629">
        <v>158.7</v>
      </c>
      <c r="O10" s="634"/>
    </row>
    <row r="11" spans="2:15" ht="13.5" customHeight="1">
      <c r="B11" s="626" t="s">
        <v>322</v>
      </c>
      <c r="C11" s="627">
        <v>153</v>
      </c>
      <c r="D11" s="628">
        <v>160.3</v>
      </c>
      <c r="E11" s="629">
        <v>165.8</v>
      </c>
      <c r="F11" s="655">
        <v>168.9</v>
      </c>
      <c r="G11" s="628">
        <v>170.4</v>
      </c>
      <c r="H11" s="629">
        <v>170.5</v>
      </c>
      <c r="I11" s="627">
        <v>152.6</v>
      </c>
      <c r="J11" s="628">
        <v>156.1</v>
      </c>
      <c r="K11" s="629">
        <v>157.5</v>
      </c>
      <c r="L11" s="655">
        <v>157.6</v>
      </c>
      <c r="M11" s="628">
        <v>158.4</v>
      </c>
      <c r="N11" s="629">
        <v>158.5</v>
      </c>
      <c r="O11" s="634"/>
    </row>
    <row r="12" spans="2:15" ht="13.5" customHeight="1">
      <c r="B12" s="626" t="s">
        <v>323</v>
      </c>
      <c r="C12" s="631">
        <v>152.6</v>
      </c>
      <c r="D12" s="632">
        <v>160.6</v>
      </c>
      <c r="E12" s="633">
        <v>165.4</v>
      </c>
      <c r="F12" s="656">
        <v>168.9</v>
      </c>
      <c r="G12" s="632">
        <v>169.8</v>
      </c>
      <c r="H12" s="633">
        <v>171</v>
      </c>
      <c r="I12" s="631">
        <v>152.6</v>
      </c>
      <c r="J12" s="632">
        <v>155.8</v>
      </c>
      <c r="K12" s="633">
        <v>157.4</v>
      </c>
      <c r="L12" s="656">
        <v>157.4</v>
      </c>
      <c r="M12" s="632">
        <v>158.7</v>
      </c>
      <c r="N12" s="633">
        <v>158.7</v>
      </c>
      <c r="O12" s="634"/>
    </row>
    <row r="13" spans="1:15" ht="13.5" customHeight="1">
      <c r="A13" s="657"/>
      <c r="B13" s="658" t="s">
        <v>324</v>
      </c>
      <c r="C13" s="627">
        <v>152.9</v>
      </c>
      <c r="D13" s="628">
        <v>160.6</v>
      </c>
      <c r="E13" s="629">
        <v>165.6</v>
      </c>
      <c r="F13" s="655">
        <v>168.4</v>
      </c>
      <c r="G13" s="628">
        <v>170.8</v>
      </c>
      <c r="H13" s="629">
        <v>171.7</v>
      </c>
      <c r="I13" s="627">
        <v>152.5</v>
      </c>
      <c r="J13" s="628">
        <v>155.9</v>
      </c>
      <c r="K13" s="629">
        <v>157.3</v>
      </c>
      <c r="L13" s="655">
        <v>158.1</v>
      </c>
      <c r="M13" s="628">
        <v>158</v>
      </c>
      <c r="N13" s="629">
        <v>158.3</v>
      </c>
      <c r="O13" s="634"/>
    </row>
    <row r="14" spans="2:15" ht="13.5" customHeight="1">
      <c r="B14" s="626" t="s">
        <v>325</v>
      </c>
      <c r="C14" s="627">
        <v>152.7</v>
      </c>
      <c r="D14" s="628">
        <v>159.9</v>
      </c>
      <c r="E14" s="629">
        <v>165.3</v>
      </c>
      <c r="F14" s="655">
        <v>169</v>
      </c>
      <c r="G14" s="628">
        <v>171</v>
      </c>
      <c r="H14" s="629">
        <v>171.4</v>
      </c>
      <c r="I14" s="627">
        <v>152.6</v>
      </c>
      <c r="J14" s="628">
        <v>155.9</v>
      </c>
      <c r="K14" s="629">
        <v>157.3</v>
      </c>
      <c r="L14" s="655">
        <v>157.6</v>
      </c>
      <c r="M14" s="628">
        <v>158.3</v>
      </c>
      <c r="N14" s="629">
        <v>158.9</v>
      </c>
      <c r="O14" s="634"/>
    </row>
    <row r="15" spans="2:15" ht="13.5" customHeight="1">
      <c r="B15" s="626" t="s">
        <v>326</v>
      </c>
      <c r="C15" s="627">
        <v>152.5</v>
      </c>
      <c r="D15" s="628">
        <v>160.5</v>
      </c>
      <c r="E15" s="629">
        <v>165.6</v>
      </c>
      <c r="F15" s="655">
        <v>168.4</v>
      </c>
      <c r="G15" s="628">
        <v>169.9</v>
      </c>
      <c r="H15" s="629">
        <v>171.2</v>
      </c>
      <c r="I15" s="627">
        <v>152.5</v>
      </c>
      <c r="J15" s="628">
        <v>155.6</v>
      </c>
      <c r="K15" s="629">
        <v>157.3</v>
      </c>
      <c r="L15" s="655">
        <v>157.4</v>
      </c>
      <c r="M15" s="628">
        <v>157.8</v>
      </c>
      <c r="N15" s="629">
        <v>158.6</v>
      </c>
      <c r="O15" s="634"/>
    </row>
    <row r="16" spans="2:15" ht="13.5" customHeight="1">
      <c r="B16" s="626" t="s">
        <v>327</v>
      </c>
      <c r="C16" s="627">
        <v>152.9</v>
      </c>
      <c r="D16" s="628">
        <v>159.9</v>
      </c>
      <c r="E16" s="629">
        <v>166</v>
      </c>
      <c r="F16" s="655">
        <v>168.4</v>
      </c>
      <c r="G16" s="628">
        <v>170.5</v>
      </c>
      <c r="H16" s="629">
        <v>171.3</v>
      </c>
      <c r="I16" s="627">
        <v>152.4</v>
      </c>
      <c r="J16" s="628">
        <v>155.6</v>
      </c>
      <c r="K16" s="629">
        <v>157.1</v>
      </c>
      <c r="L16" s="655">
        <v>156.8</v>
      </c>
      <c r="M16" s="628">
        <v>157.8</v>
      </c>
      <c r="N16" s="629">
        <v>158.2</v>
      </c>
      <c r="O16" s="634"/>
    </row>
    <row r="17" spans="2:15" ht="13.5" customHeight="1">
      <c r="B17" s="626" t="s">
        <v>328</v>
      </c>
      <c r="C17" s="627">
        <v>152.3</v>
      </c>
      <c r="D17" s="628">
        <v>159.6</v>
      </c>
      <c r="E17" s="629">
        <v>164.7</v>
      </c>
      <c r="F17" s="655">
        <v>168.8</v>
      </c>
      <c r="G17" s="628">
        <v>170.3</v>
      </c>
      <c r="H17" s="629">
        <v>170.7</v>
      </c>
      <c r="I17" s="627">
        <v>151.7</v>
      </c>
      <c r="J17" s="628">
        <v>155.9</v>
      </c>
      <c r="K17" s="629">
        <v>156.5</v>
      </c>
      <c r="L17" s="655">
        <v>158.1</v>
      </c>
      <c r="M17" s="628">
        <v>158.1</v>
      </c>
      <c r="N17" s="629">
        <v>158</v>
      </c>
      <c r="O17" s="634"/>
    </row>
    <row r="18" spans="2:15" ht="13.5" customHeight="1">
      <c r="B18" s="626" t="s">
        <v>329</v>
      </c>
      <c r="C18" s="627">
        <v>152.3</v>
      </c>
      <c r="D18" s="628">
        <v>159.9</v>
      </c>
      <c r="E18" s="629">
        <v>165.7</v>
      </c>
      <c r="F18" s="655">
        <v>168.6</v>
      </c>
      <c r="G18" s="628">
        <v>170</v>
      </c>
      <c r="H18" s="629">
        <v>170.8</v>
      </c>
      <c r="I18" s="627">
        <v>151.6</v>
      </c>
      <c r="J18" s="628">
        <v>155.3</v>
      </c>
      <c r="K18" s="629">
        <v>156.9</v>
      </c>
      <c r="L18" s="655">
        <v>157.6</v>
      </c>
      <c r="M18" s="628">
        <v>157.6</v>
      </c>
      <c r="N18" s="629">
        <v>157.9</v>
      </c>
      <c r="O18" s="634"/>
    </row>
    <row r="19" spans="2:15" ht="13.5" customHeight="1">
      <c r="B19" s="626" t="s">
        <v>330</v>
      </c>
      <c r="C19" s="627">
        <v>152.2</v>
      </c>
      <c r="D19" s="628">
        <v>160.3</v>
      </c>
      <c r="E19" s="629">
        <v>165.8</v>
      </c>
      <c r="F19" s="627">
        <v>169</v>
      </c>
      <c r="G19" s="628">
        <v>170.6</v>
      </c>
      <c r="H19" s="629">
        <v>171.3</v>
      </c>
      <c r="I19" s="627">
        <v>152.4</v>
      </c>
      <c r="J19" s="628">
        <v>155</v>
      </c>
      <c r="K19" s="629">
        <v>156.8</v>
      </c>
      <c r="L19" s="627">
        <v>157.3</v>
      </c>
      <c r="M19" s="628">
        <v>157.6</v>
      </c>
      <c r="N19" s="629">
        <v>158.3</v>
      </c>
      <c r="O19" s="634"/>
    </row>
    <row r="20" spans="2:15" ht="13.5" customHeight="1">
      <c r="B20" s="647" t="s">
        <v>154</v>
      </c>
      <c r="C20" s="640">
        <v>153.1</v>
      </c>
      <c r="D20" s="641">
        <v>159.7</v>
      </c>
      <c r="E20" s="642">
        <v>166.6</v>
      </c>
      <c r="F20" s="640">
        <v>169.2</v>
      </c>
      <c r="G20" s="641">
        <v>170.9</v>
      </c>
      <c r="H20" s="642">
        <v>170.9</v>
      </c>
      <c r="I20" s="640">
        <v>151.7</v>
      </c>
      <c r="J20" s="641">
        <v>155.2</v>
      </c>
      <c r="K20" s="642">
        <v>156.8</v>
      </c>
      <c r="L20" s="640">
        <v>157.9</v>
      </c>
      <c r="M20" s="641">
        <v>157.6</v>
      </c>
      <c r="N20" s="642">
        <v>157.9</v>
      </c>
      <c r="O20" s="634"/>
    </row>
    <row r="21" spans="2:15" ht="13.5" customHeight="1">
      <c r="B21" s="643" t="s">
        <v>331</v>
      </c>
      <c r="C21" s="644">
        <v>152.6</v>
      </c>
      <c r="D21" s="645">
        <v>159.8</v>
      </c>
      <c r="E21" s="646">
        <v>165.1</v>
      </c>
      <c r="F21" s="659">
        <v>168.3</v>
      </c>
      <c r="G21" s="645">
        <v>169.8</v>
      </c>
      <c r="H21" s="646">
        <v>170.7</v>
      </c>
      <c r="I21" s="644">
        <v>151.8</v>
      </c>
      <c r="J21" s="645">
        <v>154.9</v>
      </c>
      <c r="K21" s="646">
        <v>156.5</v>
      </c>
      <c r="L21" s="659">
        <v>157.1</v>
      </c>
      <c r="M21" s="645">
        <v>157.6</v>
      </c>
      <c r="N21" s="646">
        <v>157.9</v>
      </c>
      <c r="O21" s="634"/>
    </row>
    <row r="22" ht="4.5" customHeight="1">
      <c r="O22" s="634"/>
    </row>
    <row r="23" spans="1:15" ht="18" customHeight="1">
      <c r="A23" s="616">
        <v>2</v>
      </c>
      <c r="B23" s="617" t="s">
        <v>332</v>
      </c>
      <c r="N23" s="618" t="s">
        <v>333</v>
      </c>
      <c r="O23" s="634"/>
    </row>
    <row r="24" spans="1:15" ht="14.25" customHeight="1">
      <c r="A24" s="141"/>
      <c r="B24" s="414" t="s">
        <v>117</v>
      </c>
      <c r="C24" s="145" t="s">
        <v>337</v>
      </c>
      <c r="D24" s="145"/>
      <c r="E24" s="145"/>
      <c r="F24" s="145"/>
      <c r="G24" s="145"/>
      <c r="H24" s="145"/>
      <c r="I24" s="145" t="s">
        <v>338</v>
      </c>
      <c r="J24" s="145"/>
      <c r="K24" s="145"/>
      <c r="L24" s="145"/>
      <c r="M24" s="145"/>
      <c r="N24" s="145"/>
      <c r="O24" s="634"/>
    </row>
    <row r="25" spans="1:15" ht="14.25" customHeight="1">
      <c r="A25" s="141"/>
      <c r="B25" s="649"/>
      <c r="C25" s="650" t="s">
        <v>156</v>
      </c>
      <c r="D25" s="651"/>
      <c r="E25" s="652"/>
      <c r="F25" s="651" t="s">
        <v>339</v>
      </c>
      <c r="G25" s="651"/>
      <c r="H25" s="652"/>
      <c r="I25" s="650" t="s">
        <v>156</v>
      </c>
      <c r="J25" s="651"/>
      <c r="K25" s="652"/>
      <c r="L25" s="651" t="s">
        <v>339</v>
      </c>
      <c r="M25" s="651"/>
      <c r="N25" s="652"/>
      <c r="O25" s="634"/>
    </row>
    <row r="26" spans="2:15" ht="14.25" customHeight="1">
      <c r="B26" s="417"/>
      <c r="C26" s="619" t="s">
        <v>340</v>
      </c>
      <c r="D26" s="620" t="s">
        <v>341</v>
      </c>
      <c r="E26" s="621" t="s">
        <v>342</v>
      </c>
      <c r="F26" s="653" t="s">
        <v>343</v>
      </c>
      <c r="G26" s="620" t="s">
        <v>344</v>
      </c>
      <c r="H26" s="621" t="s">
        <v>345</v>
      </c>
      <c r="I26" s="619" t="s">
        <v>340</v>
      </c>
      <c r="J26" s="620" t="s">
        <v>341</v>
      </c>
      <c r="K26" s="621" t="s">
        <v>342</v>
      </c>
      <c r="L26" s="653" t="s">
        <v>343</v>
      </c>
      <c r="M26" s="620" t="s">
        <v>344</v>
      </c>
      <c r="N26" s="621" t="s">
        <v>345</v>
      </c>
      <c r="O26" s="634"/>
    </row>
    <row r="27" spans="2:15" ht="13.5" customHeight="1" hidden="1">
      <c r="B27" s="660" t="s">
        <v>317</v>
      </c>
      <c r="C27" s="661">
        <v>45.5</v>
      </c>
      <c r="D27" s="662">
        <v>50.4</v>
      </c>
      <c r="E27" s="663">
        <v>55.7</v>
      </c>
      <c r="F27" s="664">
        <v>59.8</v>
      </c>
      <c r="G27" s="662">
        <v>62.3</v>
      </c>
      <c r="H27" s="663">
        <v>63</v>
      </c>
      <c r="I27" s="661">
        <v>44.5</v>
      </c>
      <c r="J27" s="662">
        <v>48.7</v>
      </c>
      <c r="K27" s="663">
        <v>51.3</v>
      </c>
      <c r="L27" s="664">
        <v>52.7</v>
      </c>
      <c r="M27" s="662">
        <v>53.5</v>
      </c>
      <c r="N27" s="663">
        <v>54</v>
      </c>
      <c r="O27" s="634"/>
    </row>
    <row r="28" spans="2:15" ht="13.5" customHeight="1" hidden="1">
      <c r="B28" s="626" t="s">
        <v>318</v>
      </c>
      <c r="C28" s="627">
        <v>44.7</v>
      </c>
      <c r="D28" s="628">
        <v>50.8</v>
      </c>
      <c r="E28" s="629">
        <v>55.2</v>
      </c>
      <c r="F28" s="655">
        <v>60.5</v>
      </c>
      <c r="G28" s="628">
        <v>61.8</v>
      </c>
      <c r="H28" s="629">
        <v>63.9</v>
      </c>
      <c r="I28" s="627">
        <v>45.5</v>
      </c>
      <c r="J28" s="628">
        <v>48.3</v>
      </c>
      <c r="K28" s="629">
        <v>51.4</v>
      </c>
      <c r="L28" s="655">
        <v>52.6</v>
      </c>
      <c r="M28" s="628">
        <v>53.1</v>
      </c>
      <c r="N28" s="629">
        <v>54</v>
      </c>
      <c r="O28" s="634"/>
    </row>
    <row r="29" spans="2:15" ht="13.5" customHeight="1">
      <c r="B29" s="626" t="s">
        <v>319</v>
      </c>
      <c r="C29" s="627">
        <v>44.6</v>
      </c>
      <c r="D29" s="628">
        <v>49.2</v>
      </c>
      <c r="E29" s="629">
        <v>55.7</v>
      </c>
      <c r="F29" s="655">
        <v>60.8</v>
      </c>
      <c r="G29" s="628">
        <v>62.9</v>
      </c>
      <c r="H29" s="629">
        <v>63.9</v>
      </c>
      <c r="I29" s="627">
        <v>44.5</v>
      </c>
      <c r="J29" s="628">
        <v>48.5</v>
      </c>
      <c r="K29" s="629">
        <v>51.4</v>
      </c>
      <c r="L29" s="655">
        <v>52.8</v>
      </c>
      <c r="M29" s="628">
        <v>54.5</v>
      </c>
      <c r="N29" s="629">
        <v>53.9</v>
      </c>
      <c r="O29" s="634"/>
    </row>
    <row r="30" spans="2:15" ht="13.5" customHeight="1">
      <c r="B30" s="626" t="s">
        <v>320</v>
      </c>
      <c r="C30" s="627">
        <v>44</v>
      </c>
      <c r="D30" s="628">
        <v>49.3</v>
      </c>
      <c r="E30" s="629">
        <v>55.6</v>
      </c>
      <c r="F30" s="655">
        <v>60.8</v>
      </c>
      <c r="G30" s="628">
        <v>62.8</v>
      </c>
      <c r="H30" s="629">
        <v>64.1</v>
      </c>
      <c r="I30" s="627">
        <v>44.8</v>
      </c>
      <c r="J30" s="628">
        <v>48</v>
      </c>
      <c r="K30" s="629">
        <v>50.8</v>
      </c>
      <c r="L30" s="655">
        <v>52.5</v>
      </c>
      <c r="M30" s="628">
        <v>53.5</v>
      </c>
      <c r="N30" s="629">
        <v>54</v>
      </c>
      <c r="O30" s="634"/>
    </row>
    <row r="31" spans="2:15" ht="13.5" customHeight="1">
      <c r="B31" s="626" t="s">
        <v>321</v>
      </c>
      <c r="C31" s="627">
        <v>44.5</v>
      </c>
      <c r="D31" s="628">
        <v>49.7</v>
      </c>
      <c r="E31" s="629">
        <v>55.2</v>
      </c>
      <c r="F31" s="655">
        <v>61.5</v>
      </c>
      <c r="G31" s="628">
        <v>62.5</v>
      </c>
      <c r="H31" s="629">
        <v>64.4</v>
      </c>
      <c r="I31" s="627">
        <v>44.4</v>
      </c>
      <c r="J31" s="628">
        <v>47.9</v>
      </c>
      <c r="K31" s="629">
        <v>51</v>
      </c>
      <c r="L31" s="655">
        <v>52.8</v>
      </c>
      <c r="M31" s="628">
        <v>53.6</v>
      </c>
      <c r="N31" s="629">
        <v>54.4</v>
      </c>
      <c r="O31" s="634"/>
    </row>
    <row r="32" spans="2:15" ht="13.5" customHeight="1">
      <c r="B32" s="626" t="s">
        <v>322</v>
      </c>
      <c r="C32" s="627">
        <v>45</v>
      </c>
      <c r="D32" s="628">
        <v>50.2</v>
      </c>
      <c r="E32" s="629">
        <v>55.1</v>
      </c>
      <c r="F32" s="655">
        <v>61.2</v>
      </c>
      <c r="G32" s="628">
        <v>62.5</v>
      </c>
      <c r="H32" s="629">
        <v>64.5</v>
      </c>
      <c r="I32" s="627">
        <v>44.5</v>
      </c>
      <c r="J32" s="628">
        <v>48.5</v>
      </c>
      <c r="K32" s="629">
        <v>50.7</v>
      </c>
      <c r="L32" s="655">
        <v>52.1</v>
      </c>
      <c r="M32" s="628">
        <v>54.1</v>
      </c>
      <c r="N32" s="629">
        <v>53.6</v>
      </c>
      <c r="O32" s="634"/>
    </row>
    <row r="33" spans="2:15" ht="13.5" customHeight="1">
      <c r="B33" s="626" t="s">
        <v>323</v>
      </c>
      <c r="C33" s="631">
        <v>44.2</v>
      </c>
      <c r="D33" s="632">
        <v>49.4</v>
      </c>
      <c r="E33" s="633">
        <v>54.1</v>
      </c>
      <c r="F33" s="656">
        <v>59.6</v>
      </c>
      <c r="G33" s="632">
        <v>62.2</v>
      </c>
      <c r="H33" s="633">
        <v>63.2</v>
      </c>
      <c r="I33" s="631">
        <v>44</v>
      </c>
      <c r="J33" s="632">
        <v>47.9</v>
      </c>
      <c r="K33" s="633">
        <v>50.5</v>
      </c>
      <c r="L33" s="656">
        <v>51.3</v>
      </c>
      <c r="M33" s="632">
        <v>53.5</v>
      </c>
      <c r="N33" s="633">
        <v>53.5</v>
      </c>
      <c r="O33" s="634"/>
    </row>
    <row r="34" spans="2:15" ht="13.5" customHeight="1">
      <c r="B34" s="626" t="s">
        <v>324</v>
      </c>
      <c r="C34" s="627">
        <v>44.8</v>
      </c>
      <c r="D34" s="628">
        <v>49.5</v>
      </c>
      <c r="E34" s="629">
        <v>55</v>
      </c>
      <c r="F34" s="655">
        <v>59.4</v>
      </c>
      <c r="G34" s="628">
        <v>63</v>
      </c>
      <c r="H34" s="629">
        <v>63.3</v>
      </c>
      <c r="I34" s="627">
        <v>44.5</v>
      </c>
      <c r="J34" s="628">
        <v>47.8</v>
      </c>
      <c r="K34" s="629">
        <v>50.9</v>
      </c>
      <c r="L34" s="655">
        <v>52.6</v>
      </c>
      <c r="M34" s="628">
        <v>53.4</v>
      </c>
      <c r="N34" s="629">
        <v>53.6</v>
      </c>
      <c r="O34" s="634"/>
    </row>
    <row r="35" spans="2:15" ht="13.5" customHeight="1">
      <c r="B35" s="626" t="s">
        <v>325</v>
      </c>
      <c r="C35" s="627">
        <v>44.1</v>
      </c>
      <c r="D35" s="628">
        <v>49.1</v>
      </c>
      <c r="E35" s="629">
        <v>54</v>
      </c>
      <c r="F35" s="655">
        <v>59.4</v>
      </c>
      <c r="G35" s="628">
        <v>62.2</v>
      </c>
      <c r="H35" s="629">
        <v>63.2</v>
      </c>
      <c r="I35" s="627">
        <v>44</v>
      </c>
      <c r="J35" s="628">
        <v>47.8</v>
      </c>
      <c r="K35" s="629">
        <v>50.5</v>
      </c>
      <c r="L35" s="655">
        <v>52</v>
      </c>
      <c r="M35" s="628">
        <v>52.8</v>
      </c>
      <c r="N35" s="629">
        <v>53.5</v>
      </c>
      <c r="O35" s="634"/>
    </row>
    <row r="36" spans="2:15" ht="13.5" customHeight="1">
      <c r="B36" s="626" t="s">
        <v>326</v>
      </c>
      <c r="C36" s="627">
        <v>44.5</v>
      </c>
      <c r="D36" s="628">
        <v>49.6</v>
      </c>
      <c r="E36" s="629">
        <v>54.5</v>
      </c>
      <c r="F36" s="655">
        <v>59.5</v>
      </c>
      <c r="G36" s="628">
        <v>62.8</v>
      </c>
      <c r="H36" s="629">
        <v>63</v>
      </c>
      <c r="I36" s="627">
        <v>44</v>
      </c>
      <c r="J36" s="628">
        <v>48.5</v>
      </c>
      <c r="K36" s="629">
        <v>50.4</v>
      </c>
      <c r="L36" s="655">
        <v>52.1</v>
      </c>
      <c r="M36" s="628">
        <v>53.2</v>
      </c>
      <c r="N36" s="629">
        <v>53.7</v>
      </c>
      <c r="O36" s="634"/>
    </row>
    <row r="37" spans="2:15" ht="13.5" customHeight="1">
      <c r="B37" s="639" t="s">
        <v>327</v>
      </c>
      <c r="C37" s="636">
        <v>44</v>
      </c>
      <c r="D37" s="637">
        <v>49.5</v>
      </c>
      <c r="E37" s="638">
        <v>55.1</v>
      </c>
      <c r="F37" s="665">
        <v>58.9</v>
      </c>
      <c r="G37" s="637">
        <v>61.8</v>
      </c>
      <c r="H37" s="638">
        <v>64.6</v>
      </c>
      <c r="I37" s="636">
        <v>44.1</v>
      </c>
      <c r="J37" s="637">
        <v>47.2</v>
      </c>
      <c r="K37" s="638">
        <v>50.4</v>
      </c>
      <c r="L37" s="665">
        <v>51.4</v>
      </c>
      <c r="M37" s="637">
        <v>53.4</v>
      </c>
      <c r="N37" s="638">
        <v>53.2</v>
      </c>
      <c r="O37" s="634"/>
    </row>
    <row r="38" spans="2:15" ht="13.5" customHeight="1">
      <c r="B38" s="626" t="s">
        <v>328</v>
      </c>
      <c r="C38" s="627">
        <v>43.7</v>
      </c>
      <c r="D38" s="628">
        <v>48.8</v>
      </c>
      <c r="E38" s="629">
        <v>53.3</v>
      </c>
      <c r="F38" s="655">
        <v>60.5</v>
      </c>
      <c r="G38" s="628">
        <v>62.3</v>
      </c>
      <c r="H38" s="629">
        <v>62.7</v>
      </c>
      <c r="I38" s="627">
        <v>43</v>
      </c>
      <c r="J38" s="628">
        <v>47.4</v>
      </c>
      <c r="K38" s="629">
        <v>49.7</v>
      </c>
      <c r="L38" s="655">
        <v>51.6</v>
      </c>
      <c r="M38" s="628">
        <v>53.3</v>
      </c>
      <c r="N38" s="629">
        <v>53.2</v>
      </c>
      <c r="O38" s="634"/>
    </row>
    <row r="39" spans="2:15" ht="13.5" customHeight="1">
      <c r="B39" s="626" t="s">
        <v>329</v>
      </c>
      <c r="C39" s="627">
        <v>43.4</v>
      </c>
      <c r="D39" s="628">
        <v>49.2</v>
      </c>
      <c r="E39" s="629">
        <v>54.1</v>
      </c>
      <c r="F39" s="655">
        <v>59.1</v>
      </c>
      <c r="G39" s="628">
        <v>61.2</v>
      </c>
      <c r="H39" s="629">
        <v>64.2</v>
      </c>
      <c r="I39" s="627">
        <v>43</v>
      </c>
      <c r="J39" s="628">
        <v>47.6</v>
      </c>
      <c r="K39" s="629">
        <v>50.3</v>
      </c>
      <c r="L39" s="655">
        <v>51.7</v>
      </c>
      <c r="M39" s="628">
        <v>52.8</v>
      </c>
      <c r="N39" s="629">
        <v>52.2</v>
      </c>
      <c r="O39" s="634"/>
    </row>
    <row r="40" spans="2:15" ht="13.5" customHeight="1">
      <c r="B40" s="626" t="s">
        <v>330</v>
      </c>
      <c r="C40" s="627">
        <v>43.6</v>
      </c>
      <c r="D40" s="628">
        <v>49.1</v>
      </c>
      <c r="E40" s="629">
        <v>54.3</v>
      </c>
      <c r="F40" s="655">
        <v>59.4</v>
      </c>
      <c r="G40" s="628">
        <v>62</v>
      </c>
      <c r="H40" s="629">
        <v>63.2</v>
      </c>
      <c r="I40" s="627">
        <v>43.8</v>
      </c>
      <c r="J40" s="628">
        <v>47.6</v>
      </c>
      <c r="K40" s="629">
        <v>50.1</v>
      </c>
      <c r="L40" s="627">
        <v>51.5</v>
      </c>
      <c r="M40" s="628">
        <v>52.9</v>
      </c>
      <c r="N40" s="629">
        <v>53.2</v>
      </c>
      <c r="O40" s="634"/>
    </row>
    <row r="41" spans="2:15" ht="13.5" customHeight="1">
      <c r="B41" s="647" t="s">
        <v>154</v>
      </c>
      <c r="C41" s="640">
        <v>43.8</v>
      </c>
      <c r="D41" s="641">
        <v>48.6</v>
      </c>
      <c r="E41" s="642">
        <v>55.8</v>
      </c>
      <c r="F41" s="666">
        <v>59.1</v>
      </c>
      <c r="G41" s="641">
        <v>60.6</v>
      </c>
      <c r="H41" s="642">
        <v>62.2</v>
      </c>
      <c r="I41" s="640">
        <v>42.7</v>
      </c>
      <c r="J41" s="641">
        <v>47.1</v>
      </c>
      <c r="K41" s="642">
        <v>50.1</v>
      </c>
      <c r="L41" s="640">
        <v>51.6</v>
      </c>
      <c r="M41" s="641">
        <v>52.4</v>
      </c>
      <c r="N41" s="642">
        <v>52.9</v>
      </c>
      <c r="O41" s="634"/>
    </row>
    <row r="42" spans="2:15" ht="13.5" customHeight="1">
      <c r="B42" s="643" t="s">
        <v>331</v>
      </c>
      <c r="C42" s="644">
        <v>43.9</v>
      </c>
      <c r="D42" s="645">
        <v>48.8</v>
      </c>
      <c r="E42" s="646">
        <v>53.9</v>
      </c>
      <c r="F42" s="659">
        <v>59</v>
      </c>
      <c r="G42" s="645">
        <v>60.6</v>
      </c>
      <c r="H42" s="646">
        <v>62.5</v>
      </c>
      <c r="I42" s="644">
        <v>43.6</v>
      </c>
      <c r="J42" s="645">
        <v>47.3</v>
      </c>
      <c r="K42" s="646">
        <v>49.9</v>
      </c>
      <c r="L42" s="659">
        <v>51.5</v>
      </c>
      <c r="M42" s="645">
        <v>52.2</v>
      </c>
      <c r="N42" s="646">
        <v>53</v>
      </c>
      <c r="O42" s="634"/>
    </row>
    <row r="43" spans="2:15" ht="5.25" customHeight="1">
      <c r="B43" s="667"/>
      <c r="C43" s="668"/>
      <c r="D43" s="668"/>
      <c r="E43" s="668"/>
      <c r="F43" s="668"/>
      <c r="G43" s="668"/>
      <c r="H43" s="668"/>
      <c r="I43" s="668"/>
      <c r="J43" s="668"/>
      <c r="K43" s="668"/>
      <c r="L43" s="668"/>
      <c r="M43" s="668"/>
      <c r="N43" s="668"/>
      <c r="O43" s="634"/>
    </row>
    <row r="44" spans="1:15" ht="18" customHeight="1">
      <c r="A44" s="616">
        <v>3</v>
      </c>
      <c r="B44" s="617" t="s">
        <v>334</v>
      </c>
      <c r="N44" s="618" t="s">
        <v>310</v>
      </c>
      <c r="O44" s="634"/>
    </row>
    <row r="45" spans="1:15" ht="14.25" customHeight="1">
      <c r="A45" s="141"/>
      <c r="B45" s="414" t="s">
        <v>117</v>
      </c>
      <c r="C45" s="145" t="s">
        <v>337</v>
      </c>
      <c r="D45" s="145"/>
      <c r="E45" s="145"/>
      <c r="F45" s="145"/>
      <c r="G45" s="145"/>
      <c r="H45" s="145"/>
      <c r="I45" s="145" t="s">
        <v>338</v>
      </c>
      <c r="J45" s="145"/>
      <c r="K45" s="145"/>
      <c r="L45" s="145"/>
      <c r="M45" s="145"/>
      <c r="N45" s="145"/>
      <c r="O45" s="634"/>
    </row>
    <row r="46" spans="1:15" ht="14.25" customHeight="1">
      <c r="A46" s="141"/>
      <c r="B46" s="649"/>
      <c r="C46" s="650" t="s">
        <v>156</v>
      </c>
      <c r="D46" s="651"/>
      <c r="E46" s="652"/>
      <c r="F46" s="651" t="s">
        <v>339</v>
      </c>
      <c r="G46" s="651"/>
      <c r="H46" s="652"/>
      <c r="I46" s="650" t="s">
        <v>156</v>
      </c>
      <c r="J46" s="651"/>
      <c r="K46" s="652"/>
      <c r="L46" s="651" t="s">
        <v>339</v>
      </c>
      <c r="M46" s="651"/>
      <c r="N46" s="652"/>
      <c r="O46" s="634"/>
    </row>
    <row r="47" spans="2:15" ht="14.25" customHeight="1">
      <c r="B47" s="417"/>
      <c r="C47" s="619" t="s">
        <v>340</v>
      </c>
      <c r="D47" s="620" t="s">
        <v>341</v>
      </c>
      <c r="E47" s="621" t="s">
        <v>342</v>
      </c>
      <c r="F47" s="653" t="s">
        <v>343</v>
      </c>
      <c r="G47" s="620" t="s">
        <v>344</v>
      </c>
      <c r="H47" s="621" t="s">
        <v>345</v>
      </c>
      <c r="I47" s="619" t="s">
        <v>340</v>
      </c>
      <c r="J47" s="620" t="s">
        <v>341</v>
      </c>
      <c r="K47" s="621" t="s">
        <v>342</v>
      </c>
      <c r="L47" s="653" t="s">
        <v>343</v>
      </c>
      <c r="M47" s="620" t="s">
        <v>344</v>
      </c>
      <c r="N47" s="621" t="s">
        <v>345</v>
      </c>
      <c r="O47" s="634"/>
    </row>
    <row r="48" spans="2:15" ht="13.5" customHeight="1" hidden="1">
      <c r="B48" s="622" t="s">
        <v>317</v>
      </c>
      <c r="C48" s="623">
        <v>81.8</v>
      </c>
      <c r="D48" s="624">
        <v>85.6</v>
      </c>
      <c r="E48" s="625">
        <v>88.4</v>
      </c>
      <c r="F48" s="654">
        <v>90.3</v>
      </c>
      <c r="G48" s="624">
        <v>91.2</v>
      </c>
      <c r="H48" s="625">
        <v>91.6</v>
      </c>
      <c r="I48" s="623">
        <v>82.5</v>
      </c>
      <c r="J48" s="624">
        <v>84.2</v>
      </c>
      <c r="K48" s="625">
        <v>85.2</v>
      </c>
      <c r="L48" s="654">
        <v>85.8</v>
      </c>
      <c r="M48" s="624">
        <v>85.7</v>
      </c>
      <c r="N48" s="625">
        <v>85.9</v>
      </c>
      <c r="O48" s="634"/>
    </row>
    <row r="49" spans="2:15" ht="13.5" customHeight="1" hidden="1">
      <c r="B49" s="626" t="s">
        <v>318</v>
      </c>
      <c r="C49" s="627">
        <v>81.7</v>
      </c>
      <c r="D49" s="628">
        <v>85.6</v>
      </c>
      <c r="E49" s="629">
        <v>88.5</v>
      </c>
      <c r="F49" s="655">
        <v>90.5</v>
      </c>
      <c r="G49" s="628">
        <v>91.6</v>
      </c>
      <c r="H49" s="629">
        <v>91.9</v>
      </c>
      <c r="I49" s="627">
        <v>82.7</v>
      </c>
      <c r="J49" s="628">
        <v>84.2</v>
      </c>
      <c r="K49" s="629">
        <v>85.2</v>
      </c>
      <c r="L49" s="655">
        <v>85.6</v>
      </c>
      <c r="M49" s="628">
        <v>85.7</v>
      </c>
      <c r="N49" s="629">
        <v>86</v>
      </c>
      <c r="O49" s="634"/>
    </row>
    <row r="50" spans="2:15" ht="13.5" customHeight="1">
      <c r="B50" s="626" t="s">
        <v>319</v>
      </c>
      <c r="C50" s="627">
        <v>81.5</v>
      </c>
      <c r="D50" s="628">
        <v>85.2</v>
      </c>
      <c r="E50" s="629">
        <v>88.6</v>
      </c>
      <c r="F50" s="655">
        <v>90.5</v>
      </c>
      <c r="G50" s="628">
        <v>91.5</v>
      </c>
      <c r="H50" s="629">
        <v>92</v>
      </c>
      <c r="I50" s="627">
        <v>82.6</v>
      </c>
      <c r="J50" s="628">
        <v>84.2</v>
      </c>
      <c r="K50" s="629">
        <v>85.3</v>
      </c>
      <c r="L50" s="655">
        <v>85.8</v>
      </c>
      <c r="M50" s="628">
        <v>85.9</v>
      </c>
      <c r="N50" s="629">
        <v>86</v>
      </c>
      <c r="O50" s="634"/>
    </row>
    <row r="51" spans="2:15" ht="13.5" customHeight="1">
      <c r="B51" s="626" t="s">
        <v>320</v>
      </c>
      <c r="C51" s="627">
        <v>81.5</v>
      </c>
      <c r="D51" s="628">
        <v>85.1</v>
      </c>
      <c r="E51" s="629">
        <v>88.6</v>
      </c>
      <c r="F51" s="655">
        <v>90.3</v>
      </c>
      <c r="G51" s="628">
        <v>91.2</v>
      </c>
      <c r="H51" s="629">
        <v>92</v>
      </c>
      <c r="I51" s="627">
        <v>82.7</v>
      </c>
      <c r="J51" s="628">
        <v>84.2</v>
      </c>
      <c r="K51" s="629">
        <v>85.1</v>
      </c>
      <c r="L51" s="655">
        <v>85.9</v>
      </c>
      <c r="M51" s="628">
        <v>85.9</v>
      </c>
      <c r="N51" s="629">
        <v>86</v>
      </c>
      <c r="O51" s="634"/>
    </row>
    <row r="52" spans="2:15" ht="13.5" customHeight="1">
      <c r="B52" s="626" t="s">
        <v>321</v>
      </c>
      <c r="C52" s="627">
        <v>81.5</v>
      </c>
      <c r="D52" s="628">
        <v>85.4</v>
      </c>
      <c r="E52" s="629">
        <v>88.5</v>
      </c>
      <c r="F52" s="655">
        <v>90.8</v>
      </c>
      <c r="G52" s="628">
        <v>91.4</v>
      </c>
      <c r="H52" s="629">
        <v>92.3</v>
      </c>
      <c r="I52" s="627">
        <v>82.4</v>
      </c>
      <c r="J52" s="628">
        <v>84.2</v>
      </c>
      <c r="K52" s="629">
        <v>85.4</v>
      </c>
      <c r="L52" s="655">
        <v>85.8</v>
      </c>
      <c r="M52" s="628">
        <v>85.9</v>
      </c>
      <c r="N52" s="629">
        <v>86.3</v>
      </c>
      <c r="O52" s="634"/>
    </row>
    <row r="53" spans="2:15" ht="13.5" customHeight="1">
      <c r="B53" s="626" t="s">
        <v>322</v>
      </c>
      <c r="C53" s="627">
        <v>81.7</v>
      </c>
      <c r="D53" s="628">
        <v>85.4</v>
      </c>
      <c r="E53" s="629">
        <v>88.4</v>
      </c>
      <c r="F53" s="655">
        <v>90.5</v>
      </c>
      <c r="G53" s="628">
        <v>91.7</v>
      </c>
      <c r="H53" s="629">
        <v>91.7</v>
      </c>
      <c r="I53" s="627">
        <v>82.6</v>
      </c>
      <c r="J53" s="628">
        <v>84.5</v>
      </c>
      <c r="K53" s="629">
        <v>85.5</v>
      </c>
      <c r="L53" s="655">
        <v>85.8</v>
      </c>
      <c r="M53" s="628">
        <v>86.2</v>
      </c>
      <c r="N53" s="629">
        <v>86.1</v>
      </c>
      <c r="O53" s="634"/>
    </row>
    <row r="54" spans="2:15" ht="13.5" customHeight="1">
      <c r="B54" s="626" t="s">
        <v>323</v>
      </c>
      <c r="C54" s="631">
        <v>81.7</v>
      </c>
      <c r="D54" s="632">
        <v>85.6</v>
      </c>
      <c r="E54" s="633">
        <v>88.2</v>
      </c>
      <c r="F54" s="656">
        <v>90.6</v>
      </c>
      <c r="G54" s="632">
        <v>91.3</v>
      </c>
      <c r="H54" s="633">
        <v>92.1</v>
      </c>
      <c r="I54" s="631">
        <v>82.6</v>
      </c>
      <c r="J54" s="632">
        <v>84.5</v>
      </c>
      <c r="K54" s="633">
        <v>85.5</v>
      </c>
      <c r="L54" s="656">
        <v>85.6</v>
      </c>
      <c r="M54" s="632">
        <v>86.2</v>
      </c>
      <c r="N54" s="633">
        <v>86.1</v>
      </c>
      <c r="O54" s="634"/>
    </row>
    <row r="55" spans="1:15" ht="13.5" customHeight="1">
      <c r="A55" s="657"/>
      <c r="B55" s="658" t="s">
        <v>324</v>
      </c>
      <c r="C55" s="627">
        <v>81.7</v>
      </c>
      <c r="D55" s="628">
        <v>85.5</v>
      </c>
      <c r="E55" s="629">
        <v>88.5</v>
      </c>
      <c r="F55" s="655">
        <v>90.4</v>
      </c>
      <c r="G55" s="628">
        <v>92</v>
      </c>
      <c r="H55" s="629">
        <v>92.5</v>
      </c>
      <c r="I55" s="627">
        <v>82.6</v>
      </c>
      <c r="J55" s="628">
        <v>84.4</v>
      </c>
      <c r="K55" s="629">
        <v>85.3</v>
      </c>
      <c r="L55" s="655">
        <v>86.3</v>
      </c>
      <c r="M55" s="628">
        <v>86.1</v>
      </c>
      <c r="N55" s="629">
        <v>86.3</v>
      </c>
      <c r="O55" s="634"/>
    </row>
    <row r="56" spans="2:15" ht="13.5" customHeight="1">
      <c r="B56" s="626" t="s">
        <v>325</v>
      </c>
      <c r="C56" s="627">
        <v>81.5</v>
      </c>
      <c r="D56" s="628">
        <v>85.2</v>
      </c>
      <c r="E56" s="629">
        <v>88.3</v>
      </c>
      <c r="F56" s="655">
        <v>90.7</v>
      </c>
      <c r="G56" s="628">
        <v>91.8</v>
      </c>
      <c r="H56" s="629">
        <v>92.2</v>
      </c>
      <c r="I56" s="627">
        <v>82.6</v>
      </c>
      <c r="J56" s="628">
        <v>84.4</v>
      </c>
      <c r="K56" s="629">
        <v>85.2</v>
      </c>
      <c r="L56" s="655">
        <v>85.6</v>
      </c>
      <c r="M56" s="628">
        <v>86.1</v>
      </c>
      <c r="N56" s="629">
        <v>86.3</v>
      </c>
      <c r="O56" s="634"/>
    </row>
    <row r="57" spans="2:15" ht="13.5" customHeight="1">
      <c r="B57" s="626" t="s">
        <v>326</v>
      </c>
      <c r="C57" s="627">
        <v>81.5</v>
      </c>
      <c r="D57" s="628">
        <v>85.4</v>
      </c>
      <c r="E57" s="629">
        <v>88.2</v>
      </c>
      <c r="F57" s="655">
        <v>90.6</v>
      </c>
      <c r="G57" s="628">
        <v>91.8</v>
      </c>
      <c r="H57" s="629">
        <v>92.3</v>
      </c>
      <c r="I57" s="627">
        <v>82.4</v>
      </c>
      <c r="J57" s="628">
        <v>84.2</v>
      </c>
      <c r="K57" s="629">
        <v>85.4</v>
      </c>
      <c r="L57" s="655">
        <v>85.8</v>
      </c>
      <c r="M57" s="628">
        <v>86.1</v>
      </c>
      <c r="N57" s="629">
        <v>86.5</v>
      </c>
      <c r="O57" s="634"/>
    </row>
    <row r="58" spans="2:15" ht="13.5" customHeight="1">
      <c r="B58" s="639" t="s">
        <v>327</v>
      </c>
      <c r="C58" s="636">
        <v>81.7</v>
      </c>
      <c r="D58" s="637">
        <v>85.2</v>
      </c>
      <c r="E58" s="638">
        <v>88.5</v>
      </c>
      <c r="F58" s="665">
        <v>90.6</v>
      </c>
      <c r="G58" s="637">
        <v>91.6</v>
      </c>
      <c r="H58" s="638">
        <v>92.2</v>
      </c>
      <c r="I58" s="636">
        <v>82.4</v>
      </c>
      <c r="J58" s="637">
        <v>84.3</v>
      </c>
      <c r="K58" s="638">
        <v>85.1</v>
      </c>
      <c r="L58" s="665">
        <v>85.7</v>
      </c>
      <c r="M58" s="637">
        <v>85.7</v>
      </c>
      <c r="N58" s="638">
        <v>86.1</v>
      </c>
      <c r="O58" s="634"/>
    </row>
    <row r="59" spans="2:15" ht="13.5" customHeight="1">
      <c r="B59" s="626" t="s">
        <v>328</v>
      </c>
      <c r="C59" s="627">
        <v>81.6</v>
      </c>
      <c r="D59" s="628">
        <v>85.1</v>
      </c>
      <c r="E59" s="629">
        <v>87.9</v>
      </c>
      <c r="F59" s="655">
        <v>90.5</v>
      </c>
      <c r="G59" s="628">
        <v>91.6</v>
      </c>
      <c r="H59" s="629">
        <v>92.4</v>
      </c>
      <c r="I59" s="627">
        <v>82.1</v>
      </c>
      <c r="J59" s="628">
        <v>84.5</v>
      </c>
      <c r="K59" s="629">
        <v>85</v>
      </c>
      <c r="L59" s="655">
        <v>86</v>
      </c>
      <c r="M59" s="628">
        <v>85.9</v>
      </c>
      <c r="N59" s="629">
        <v>85.9</v>
      </c>
      <c r="O59" s="634"/>
    </row>
    <row r="60" spans="2:15" ht="13.5" customHeight="1">
      <c r="B60" s="626" t="s">
        <v>329</v>
      </c>
      <c r="C60" s="627">
        <v>81.3</v>
      </c>
      <c r="D60" s="628">
        <v>85.1</v>
      </c>
      <c r="E60" s="629">
        <v>88.5</v>
      </c>
      <c r="F60" s="655">
        <v>90.5</v>
      </c>
      <c r="G60" s="628">
        <v>91.8</v>
      </c>
      <c r="H60" s="629">
        <v>92.4</v>
      </c>
      <c r="I60" s="627">
        <v>81.9</v>
      </c>
      <c r="J60" s="628">
        <v>84.1</v>
      </c>
      <c r="K60" s="629">
        <v>84.9</v>
      </c>
      <c r="L60" s="655">
        <v>85.6</v>
      </c>
      <c r="M60" s="628">
        <v>85.7</v>
      </c>
      <c r="N60" s="629">
        <v>86.2</v>
      </c>
      <c r="O60" s="634"/>
    </row>
    <row r="61" spans="2:15" ht="13.5" customHeight="1">
      <c r="B61" s="626" t="s">
        <v>330</v>
      </c>
      <c r="C61" s="627">
        <v>81.2</v>
      </c>
      <c r="D61" s="628">
        <v>85.4</v>
      </c>
      <c r="E61" s="629">
        <v>88.8</v>
      </c>
      <c r="F61" s="627">
        <v>91</v>
      </c>
      <c r="G61" s="628">
        <v>91.9</v>
      </c>
      <c r="H61" s="629">
        <v>92.4</v>
      </c>
      <c r="I61" s="627">
        <v>82.7</v>
      </c>
      <c r="J61" s="628">
        <v>84.2</v>
      </c>
      <c r="K61" s="629">
        <v>85.2</v>
      </c>
      <c r="L61" s="627">
        <v>85.6</v>
      </c>
      <c r="M61" s="628">
        <v>86</v>
      </c>
      <c r="N61" s="629">
        <v>86</v>
      </c>
      <c r="O61" s="634"/>
    </row>
    <row r="62" spans="2:15" ht="13.5" customHeight="1">
      <c r="B62" s="647" t="s">
        <v>154</v>
      </c>
      <c r="C62" s="640">
        <v>81.9</v>
      </c>
      <c r="D62" s="641">
        <v>85.1</v>
      </c>
      <c r="E62" s="642">
        <v>89.2</v>
      </c>
      <c r="F62" s="640">
        <v>91</v>
      </c>
      <c r="G62" s="641">
        <v>92.1</v>
      </c>
      <c r="H62" s="642">
        <v>92.3</v>
      </c>
      <c r="I62" s="640">
        <v>82.1</v>
      </c>
      <c r="J62" s="641">
        <v>84.2</v>
      </c>
      <c r="K62" s="642">
        <v>85.2</v>
      </c>
      <c r="L62" s="640">
        <v>86</v>
      </c>
      <c r="M62" s="641">
        <v>85.9</v>
      </c>
      <c r="N62" s="642">
        <v>86.1</v>
      </c>
      <c r="O62" s="634"/>
    </row>
    <row r="63" spans="2:15" ht="13.5" customHeight="1">
      <c r="B63" s="643" t="s">
        <v>331</v>
      </c>
      <c r="C63" s="644">
        <v>51.4</v>
      </c>
      <c r="D63" s="645">
        <v>85.1</v>
      </c>
      <c r="E63" s="646">
        <v>88.2</v>
      </c>
      <c r="F63" s="659">
        <v>90.4</v>
      </c>
      <c r="G63" s="645">
        <v>91.4</v>
      </c>
      <c r="H63" s="646">
        <v>92.1</v>
      </c>
      <c r="I63" s="644">
        <v>82.1</v>
      </c>
      <c r="J63" s="645">
        <v>83.9</v>
      </c>
      <c r="K63" s="646">
        <v>84.9</v>
      </c>
      <c r="L63" s="659">
        <v>85.5</v>
      </c>
      <c r="M63" s="645">
        <v>85.7</v>
      </c>
      <c r="N63" s="646">
        <v>85.9</v>
      </c>
      <c r="O63" s="634"/>
    </row>
    <row r="64" ht="15" customHeight="1">
      <c r="N64" s="648" t="s">
        <v>346</v>
      </c>
    </row>
  </sheetData>
  <sheetProtection/>
  <mergeCells count="21">
    <mergeCell ref="B45:B47"/>
    <mergeCell ref="C45:H45"/>
    <mergeCell ref="I45:N45"/>
    <mergeCell ref="C46:E46"/>
    <mergeCell ref="F46:H46"/>
    <mergeCell ref="I46:K46"/>
    <mergeCell ref="L46:N46"/>
    <mergeCell ref="B24:B26"/>
    <mergeCell ref="C24:H24"/>
    <mergeCell ref="I24:N24"/>
    <mergeCell ref="C25:E25"/>
    <mergeCell ref="F25:H25"/>
    <mergeCell ref="I25:K25"/>
    <mergeCell ref="L25:N25"/>
    <mergeCell ref="B3:B5"/>
    <mergeCell ref="C3:H3"/>
    <mergeCell ref="I3:N3"/>
    <mergeCell ref="C4:E4"/>
    <mergeCell ref="F4:H4"/>
    <mergeCell ref="I4:K4"/>
    <mergeCell ref="L4:N4"/>
  </mergeCells>
  <printOptions/>
  <pageMargins left="0.5905511811023623" right="0.5905511811023623" top="0.7874015748031497" bottom="0.46" header="0.3937007874015748" footer="0.3937007874015748"/>
  <pageSetup horizontalDpi="600" verticalDpi="600" orientation="portrait" paperSize="9" scale="98" r:id="rId1"/>
  <headerFooter alignWithMargins="0">
    <oddHeader>&amp;R10.教      育</oddHeader>
    <oddFooter>&amp;C-65-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牧田　恵</cp:lastModifiedBy>
  <cp:lastPrinted>2016-04-13T10:04:09Z</cp:lastPrinted>
  <dcterms:created xsi:type="dcterms:W3CDTF">2005-08-30T07:16:24Z</dcterms:created>
  <dcterms:modified xsi:type="dcterms:W3CDTF">2016-05-26T02:58:28Z</dcterms:modified>
  <cp:category/>
  <cp:version/>
  <cp:contentType/>
  <cp:contentStatus/>
</cp:coreProperties>
</file>