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6"/>
  </bookViews>
  <sheets>
    <sheet name="Q-1" sheetId="2" r:id="rId1"/>
    <sheet name="Q-2" sheetId="3" r:id="rId2"/>
    <sheet name="Q-3" sheetId="4" r:id="rId3"/>
    <sheet name="Q-4" sheetId="5" r:id="rId4"/>
    <sheet name="Q-5" sheetId="6" r:id="rId5"/>
    <sheet name="Q-6" sheetId="7" r:id="rId6"/>
    <sheet name="Q-7" sheetId="8" r:id="rId7"/>
  </sheets>
  <definedNames>
    <definedName name="_xlnm.Print_Area" localSheetId="1">'Q-2'!$A$1:$K$33</definedName>
    <definedName name="_xlnm.Print_Area" localSheetId="3">'Q-4'!$A$1:$T$58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9" i="8" l="1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T283" i="8"/>
  <c r="S283" i="8"/>
  <c r="R283" i="8"/>
  <c r="Q283" i="8"/>
  <c r="P283" i="8"/>
  <c r="O283" i="8"/>
  <c r="N283" i="8"/>
  <c r="L283" i="8"/>
  <c r="L281" i="8" s="1"/>
  <c r="L279" i="8" s="1"/>
  <c r="K283" i="8"/>
  <c r="J283" i="8"/>
  <c r="I283" i="8"/>
  <c r="H283" i="8"/>
  <c r="H281" i="8" s="1"/>
  <c r="H279" i="8" s="1"/>
  <c r="G283" i="8"/>
  <c r="F283" i="8" s="1"/>
  <c r="T282" i="8"/>
  <c r="S282" i="8"/>
  <c r="R282" i="8"/>
  <c r="Q282" i="8"/>
  <c r="P282" i="8"/>
  <c r="O282" i="8"/>
  <c r="N282" i="8"/>
  <c r="M282" i="8"/>
  <c r="L282" i="8"/>
  <c r="K282" i="8"/>
  <c r="J282" i="8"/>
  <c r="I282" i="8"/>
  <c r="H282" i="8"/>
  <c r="G282" i="8"/>
  <c r="F282" i="8" s="1"/>
  <c r="T281" i="8"/>
  <c r="R281" i="8"/>
  <c r="Q281" i="8"/>
  <c r="Q279" i="8" s="1"/>
  <c r="P281" i="8"/>
  <c r="O281" i="8"/>
  <c r="N281" i="8"/>
  <c r="M281" i="8"/>
  <c r="M279" i="8" s="1"/>
  <c r="K281" i="8"/>
  <c r="J281" i="8"/>
  <c r="I281" i="8"/>
  <c r="I279" i="8" s="1"/>
  <c r="G281" i="8"/>
  <c r="T280" i="8"/>
  <c r="T279" i="8" s="1"/>
  <c r="R280" i="8"/>
  <c r="Q280" i="8"/>
  <c r="P280" i="8"/>
  <c r="O280" i="8"/>
  <c r="O279" i="8" s="1"/>
  <c r="N280" i="8"/>
  <c r="M280" i="8"/>
  <c r="L280" i="8"/>
  <c r="K280" i="8"/>
  <c r="K279" i="8" s="1"/>
  <c r="J280" i="8"/>
  <c r="I280" i="8"/>
  <c r="H280" i="8"/>
  <c r="G280" i="8"/>
  <c r="F280" i="8" s="1"/>
  <c r="S279" i="8"/>
  <c r="R279" i="8"/>
  <c r="P279" i="8"/>
  <c r="N279" i="8"/>
  <c r="J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T262" i="8"/>
  <c r="S262" i="8"/>
  <c r="R262" i="8"/>
  <c r="Q262" i="8"/>
  <c r="Q260" i="8" s="1"/>
  <c r="Q258" i="8" s="1"/>
  <c r="P262" i="8"/>
  <c r="O262" i="8"/>
  <c r="N262" i="8"/>
  <c r="M262" i="8"/>
  <c r="M260" i="8" s="1"/>
  <c r="M258" i="8" s="1"/>
  <c r="L262" i="8"/>
  <c r="K262" i="8"/>
  <c r="J262" i="8"/>
  <c r="I262" i="8"/>
  <c r="I260" i="8" s="1"/>
  <c r="H262" i="8"/>
  <c r="G262" i="8"/>
  <c r="F262" i="8" s="1"/>
  <c r="T261" i="8"/>
  <c r="T259" i="8" s="1"/>
  <c r="T258" i="8" s="1"/>
  <c r="S261" i="8"/>
  <c r="R261" i="8"/>
  <c r="Q261" i="8"/>
  <c r="P261" i="8"/>
  <c r="O261" i="8"/>
  <c r="N261" i="8"/>
  <c r="M261" i="8"/>
  <c r="L261" i="8"/>
  <c r="K261" i="8"/>
  <c r="J261" i="8"/>
  <c r="I261" i="8"/>
  <c r="H261" i="8"/>
  <c r="F261" i="8" s="1"/>
  <c r="G261" i="8"/>
  <c r="T260" i="8"/>
  <c r="R260" i="8"/>
  <c r="R258" i="8" s="1"/>
  <c r="P260" i="8"/>
  <c r="O260" i="8"/>
  <c r="N260" i="8"/>
  <c r="N258" i="8" s="1"/>
  <c r="L260" i="8"/>
  <c r="K260" i="8"/>
  <c r="J260" i="8"/>
  <c r="J258" i="8" s="1"/>
  <c r="H260" i="8"/>
  <c r="G260" i="8"/>
  <c r="R259" i="8"/>
  <c r="Q259" i="8"/>
  <c r="P259" i="8"/>
  <c r="P258" i="8" s="1"/>
  <c r="O259" i="8"/>
  <c r="N259" i="8"/>
  <c r="M259" i="8"/>
  <c r="L259" i="8"/>
  <c r="L258" i="8" s="1"/>
  <c r="K259" i="8"/>
  <c r="J259" i="8"/>
  <c r="I259" i="8"/>
  <c r="H259" i="8"/>
  <c r="F259" i="8" s="1"/>
  <c r="G259" i="8"/>
  <c r="S258" i="8"/>
  <c r="O258" i="8"/>
  <c r="K258" i="8"/>
  <c r="G258" i="8"/>
  <c r="F257" i="8"/>
  <c r="F256" i="8"/>
  <c r="F255" i="8"/>
  <c r="F254" i="8"/>
  <c r="T253" i="8"/>
  <c r="S253" i="8"/>
  <c r="R253" i="8"/>
  <c r="Q253" i="8"/>
  <c r="P253" i="8"/>
  <c r="O253" i="8"/>
  <c r="N253" i="8"/>
  <c r="M253" i="8"/>
  <c r="L253" i="8"/>
  <c r="K253" i="8"/>
  <c r="J253" i="8"/>
  <c r="I253" i="8"/>
  <c r="H253" i="8"/>
  <c r="G253" i="8"/>
  <c r="F253" i="8"/>
  <c r="T252" i="8"/>
  <c r="S252" i="8"/>
  <c r="R252" i="8"/>
  <c r="Q252" i="8"/>
  <c r="P252" i="8"/>
  <c r="O252" i="8"/>
  <c r="N252" i="8"/>
  <c r="M252" i="8"/>
  <c r="L252" i="8"/>
  <c r="K252" i="8"/>
  <c r="J252" i="8"/>
  <c r="I252" i="8"/>
  <c r="H252" i="8"/>
  <c r="G252" i="8"/>
  <c r="F252" i="8" s="1"/>
  <c r="F251" i="8"/>
  <c r="F250" i="8"/>
  <c r="F249" i="8"/>
  <c r="F248" i="8"/>
  <c r="F247" i="8"/>
  <c r="F246" i="8"/>
  <c r="F245" i="8"/>
  <c r="F244" i="8"/>
  <c r="F243" i="8"/>
  <c r="F242" i="8"/>
  <c r="T241" i="8"/>
  <c r="S241" i="8"/>
  <c r="R241" i="8"/>
  <c r="R239" i="8" s="1"/>
  <c r="R237" i="8" s="1"/>
  <c r="Q241" i="8"/>
  <c r="P241" i="8"/>
  <c r="O241" i="8"/>
  <c r="N241" i="8"/>
  <c r="N239" i="8" s="1"/>
  <c r="N237" i="8" s="1"/>
  <c r="M241" i="8"/>
  <c r="L241" i="8"/>
  <c r="K241" i="8"/>
  <c r="J241" i="8"/>
  <c r="J239" i="8" s="1"/>
  <c r="J237" i="8" s="1"/>
  <c r="I241" i="8"/>
  <c r="H241" i="8"/>
  <c r="G241" i="8"/>
  <c r="F241" i="8"/>
  <c r="T240" i="8"/>
  <c r="S240" i="8"/>
  <c r="R240" i="8"/>
  <c r="Q240" i="8"/>
  <c r="P240" i="8"/>
  <c r="O240" i="8"/>
  <c r="N240" i="8"/>
  <c r="M240" i="8"/>
  <c r="L240" i="8"/>
  <c r="K240" i="8"/>
  <c r="J240" i="8"/>
  <c r="I240" i="8"/>
  <c r="H240" i="8"/>
  <c r="G240" i="8"/>
  <c r="F240" i="8" s="1"/>
  <c r="T239" i="8"/>
  <c r="Q239" i="8"/>
  <c r="P239" i="8"/>
  <c r="O239" i="8"/>
  <c r="M239" i="8"/>
  <c r="L239" i="8"/>
  <c r="K239" i="8"/>
  <c r="I239" i="8"/>
  <c r="H239" i="8"/>
  <c r="G239" i="8"/>
  <c r="F239" i="8" s="1"/>
  <c r="T238" i="8"/>
  <c r="R238" i="8"/>
  <c r="Q238" i="8"/>
  <c r="Q237" i="8" s="1"/>
  <c r="P238" i="8"/>
  <c r="O238" i="8"/>
  <c r="O237" i="8" s="1"/>
  <c r="N238" i="8"/>
  <c r="M238" i="8"/>
  <c r="M237" i="8" s="1"/>
  <c r="L238" i="8"/>
  <c r="K238" i="8"/>
  <c r="K237" i="8" s="1"/>
  <c r="J238" i="8"/>
  <c r="I238" i="8"/>
  <c r="I237" i="8" s="1"/>
  <c r="H238" i="8"/>
  <c r="G238" i="8"/>
  <c r="G237" i="8" s="1"/>
  <c r="T237" i="8"/>
  <c r="S237" i="8"/>
  <c r="P237" i="8"/>
  <c r="L237" i="8"/>
  <c r="H237" i="8"/>
  <c r="F236" i="8"/>
  <c r="N235" i="8"/>
  <c r="F235" i="8" s="1"/>
  <c r="N234" i="8"/>
  <c r="F234" i="8" s="1"/>
  <c r="T232" i="8"/>
  <c r="S232" i="8"/>
  <c r="R232" i="8"/>
  <c r="Q232" i="8"/>
  <c r="P232" i="8"/>
  <c r="O232" i="8"/>
  <c r="N232" i="8"/>
  <c r="M232" i="8"/>
  <c r="L232" i="8"/>
  <c r="K232" i="8"/>
  <c r="J232" i="8"/>
  <c r="I232" i="8"/>
  <c r="H232" i="8"/>
  <c r="G232" i="8"/>
  <c r="F232" i="8"/>
  <c r="T231" i="8"/>
  <c r="S231" i="8"/>
  <c r="R231" i="8"/>
  <c r="Q231" i="8"/>
  <c r="P231" i="8"/>
  <c r="O231" i="8"/>
  <c r="M231" i="8"/>
  <c r="L231" i="8"/>
  <c r="K231" i="8"/>
  <c r="J231" i="8"/>
  <c r="I231" i="8"/>
  <c r="H231" i="8"/>
  <c r="G231" i="8"/>
  <c r="F230" i="8"/>
  <c r="F229" i="8"/>
  <c r="F228" i="8"/>
  <c r="F227" i="8"/>
  <c r="F226" i="8"/>
  <c r="F225" i="8"/>
  <c r="F224" i="8"/>
  <c r="F223" i="8"/>
  <c r="F222" i="8"/>
  <c r="F221" i="8"/>
  <c r="T220" i="8"/>
  <c r="S220" i="8"/>
  <c r="R220" i="8"/>
  <c r="R218" i="8" s="1"/>
  <c r="R216" i="8" s="1"/>
  <c r="Q220" i="8"/>
  <c r="P220" i="8"/>
  <c r="O220" i="8"/>
  <c r="N220" i="8"/>
  <c r="N218" i="8" s="1"/>
  <c r="M220" i="8"/>
  <c r="L220" i="8"/>
  <c r="K220" i="8"/>
  <c r="J220" i="8"/>
  <c r="J218" i="8" s="1"/>
  <c r="J216" i="8" s="1"/>
  <c r="I220" i="8"/>
  <c r="H220" i="8"/>
  <c r="G220" i="8"/>
  <c r="F220" i="8"/>
  <c r="T219" i="8"/>
  <c r="S219" i="8"/>
  <c r="R219" i="8"/>
  <c r="Q219" i="8"/>
  <c r="P219" i="8"/>
  <c r="O219" i="8"/>
  <c r="N219" i="8"/>
  <c r="M219" i="8"/>
  <c r="L219" i="8"/>
  <c r="K219" i="8"/>
  <c r="J219" i="8"/>
  <c r="I219" i="8"/>
  <c r="H219" i="8"/>
  <c r="G219" i="8"/>
  <c r="F219" i="8" s="1"/>
  <c r="T218" i="8"/>
  <c r="Q218" i="8"/>
  <c r="P218" i="8"/>
  <c r="O218" i="8"/>
  <c r="M218" i="8"/>
  <c r="L218" i="8"/>
  <c r="K218" i="8"/>
  <c r="I218" i="8"/>
  <c r="H218" i="8"/>
  <c r="G218" i="8"/>
  <c r="F218" i="8" s="1"/>
  <c r="T217" i="8"/>
  <c r="R217" i="8"/>
  <c r="Q217" i="8"/>
  <c r="Q216" i="8" s="1"/>
  <c r="P217" i="8"/>
  <c r="O217" i="8"/>
  <c r="O216" i="8" s="1"/>
  <c r="M217" i="8"/>
  <c r="M216" i="8" s="1"/>
  <c r="L217" i="8"/>
  <c r="K217" i="8"/>
  <c r="K216" i="8" s="1"/>
  <c r="J217" i="8"/>
  <c r="I217" i="8"/>
  <c r="I216" i="8" s="1"/>
  <c r="H217" i="8"/>
  <c r="G217" i="8"/>
  <c r="G216" i="8" s="1"/>
  <c r="T216" i="8"/>
  <c r="S216" i="8"/>
  <c r="P216" i="8"/>
  <c r="L216" i="8"/>
  <c r="H216" i="8"/>
  <c r="F215" i="8"/>
  <c r="F214" i="8"/>
  <c r="F213" i="8"/>
  <c r="F212" i="8"/>
  <c r="T211" i="8"/>
  <c r="S211" i="8"/>
  <c r="R211" i="8"/>
  <c r="Q211" i="8"/>
  <c r="P211" i="8"/>
  <c r="O211" i="8"/>
  <c r="N211" i="8"/>
  <c r="M211" i="8"/>
  <c r="L211" i="8"/>
  <c r="K211" i="8"/>
  <c r="J211" i="8"/>
  <c r="I211" i="8"/>
  <c r="H211" i="8"/>
  <c r="G211" i="8"/>
  <c r="F211" i="8" s="1"/>
  <c r="T210" i="8"/>
  <c r="S210" i="8"/>
  <c r="R210" i="8"/>
  <c r="Q210" i="8"/>
  <c r="P210" i="8"/>
  <c r="O210" i="8"/>
  <c r="N210" i="8"/>
  <c r="M210" i="8"/>
  <c r="L210" i="8"/>
  <c r="K210" i="8"/>
  <c r="J210" i="8"/>
  <c r="I210" i="8"/>
  <c r="H210" i="8"/>
  <c r="G210" i="8"/>
  <c r="F210" i="8"/>
  <c r="F209" i="8"/>
  <c r="F208" i="8"/>
  <c r="F207" i="8"/>
  <c r="F206" i="8"/>
  <c r="F205" i="8"/>
  <c r="F204" i="8"/>
  <c r="F203" i="8"/>
  <c r="F202" i="8"/>
  <c r="F201" i="8"/>
  <c r="F200" i="8"/>
  <c r="T199" i="8"/>
  <c r="S199" i="8"/>
  <c r="S197" i="8" s="1"/>
  <c r="S195" i="8" s="1"/>
  <c r="R199" i="8"/>
  <c r="Q199" i="8"/>
  <c r="P199" i="8"/>
  <c r="O199" i="8"/>
  <c r="O197" i="8" s="1"/>
  <c r="O195" i="8" s="1"/>
  <c r="N199" i="8"/>
  <c r="M199" i="8"/>
  <c r="L199" i="8"/>
  <c r="K199" i="8"/>
  <c r="K197" i="8" s="1"/>
  <c r="K195" i="8" s="1"/>
  <c r="J199" i="8"/>
  <c r="I199" i="8"/>
  <c r="H199" i="8"/>
  <c r="G199" i="8"/>
  <c r="F199" i="8" s="1"/>
  <c r="T198" i="8"/>
  <c r="S198" i="8"/>
  <c r="R198" i="8"/>
  <c r="R196" i="8" s="1"/>
  <c r="R195" i="8" s="1"/>
  <c r="Q198" i="8"/>
  <c r="P198" i="8"/>
  <c r="O198" i="8"/>
  <c r="N198" i="8"/>
  <c r="N196" i="8" s="1"/>
  <c r="N195" i="8" s="1"/>
  <c r="M198" i="8"/>
  <c r="L198" i="8"/>
  <c r="K198" i="8"/>
  <c r="J198" i="8"/>
  <c r="J196" i="8" s="1"/>
  <c r="J195" i="8" s="1"/>
  <c r="I198" i="8"/>
  <c r="H198" i="8"/>
  <c r="G198" i="8"/>
  <c r="F198" i="8"/>
  <c r="T197" i="8"/>
  <c r="R197" i="8"/>
  <c r="Q197" i="8"/>
  <c r="Q195" i="8" s="1"/>
  <c r="P197" i="8"/>
  <c r="N197" i="8"/>
  <c r="M197" i="8"/>
  <c r="M195" i="8" s="1"/>
  <c r="L197" i="8"/>
  <c r="J197" i="8"/>
  <c r="I197" i="8"/>
  <c r="I195" i="8" s="1"/>
  <c r="H197" i="8"/>
  <c r="T196" i="8"/>
  <c r="T195" i="8" s="1"/>
  <c r="S196" i="8"/>
  <c r="Q196" i="8"/>
  <c r="P196" i="8"/>
  <c r="P195" i="8" s="1"/>
  <c r="O196" i="8"/>
  <c r="M196" i="8"/>
  <c r="L196" i="8"/>
  <c r="L195" i="8" s="1"/>
  <c r="K196" i="8"/>
  <c r="I196" i="8"/>
  <c r="H196" i="8"/>
  <c r="F196" i="8" s="1"/>
  <c r="G196" i="8"/>
  <c r="F194" i="8"/>
  <c r="F193" i="8"/>
  <c r="F192" i="8"/>
  <c r="F191" i="8"/>
  <c r="T190" i="8"/>
  <c r="S190" i="8"/>
  <c r="R190" i="8"/>
  <c r="R176" i="8" s="1"/>
  <c r="Q190" i="8"/>
  <c r="P190" i="8"/>
  <c r="O190" i="8"/>
  <c r="N190" i="8"/>
  <c r="N176" i="8" s="1"/>
  <c r="M190" i="8"/>
  <c r="L190" i="8"/>
  <c r="K190" i="8"/>
  <c r="J190" i="8"/>
  <c r="J176" i="8" s="1"/>
  <c r="I190" i="8"/>
  <c r="H190" i="8"/>
  <c r="G190" i="8"/>
  <c r="F190" i="8"/>
  <c r="T189" i="8"/>
  <c r="S189" i="8"/>
  <c r="R189" i="8"/>
  <c r="Q189" i="8"/>
  <c r="Q175" i="8" s="1"/>
  <c r="Q174" i="8" s="1"/>
  <c r="P189" i="8"/>
  <c r="O189" i="8"/>
  <c r="N189" i="8"/>
  <c r="M189" i="8"/>
  <c r="M175" i="8" s="1"/>
  <c r="M174" i="8" s="1"/>
  <c r="L189" i="8"/>
  <c r="K189" i="8"/>
  <c r="J189" i="8"/>
  <c r="I189" i="8"/>
  <c r="I175" i="8" s="1"/>
  <c r="I174" i="8" s="1"/>
  <c r="H189" i="8"/>
  <c r="G189" i="8"/>
  <c r="F189" i="8" s="1"/>
  <c r="F188" i="8"/>
  <c r="F187" i="8"/>
  <c r="S186" i="8"/>
  <c r="F186" i="8" s="1"/>
  <c r="F185" i="8"/>
  <c r="F184" i="8"/>
  <c r="F183" i="8"/>
  <c r="F182" i="8"/>
  <c r="F181" i="8"/>
  <c r="F180" i="8"/>
  <c r="F179" i="8"/>
  <c r="T178" i="8"/>
  <c r="S178" i="8"/>
  <c r="S176" i="8" s="1"/>
  <c r="S174" i="8" s="1"/>
  <c r="R178" i="8"/>
  <c r="Q178" i="8"/>
  <c r="P178" i="8"/>
  <c r="O178" i="8"/>
  <c r="O176" i="8" s="1"/>
  <c r="O174" i="8" s="1"/>
  <c r="N178" i="8"/>
  <c r="M178" i="8"/>
  <c r="L178" i="8"/>
  <c r="K178" i="8"/>
  <c r="K176" i="8" s="1"/>
  <c r="K174" i="8" s="1"/>
  <c r="J178" i="8"/>
  <c r="I178" i="8"/>
  <c r="H178" i="8"/>
  <c r="G178" i="8"/>
  <c r="F178" i="8" s="1"/>
  <c r="T177" i="8"/>
  <c r="S177" i="8"/>
  <c r="R177" i="8"/>
  <c r="R175" i="8" s="1"/>
  <c r="R174" i="8" s="1"/>
  <c r="Q177" i="8"/>
  <c r="P177" i="8"/>
  <c r="O177" i="8"/>
  <c r="N177" i="8"/>
  <c r="N175" i="8" s="1"/>
  <c r="N174" i="8" s="1"/>
  <c r="M177" i="8"/>
  <c r="L177" i="8"/>
  <c r="K177" i="8"/>
  <c r="J177" i="8"/>
  <c r="J175" i="8" s="1"/>
  <c r="J174" i="8" s="1"/>
  <c r="I177" i="8"/>
  <c r="H177" i="8"/>
  <c r="G177" i="8"/>
  <c r="T176" i="8"/>
  <c r="Q176" i="8"/>
  <c r="P176" i="8"/>
  <c r="M176" i="8"/>
  <c r="L176" i="8"/>
  <c r="I176" i="8"/>
  <c r="H176" i="8"/>
  <c r="T175" i="8"/>
  <c r="T174" i="8" s="1"/>
  <c r="S175" i="8"/>
  <c r="P175" i="8"/>
  <c r="P174" i="8" s="1"/>
  <c r="O175" i="8"/>
  <c r="L175" i="8"/>
  <c r="L174" i="8" s="1"/>
  <c r="K175" i="8"/>
  <c r="H175" i="8"/>
  <c r="G175" i="8"/>
  <c r="F155" i="8"/>
  <c r="F154" i="8"/>
  <c r="F153" i="8"/>
  <c r="F134" i="8"/>
  <c r="F133" i="8"/>
  <c r="F132" i="8"/>
  <c r="F113" i="8"/>
  <c r="F112" i="8"/>
  <c r="F111" i="8"/>
  <c r="F92" i="8"/>
  <c r="F91" i="8"/>
  <c r="F90" i="8"/>
  <c r="F71" i="8"/>
  <c r="F70" i="8"/>
  <c r="F69" i="8"/>
  <c r="F50" i="8"/>
  <c r="F49" i="8"/>
  <c r="F48" i="8"/>
  <c r="F29" i="8"/>
  <c r="F28" i="8"/>
  <c r="F27" i="8"/>
  <c r="D46" i="7"/>
  <c r="C46" i="7"/>
  <c r="D45" i="7"/>
  <c r="C45" i="7"/>
  <c r="D44" i="7"/>
  <c r="C44" i="7"/>
  <c r="D43" i="7"/>
  <c r="C43" i="7"/>
  <c r="C41" i="7" s="1"/>
  <c r="D42" i="7"/>
  <c r="C42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D40" i="7"/>
  <c r="C40" i="7"/>
  <c r="D39" i="7"/>
  <c r="C39" i="7"/>
  <c r="D38" i="7"/>
  <c r="C38" i="7"/>
  <c r="D37" i="7"/>
  <c r="C37" i="7"/>
  <c r="C36" i="7" s="1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D35" i="7"/>
  <c r="C35" i="7"/>
  <c r="D34" i="7"/>
  <c r="C34" i="7"/>
  <c r="D33" i="7"/>
  <c r="C33" i="7"/>
  <c r="D32" i="7"/>
  <c r="C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D30" i="7"/>
  <c r="C30" i="7"/>
  <c r="D29" i="7"/>
  <c r="C29" i="7"/>
  <c r="D28" i="7"/>
  <c r="C28" i="7"/>
  <c r="D27" i="7"/>
  <c r="C27" i="7"/>
  <c r="C26" i="7" s="1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D25" i="7"/>
  <c r="C25" i="7"/>
  <c r="D24" i="7"/>
  <c r="C24" i="7"/>
  <c r="D23" i="7"/>
  <c r="C23" i="7"/>
  <c r="D22" i="7"/>
  <c r="C22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D20" i="7"/>
  <c r="C20" i="7"/>
  <c r="D19" i="7"/>
  <c r="C19" i="7"/>
  <c r="D18" i="7"/>
  <c r="C18" i="7"/>
  <c r="D17" i="7"/>
  <c r="C17" i="7"/>
  <c r="C16" i="7" s="1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D15" i="7"/>
  <c r="C15" i="7"/>
  <c r="D14" i="7"/>
  <c r="C14" i="7"/>
  <c r="D13" i="7"/>
  <c r="C13" i="7"/>
  <c r="D12" i="7"/>
  <c r="C12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D10" i="7"/>
  <c r="C10" i="7"/>
  <c r="D9" i="7"/>
  <c r="C9" i="7"/>
  <c r="D8" i="7"/>
  <c r="C8" i="7"/>
  <c r="D7" i="7"/>
  <c r="C7" i="7"/>
  <c r="C6" i="7" s="1"/>
  <c r="P6" i="7"/>
  <c r="O6" i="7"/>
  <c r="N6" i="7"/>
  <c r="M6" i="7"/>
  <c r="L6" i="7"/>
  <c r="K6" i="7"/>
  <c r="J6" i="7"/>
  <c r="I6" i="7"/>
  <c r="H6" i="7"/>
  <c r="G6" i="7"/>
  <c r="F6" i="7"/>
  <c r="E6" i="7"/>
  <c r="D6" i="7"/>
  <c r="G47" i="6"/>
  <c r="F47" i="6"/>
  <c r="H44" i="6"/>
  <c r="G44" i="6"/>
  <c r="F44" i="6"/>
  <c r="E44" i="6"/>
  <c r="D44" i="6"/>
  <c r="H41" i="6"/>
  <c r="G41" i="6"/>
  <c r="F41" i="6"/>
  <c r="E41" i="6"/>
  <c r="D41" i="6"/>
  <c r="H38" i="6"/>
  <c r="G38" i="6"/>
  <c r="F38" i="6"/>
  <c r="E38" i="6"/>
  <c r="D38" i="6"/>
  <c r="H35" i="6"/>
  <c r="G35" i="6"/>
  <c r="F35" i="6"/>
  <c r="E35" i="6"/>
  <c r="D35" i="6"/>
  <c r="H32" i="6"/>
  <c r="G32" i="6"/>
  <c r="F32" i="6"/>
  <c r="E32" i="6"/>
  <c r="D32" i="6"/>
  <c r="H29" i="6"/>
  <c r="G29" i="6"/>
  <c r="F29" i="6"/>
  <c r="E29" i="6"/>
  <c r="D29" i="6"/>
  <c r="E13" i="3"/>
  <c r="D13" i="3"/>
  <c r="C13" i="3"/>
  <c r="E8" i="3"/>
  <c r="D8" i="3"/>
  <c r="C8" i="3"/>
  <c r="F281" i="8" l="1"/>
  <c r="F260" i="8"/>
  <c r="I258" i="8"/>
  <c r="F175" i="8"/>
  <c r="F237" i="8"/>
  <c r="F177" i="8"/>
  <c r="N233" i="8"/>
  <c r="H174" i="8"/>
  <c r="H195" i="8"/>
  <c r="F238" i="8"/>
  <c r="H258" i="8"/>
  <c r="F258" i="8" s="1"/>
  <c r="G279" i="8"/>
  <c r="F279" i="8" s="1"/>
  <c r="G176" i="8"/>
  <c r="G197" i="8"/>
  <c r="I14" i="2"/>
  <c r="H14" i="2"/>
  <c r="I13" i="2"/>
  <c r="H13" i="2"/>
  <c r="I12" i="2"/>
  <c r="H12" i="2"/>
  <c r="I11" i="2"/>
  <c r="H11" i="2"/>
  <c r="I10" i="2"/>
  <c r="H10" i="2"/>
  <c r="I9" i="2"/>
  <c r="H9" i="2"/>
  <c r="N8" i="2"/>
  <c r="I8" i="2"/>
  <c r="H8" i="2"/>
  <c r="N7" i="2"/>
  <c r="I7" i="2"/>
  <c r="H7" i="2"/>
  <c r="G195" i="8" l="1"/>
  <c r="F195" i="8" s="1"/>
  <c r="F197" i="8"/>
  <c r="F233" i="8"/>
  <c r="N231" i="8"/>
  <c r="G174" i="8"/>
  <c r="F174" i="8" s="1"/>
  <c r="F176" i="8"/>
  <c r="N217" i="8" l="1"/>
  <c r="F231" i="8"/>
  <c r="N216" i="8" l="1"/>
  <c r="F216" i="8" s="1"/>
  <c r="F217" i="8"/>
</calcChain>
</file>

<file path=xl/sharedStrings.xml><?xml version="1.0" encoding="utf-8"?>
<sst xmlns="http://schemas.openxmlformats.org/spreadsheetml/2006/main" count="2556" uniqueCount="201">
  <si>
    <t>Q-1．登記事件数</t>
    <rPh sb="4" eb="6">
      <t>トウキ</t>
    </rPh>
    <rPh sb="6" eb="8">
      <t>ジケン</t>
    </rPh>
    <rPh sb="8" eb="9">
      <t>カズ</t>
    </rPh>
    <phoneticPr fontId="4"/>
  </si>
  <si>
    <t>福井法務局管内件数</t>
    <rPh sb="0" eb="2">
      <t>フクイ</t>
    </rPh>
    <rPh sb="2" eb="5">
      <t>ホウムキョク</t>
    </rPh>
    <rPh sb="5" eb="7">
      <t>カンナイ</t>
    </rPh>
    <rPh sb="7" eb="9">
      <t>ケンスウ</t>
    </rPh>
    <phoneticPr fontId="4"/>
  </si>
  <si>
    <t>種類</t>
    <rPh sb="0" eb="1">
      <t>タネ</t>
    </rPh>
    <rPh sb="1" eb="2">
      <t>タグイ</t>
    </rPh>
    <phoneticPr fontId="4"/>
  </si>
  <si>
    <t>登記事件</t>
    <rPh sb="0" eb="2">
      <t>トウキ</t>
    </rPh>
    <rPh sb="2" eb="4">
      <t>ジケン</t>
    </rPh>
    <phoneticPr fontId="4"/>
  </si>
  <si>
    <t>謄・抄本交付等請求事件</t>
    <rPh sb="0" eb="1">
      <t>ウツ</t>
    </rPh>
    <rPh sb="2" eb="4">
      <t>ショウホン</t>
    </rPh>
    <rPh sb="4" eb="7">
      <t>コウフナド</t>
    </rPh>
    <rPh sb="7" eb="9">
      <t>セイキュウ</t>
    </rPh>
    <rPh sb="9" eb="11">
      <t>ジケン</t>
    </rPh>
    <phoneticPr fontId="4"/>
  </si>
  <si>
    <t>不動産登記</t>
    <rPh sb="0" eb="3">
      <t>フドウサン</t>
    </rPh>
    <rPh sb="3" eb="5">
      <t>トウキ</t>
    </rPh>
    <phoneticPr fontId="4"/>
  </si>
  <si>
    <t>商業・法人登記</t>
    <rPh sb="0" eb="2">
      <t>ショウギョウ</t>
    </rPh>
    <rPh sb="3" eb="5">
      <t>ホウジン</t>
    </rPh>
    <rPh sb="5" eb="7">
      <t>トウキ</t>
    </rPh>
    <phoneticPr fontId="4"/>
  </si>
  <si>
    <t>その他の登記</t>
    <rPh sb="2" eb="3">
      <t>タ</t>
    </rPh>
    <rPh sb="4" eb="6">
      <t>トウキ</t>
    </rPh>
    <phoneticPr fontId="4"/>
  </si>
  <si>
    <t>合計</t>
    <rPh sb="0" eb="2">
      <t>ゴウケイ</t>
    </rPh>
    <phoneticPr fontId="4"/>
  </si>
  <si>
    <t>謄本</t>
    <rPh sb="0" eb="1">
      <t>ウツ</t>
    </rPh>
    <rPh sb="1" eb="2">
      <t>ホン</t>
    </rPh>
    <phoneticPr fontId="4"/>
  </si>
  <si>
    <t>抄本</t>
    <rPh sb="0" eb="1">
      <t>ショウ</t>
    </rPh>
    <rPh sb="1" eb="2">
      <t>ホン</t>
    </rPh>
    <phoneticPr fontId="4"/>
  </si>
  <si>
    <t>証明</t>
    <rPh sb="0" eb="1">
      <t>アカシ</t>
    </rPh>
    <rPh sb="1" eb="2">
      <t>メイ</t>
    </rPh>
    <phoneticPr fontId="4"/>
  </si>
  <si>
    <t>閲覧</t>
    <rPh sb="0" eb="1">
      <t>エツ</t>
    </rPh>
    <rPh sb="1" eb="2">
      <t>ラン</t>
    </rPh>
    <phoneticPr fontId="4"/>
  </si>
  <si>
    <t>合計</t>
    <rPh sb="0" eb="1">
      <t>ゴウ</t>
    </rPh>
    <rPh sb="1" eb="2">
      <t>ケイ</t>
    </rPh>
    <phoneticPr fontId="4"/>
  </si>
  <si>
    <t>年次</t>
    <rPh sb="0" eb="1">
      <t>ネン</t>
    </rPh>
    <rPh sb="1" eb="2">
      <t>ツギ</t>
    </rPh>
    <phoneticPr fontId="4"/>
  </si>
  <si>
    <t>件数</t>
    <rPh sb="0" eb="1">
      <t>ケン</t>
    </rPh>
    <rPh sb="1" eb="2">
      <t>カズ</t>
    </rPh>
    <phoneticPr fontId="4"/>
  </si>
  <si>
    <t>個数</t>
    <rPh sb="0" eb="1">
      <t>コ</t>
    </rPh>
    <rPh sb="1" eb="2">
      <t>カズ</t>
    </rPh>
    <phoneticPr fontId="4"/>
  </si>
  <si>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</si>
  <si>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</si>
  <si>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</si>
  <si>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</si>
  <si>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</si>
  <si>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</si>
  <si>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</si>
  <si>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</si>
  <si>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</si>
  <si>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</si>
  <si>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</si>
  <si>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</si>
  <si>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</si>
  <si>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</si>
  <si>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</si>
  <si>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</si>
  <si>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</si>
  <si>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</si>
  <si>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</si>
  <si>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</si>
  <si>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</si>
  <si>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7"/>
  </si>
  <si>
    <t>※１．証明は、証明、印鑑証明、地図・その他の図面・筆界特定書の写しの交付、確定日付、抵当証券、概要記録事項証明、登記識別情報に</t>
    <phoneticPr fontId="4"/>
  </si>
  <si>
    <t xml:space="preserve">   　　関する証明等である。</t>
    <phoneticPr fontId="7"/>
  </si>
  <si>
    <t>　 ２．閲覧は、登記簿、地図・その他の図面、筆界特定手続記録の閲覧である。</t>
    <rPh sb="4" eb="6">
      <t>エツラン</t>
    </rPh>
    <phoneticPr fontId="4"/>
  </si>
  <si>
    <t>　　　 (登記事項要約書、登記情報提供を含む)</t>
    <phoneticPr fontId="4"/>
  </si>
  <si>
    <t>資料：福井県統計年鑑</t>
    <rPh sb="0" eb="2">
      <t>シリョウ</t>
    </rPh>
    <rPh sb="3" eb="5">
      <t>フクイ</t>
    </rPh>
    <rPh sb="5" eb="6">
      <t>ケン</t>
    </rPh>
    <rPh sb="6" eb="8">
      <t>トウケイ</t>
    </rPh>
    <rPh sb="8" eb="10">
      <t>ネンカン</t>
    </rPh>
    <phoneticPr fontId="4"/>
  </si>
  <si>
    <t>Q-2．刑事事件数</t>
    <rPh sb="4" eb="6">
      <t>ケイジ</t>
    </rPh>
    <rPh sb="6" eb="8">
      <t>ジケン</t>
    </rPh>
    <rPh sb="8" eb="9">
      <t>スウ</t>
    </rPh>
    <phoneticPr fontId="4"/>
  </si>
  <si>
    <t>福井県内件数</t>
    <rPh sb="2" eb="3">
      <t>ケン</t>
    </rPh>
    <phoneticPr fontId="4"/>
  </si>
  <si>
    <t>区　分</t>
    <rPh sb="0" eb="1">
      <t>ク</t>
    </rPh>
    <rPh sb="2" eb="3">
      <t>ブン</t>
    </rPh>
    <phoneticPr fontId="4"/>
  </si>
  <si>
    <t>総数</t>
    <rPh sb="0" eb="2">
      <t>ソウスウ</t>
    </rPh>
    <phoneticPr fontId="4"/>
  </si>
  <si>
    <t>うち通常第一審事件</t>
    <rPh sb="2" eb="4">
      <t>ツウジョウ</t>
    </rPh>
    <rPh sb="4" eb="5">
      <t>ダイ</t>
    </rPh>
    <rPh sb="5" eb="7">
      <t>イッシン</t>
    </rPh>
    <rPh sb="7" eb="9">
      <t>ジケン</t>
    </rPh>
    <phoneticPr fontId="4"/>
  </si>
  <si>
    <t>うち略式・交通即決事件</t>
    <rPh sb="2" eb="4">
      <t>リャクシキ</t>
    </rPh>
    <rPh sb="5" eb="7">
      <t>コウツウ</t>
    </rPh>
    <rPh sb="7" eb="9">
      <t>ソッケツ</t>
    </rPh>
    <rPh sb="9" eb="11">
      <t>ジケン</t>
    </rPh>
    <phoneticPr fontId="4"/>
  </si>
  <si>
    <t>年次</t>
    <rPh sb="1" eb="2">
      <t>ツギ</t>
    </rPh>
    <phoneticPr fontId="4"/>
  </si>
  <si>
    <t>新受件数</t>
    <rPh sb="0" eb="1">
      <t>シン</t>
    </rPh>
    <rPh sb="1" eb="2">
      <t>ウケ</t>
    </rPh>
    <rPh sb="2" eb="4">
      <t>ケンスウ</t>
    </rPh>
    <phoneticPr fontId="4"/>
  </si>
  <si>
    <t>既済件数</t>
    <rPh sb="0" eb="2">
      <t>キサイ</t>
    </rPh>
    <rPh sb="2" eb="4">
      <t>ケンスウ</t>
    </rPh>
    <phoneticPr fontId="4"/>
  </si>
  <si>
    <t>未済件数</t>
    <rPh sb="0" eb="2">
      <t>ミサイ</t>
    </rPh>
    <rPh sb="2" eb="4">
      <t>ケンスウ</t>
    </rPh>
    <phoneticPr fontId="4"/>
  </si>
  <si>
    <t>平成10年</t>
    <rPh sb="0" eb="2">
      <t>ヘイセイ</t>
    </rPh>
    <phoneticPr fontId="4"/>
  </si>
  <si>
    <t>平成11年</t>
    <rPh sb="0" eb="2">
      <t>ヘイセイ</t>
    </rPh>
    <phoneticPr fontId="4"/>
  </si>
  <si>
    <t>平成12年</t>
    <rPh sb="0" eb="2">
      <t>ヘイセイ</t>
    </rPh>
    <phoneticPr fontId="4"/>
  </si>
  <si>
    <t>平成13年</t>
    <rPh sb="0" eb="2">
      <t>ヘイセイ</t>
    </rPh>
    <phoneticPr fontId="4"/>
  </si>
  <si>
    <t>平成14年</t>
    <rPh sb="0" eb="2">
      <t>ヘイセイ</t>
    </rPh>
    <phoneticPr fontId="4"/>
  </si>
  <si>
    <t>平成15年</t>
    <rPh sb="0" eb="2">
      <t>ヘイセイ</t>
    </rPh>
    <phoneticPr fontId="4"/>
  </si>
  <si>
    <t>平成16年</t>
    <rPh sb="0" eb="2">
      <t>ヘイセイ</t>
    </rPh>
    <phoneticPr fontId="4"/>
  </si>
  <si>
    <t>平成17年</t>
    <rPh sb="0" eb="2">
      <t>ヘイセイ</t>
    </rPh>
    <phoneticPr fontId="4"/>
  </si>
  <si>
    <t>平成18年</t>
    <rPh sb="0" eb="2">
      <t>ヘイセイ</t>
    </rPh>
    <phoneticPr fontId="4"/>
  </si>
  <si>
    <t>平成19年</t>
    <rPh sb="0" eb="2">
      <t>ヘイセイ</t>
    </rPh>
    <phoneticPr fontId="4"/>
  </si>
  <si>
    <t>平成20年</t>
    <rPh sb="0" eb="2">
      <t>ヘイセイ</t>
    </rPh>
    <phoneticPr fontId="4"/>
  </si>
  <si>
    <t>平成21年</t>
    <rPh sb="0" eb="2">
      <t>ヘイセイ</t>
    </rPh>
    <phoneticPr fontId="4"/>
  </si>
  <si>
    <t>平成22年</t>
    <rPh sb="0" eb="2">
      <t>ヘイセイ</t>
    </rPh>
    <phoneticPr fontId="4"/>
  </si>
  <si>
    <t>平成23年</t>
    <rPh sb="0" eb="2">
      <t>ヘイセイ</t>
    </rPh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</si>
  <si>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</si>
  <si>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</si>
  <si>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</si>
  <si>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rPh sb="0" eb="2">
      <t>ヘイセイ</t>
    </rPh>
    <phoneticPr fontId="4"/>
  </si>
  <si>
    <t>平成28年</t>
    <rPh sb="0" eb="2">
      <t>ヘイセイ</t>
    </rPh>
    <phoneticPr fontId="4"/>
  </si>
  <si>
    <t>平成29年</t>
    <rPh sb="0" eb="2">
      <t>ヘイセイ</t>
    </rPh>
    <phoneticPr fontId="4"/>
  </si>
  <si>
    <t>平成30年</t>
    <rPh sb="0" eb="2">
      <t>ヘイセイ</t>
    </rPh>
    <phoneticPr fontId="4"/>
  </si>
  <si>
    <t>Q-3．民事・行政事件数</t>
    <rPh sb="4" eb="6">
      <t>ミンジ</t>
    </rPh>
    <rPh sb="7" eb="9">
      <t>ギョウセイ</t>
    </rPh>
    <rPh sb="9" eb="11">
      <t>ジケン</t>
    </rPh>
    <rPh sb="11" eb="12">
      <t>スウ</t>
    </rPh>
    <phoneticPr fontId="4"/>
  </si>
  <si>
    <t>単位：件</t>
    <rPh sb="0" eb="2">
      <t>タンイ</t>
    </rPh>
    <rPh sb="3" eb="4">
      <t>ケン</t>
    </rPh>
    <phoneticPr fontId="4"/>
  </si>
  <si>
    <t>区 分</t>
    <rPh sb="0" eb="1">
      <t>ク</t>
    </rPh>
    <rPh sb="2" eb="3">
      <t>ブン</t>
    </rPh>
    <phoneticPr fontId="4"/>
  </si>
  <si>
    <t>う ち 訴 訟 事 件</t>
    <rPh sb="4" eb="5">
      <t>ウッタ</t>
    </rPh>
    <rPh sb="6" eb="7">
      <t>アラソ</t>
    </rPh>
    <rPh sb="8" eb="9">
      <t>コト</t>
    </rPh>
    <rPh sb="10" eb="11">
      <t>ケン</t>
    </rPh>
    <phoneticPr fontId="4"/>
  </si>
  <si>
    <t>う ち 調 停 事 件</t>
    <rPh sb="4" eb="5">
      <t>チョウ</t>
    </rPh>
    <rPh sb="6" eb="7">
      <t>テイ</t>
    </rPh>
    <rPh sb="8" eb="9">
      <t>コト</t>
    </rPh>
    <rPh sb="10" eb="11">
      <t>ケン</t>
    </rPh>
    <phoneticPr fontId="4"/>
  </si>
  <si>
    <t>第　一　審　民　事　通　常　訴　訟</t>
    <rPh sb="0" eb="1">
      <t>ダイ</t>
    </rPh>
    <rPh sb="2" eb="3">
      <t>１</t>
    </rPh>
    <rPh sb="4" eb="5">
      <t>シン</t>
    </rPh>
    <rPh sb="6" eb="7">
      <t>タミ</t>
    </rPh>
    <rPh sb="8" eb="9">
      <t>コト</t>
    </rPh>
    <rPh sb="10" eb="11">
      <t>ツウ</t>
    </rPh>
    <rPh sb="12" eb="13">
      <t>ツネ</t>
    </rPh>
    <rPh sb="14" eb="15">
      <t>ウッタ</t>
    </rPh>
    <rPh sb="16" eb="17">
      <t>アラソ</t>
    </rPh>
    <phoneticPr fontId="4"/>
  </si>
  <si>
    <t>第一審
行政訴訟</t>
    <rPh sb="0" eb="1">
      <t>ダイ</t>
    </rPh>
    <rPh sb="1" eb="3">
      <t>イッシン</t>
    </rPh>
    <rPh sb="4" eb="6">
      <t>ギョウセイ</t>
    </rPh>
    <rPh sb="6" eb="8">
      <t>ソショウ</t>
    </rPh>
    <phoneticPr fontId="4"/>
  </si>
  <si>
    <t>新受</t>
    <rPh sb="0" eb="1">
      <t>シン</t>
    </rPh>
    <rPh sb="1" eb="2">
      <t>ウケ</t>
    </rPh>
    <phoneticPr fontId="4"/>
  </si>
  <si>
    <t>裁判所別</t>
    <rPh sb="0" eb="3">
      <t>サイバンショ</t>
    </rPh>
    <rPh sb="3" eb="4">
      <t>ベツ</t>
    </rPh>
    <phoneticPr fontId="4"/>
  </si>
  <si>
    <t>訴訟の目的別</t>
    <rPh sb="0" eb="2">
      <t>ソショウ</t>
    </rPh>
    <rPh sb="3" eb="5">
      <t>モクテキ</t>
    </rPh>
    <rPh sb="5" eb="6">
      <t>ベツ</t>
    </rPh>
    <phoneticPr fontId="4"/>
  </si>
  <si>
    <t>年 次</t>
    <rPh sb="2" eb="3">
      <t>ツギ</t>
    </rPh>
    <phoneticPr fontId="4"/>
  </si>
  <si>
    <t>既済</t>
    <rPh sb="0" eb="2">
      <t>キサイ</t>
    </rPh>
    <phoneticPr fontId="4"/>
  </si>
  <si>
    <t>未済</t>
    <rPh sb="0" eb="2">
      <t>ミサイ</t>
    </rPh>
    <phoneticPr fontId="4"/>
  </si>
  <si>
    <t>地裁</t>
    <rPh sb="0" eb="1">
      <t>チ</t>
    </rPh>
    <rPh sb="1" eb="2">
      <t>サイ</t>
    </rPh>
    <phoneticPr fontId="4"/>
  </si>
  <si>
    <t>簡易</t>
    <rPh sb="0" eb="2">
      <t>カンイ</t>
    </rPh>
    <phoneticPr fontId="4"/>
  </si>
  <si>
    <t>金　銭</t>
    <rPh sb="0" eb="1">
      <t>キン</t>
    </rPh>
    <rPh sb="2" eb="3">
      <t>ゼニ</t>
    </rPh>
    <phoneticPr fontId="4"/>
  </si>
  <si>
    <t>建　物</t>
    <rPh sb="0" eb="1">
      <t>ダテ</t>
    </rPh>
    <rPh sb="2" eb="3">
      <t>モノ</t>
    </rPh>
    <phoneticPr fontId="4"/>
  </si>
  <si>
    <t>土　地</t>
    <rPh sb="0" eb="1">
      <t>ツチ</t>
    </rPh>
    <rPh sb="2" eb="3">
      <t>チ</t>
    </rPh>
    <phoneticPr fontId="4"/>
  </si>
  <si>
    <t>その他</t>
    <rPh sb="2" eb="3">
      <t>タ</t>
    </rPh>
    <phoneticPr fontId="4"/>
  </si>
  <si>
    <t>Q-4．少年事件数</t>
    <rPh sb="4" eb="6">
      <t>ショウネン</t>
    </rPh>
    <rPh sb="6" eb="8">
      <t>ジケン</t>
    </rPh>
    <rPh sb="8" eb="9">
      <t>スウ</t>
    </rPh>
    <phoneticPr fontId="4"/>
  </si>
  <si>
    <t>区分</t>
    <rPh sb="0" eb="1">
      <t>ク</t>
    </rPh>
    <rPh sb="1" eb="2">
      <t>ブン</t>
    </rPh>
    <phoneticPr fontId="4"/>
  </si>
  <si>
    <t>少年保護事件</t>
    <rPh sb="0" eb="2">
      <t>ショウネン</t>
    </rPh>
    <rPh sb="2" eb="4">
      <t>ホゴ</t>
    </rPh>
    <rPh sb="4" eb="6">
      <t>ジケン</t>
    </rPh>
    <phoneticPr fontId="4"/>
  </si>
  <si>
    <t>準少年保護事件</t>
    <rPh sb="0" eb="1">
      <t>ジュン</t>
    </rPh>
    <rPh sb="1" eb="2">
      <t>ショウ</t>
    </rPh>
    <rPh sb="2" eb="3">
      <t>トシ</t>
    </rPh>
    <rPh sb="3" eb="4">
      <t>タモツ</t>
    </rPh>
    <rPh sb="4" eb="5">
      <t>マモル</t>
    </rPh>
    <rPh sb="5" eb="6">
      <t>コト</t>
    </rPh>
    <rPh sb="6" eb="7">
      <t>ケン</t>
    </rPh>
    <phoneticPr fontId="4"/>
  </si>
  <si>
    <t>成人刑事事件</t>
    <rPh sb="0" eb="1">
      <t>シゲル</t>
    </rPh>
    <rPh sb="1" eb="2">
      <t>ヒト</t>
    </rPh>
    <rPh sb="2" eb="3">
      <t>ケイ</t>
    </rPh>
    <rPh sb="3" eb="4">
      <t>コト</t>
    </rPh>
    <rPh sb="4" eb="5">
      <t>コト</t>
    </rPh>
    <rPh sb="5" eb="6">
      <t>ケン</t>
    </rPh>
    <phoneticPr fontId="4"/>
  </si>
  <si>
    <t>一般保護事件</t>
    <rPh sb="0" eb="1">
      <t>１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4"/>
  </si>
  <si>
    <t>道路交通保護事件</t>
    <rPh sb="0" eb="2">
      <t>ドウロ</t>
    </rPh>
    <rPh sb="2" eb="4">
      <t>コウツウ</t>
    </rPh>
    <rPh sb="4" eb="6">
      <t>ホゴ</t>
    </rPh>
    <rPh sb="6" eb="8">
      <t>ジケン</t>
    </rPh>
    <phoneticPr fontId="4"/>
  </si>
  <si>
    <t>-</t>
    <phoneticPr fontId="4"/>
  </si>
  <si>
    <t>－</t>
  </si>
  <si>
    <t>-</t>
  </si>
  <si>
    <t>-</t>
    <phoneticPr fontId="7"/>
  </si>
  <si>
    <t>少年保護事件の終局区分別既済人員</t>
    <rPh sb="0" eb="1">
      <t>ショウ</t>
    </rPh>
    <rPh sb="1" eb="2">
      <t>トシ</t>
    </rPh>
    <rPh sb="2" eb="3">
      <t>タモツ</t>
    </rPh>
    <rPh sb="3" eb="4">
      <t>マモル</t>
    </rPh>
    <rPh sb="4" eb="6">
      <t>ジケン</t>
    </rPh>
    <rPh sb="7" eb="8">
      <t>オワリ</t>
    </rPh>
    <rPh sb="8" eb="9">
      <t>キョク</t>
    </rPh>
    <rPh sb="9" eb="10">
      <t>ク</t>
    </rPh>
    <rPh sb="10" eb="11">
      <t>ブン</t>
    </rPh>
    <rPh sb="11" eb="12">
      <t>ベツ</t>
    </rPh>
    <rPh sb="12" eb="13">
      <t>キ</t>
    </rPh>
    <rPh sb="13" eb="14">
      <t>スミ</t>
    </rPh>
    <rPh sb="14" eb="15">
      <t>ヒト</t>
    </rPh>
    <rPh sb="15" eb="16">
      <t>イン</t>
    </rPh>
    <phoneticPr fontId="4"/>
  </si>
  <si>
    <t>総数</t>
    <rPh sb="0" eb="1">
      <t>フサ</t>
    </rPh>
    <rPh sb="1" eb="2">
      <t>カズ</t>
    </rPh>
    <phoneticPr fontId="4"/>
  </si>
  <si>
    <t>検察官
へ送致</t>
    <rPh sb="0" eb="3">
      <t>ケンサツカン</t>
    </rPh>
    <phoneticPr fontId="4"/>
  </si>
  <si>
    <t>保護処分</t>
    <rPh sb="0" eb="1">
      <t>タモツ</t>
    </rPh>
    <rPh sb="1" eb="2">
      <t>マモル</t>
    </rPh>
    <rPh sb="2" eb="3">
      <t>トコロ</t>
    </rPh>
    <rPh sb="3" eb="4">
      <t>ブン</t>
    </rPh>
    <phoneticPr fontId="4"/>
  </si>
  <si>
    <t>児童相談所
への送致</t>
    <rPh sb="0" eb="2">
      <t>ジドウ</t>
    </rPh>
    <rPh sb="2" eb="4">
      <t>ソウダン</t>
    </rPh>
    <rPh sb="4" eb="5">
      <t>ショ</t>
    </rPh>
    <phoneticPr fontId="4"/>
  </si>
  <si>
    <t>審判
不開始</t>
    <rPh sb="0" eb="1">
      <t>シン</t>
    </rPh>
    <rPh sb="1" eb="2">
      <t>ハン</t>
    </rPh>
    <phoneticPr fontId="4"/>
  </si>
  <si>
    <t>不処分</t>
    <rPh sb="0" eb="1">
      <t>フ</t>
    </rPh>
    <rPh sb="1" eb="2">
      <t>トコロ</t>
    </rPh>
    <rPh sb="2" eb="3">
      <t>ブン</t>
    </rPh>
    <phoneticPr fontId="4"/>
  </si>
  <si>
    <t>保護観察</t>
    <rPh sb="0" eb="2">
      <t>ホゴ</t>
    </rPh>
    <rPh sb="2" eb="4">
      <t>カンサツ</t>
    </rPh>
    <phoneticPr fontId="4"/>
  </si>
  <si>
    <t>児童自立支</t>
    <rPh sb="0" eb="2">
      <t>ジドウ</t>
    </rPh>
    <rPh sb="2" eb="4">
      <t>ジリツ</t>
    </rPh>
    <rPh sb="4" eb="5">
      <t>ササ</t>
    </rPh>
    <phoneticPr fontId="4"/>
  </si>
  <si>
    <t>少年院送致</t>
    <rPh sb="0" eb="3">
      <t>ショウネンイン</t>
    </rPh>
    <rPh sb="3" eb="5">
      <t>ソウチ</t>
    </rPh>
    <phoneticPr fontId="4"/>
  </si>
  <si>
    <t>援施設送致</t>
    <rPh sb="0" eb="1">
      <t>オン</t>
    </rPh>
    <rPh sb="1" eb="3">
      <t>シセツ</t>
    </rPh>
    <rPh sb="3" eb="5">
      <t>ソウチ</t>
    </rPh>
    <phoneticPr fontId="4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</si>
  <si>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4"/>
  </si>
  <si>
    <t>Q-5．警察署別施設数</t>
    <rPh sb="4" eb="7">
      <t>ケイサツショ</t>
    </rPh>
    <rPh sb="7" eb="8">
      <t>ベツ</t>
    </rPh>
    <rPh sb="8" eb="11">
      <t>シセツスウ</t>
    </rPh>
    <phoneticPr fontId="4"/>
  </si>
  <si>
    <t>各年4月1日現在</t>
    <rPh sb="0" eb="2">
      <t>カクトシ</t>
    </rPh>
    <rPh sb="3" eb="4">
      <t>ガツ</t>
    </rPh>
    <rPh sb="5" eb="6">
      <t>ニチ</t>
    </rPh>
    <rPh sb="6" eb="8">
      <t>ゲンザイ</t>
    </rPh>
    <phoneticPr fontId="4"/>
  </si>
  <si>
    <t>年次</t>
    <phoneticPr fontId="4"/>
  </si>
  <si>
    <t>警察署別</t>
    <rPh sb="3" eb="4">
      <t>ベツ</t>
    </rPh>
    <phoneticPr fontId="4"/>
  </si>
  <si>
    <t>警察署</t>
    <rPh sb="0" eb="3">
      <t>ケイサツショ</t>
    </rPh>
    <phoneticPr fontId="4"/>
  </si>
  <si>
    <t>交番</t>
    <rPh sb="0" eb="2">
      <t>コウバン</t>
    </rPh>
    <phoneticPr fontId="4"/>
  </si>
  <si>
    <t>検問所</t>
    <rPh sb="0" eb="3">
      <t>ケンモンジョ</t>
    </rPh>
    <phoneticPr fontId="4"/>
  </si>
  <si>
    <t>駐在所</t>
    <rPh sb="0" eb="3">
      <t>チュウザイショ</t>
    </rPh>
    <phoneticPr fontId="4"/>
  </si>
  <si>
    <t>警備派出所</t>
    <rPh sb="0" eb="2">
      <t>ケイビ</t>
    </rPh>
    <rPh sb="2" eb="4">
      <t>ハシュツ</t>
    </rPh>
    <rPh sb="4" eb="5">
      <t>ショ</t>
    </rPh>
    <phoneticPr fontId="4"/>
  </si>
  <si>
    <t>三国警察署</t>
    <rPh sb="0" eb="2">
      <t>ミクニ</t>
    </rPh>
    <phoneticPr fontId="4"/>
  </si>
  <si>
    <t>丸岡警察署</t>
    <rPh sb="0" eb="2">
      <t>マルオカ</t>
    </rPh>
    <phoneticPr fontId="4"/>
  </si>
  <si>
    <t>金津警察署</t>
    <rPh sb="0" eb="2">
      <t>カナヅ</t>
    </rPh>
    <phoneticPr fontId="4"/>
  </si>
  <si>
    <t>あわら警察署</t>
    <phoneticPr fontId="4"/>
  </si>
  <si>
    <t>市内計</t>
    <rPh sb="0" eb="2">
      <t>シナイ</t>
    </rPh>
    <rPh sb="2" eb="3">
      <t>ケイ</t>
    </rPh>
    <phoneticPr fontId="4"/>
  </si>
  <si>
    <t>坂井警察署</t>
    <rPh sb="0" eb="2">
      <t>サカイ</t>
    </rPh>
    <phoneticPr fontId="4"/>
  </si>
  <si>
    <t>坂井西警察署</t>
    <rPh sb="0" eb="2">
      <t>サカイ</t>
    </rPh>
    <rPh sb="2" eb="3">
      <t>ニシ</t>
    </rPh>
    <phoneticPr fontId="4"/>
  </si>
  <si>
    <t>平成31年</t>
    <rPh sb="0" eb="2">
      <t>ヘイセイ</t>
    </rPh>
    <phoneticPr fontId="4"/>
  </si>
  <si>
    <t>令和2年</t>
    <rPh sb="0" eb="2">
      <t>レイワ</t>
    </rPh>
    <rPh sb="3" eb="4">
      <t>ネン</t>
    </rPh>
    <phoneticPr fontId="4"/>
  </si>
  <si>
    <t>資料：安全対策課</t>
    <rPh sb="0" eb="2">
      <t>シリョウ</t>
    </rPh>
    <rPh sb="3" eb="5">
      <t>アンゼン</t>
    </rPh>
    <rPh sb="5" eb="7">
      <t>タイサク</t>
    </rPh>
    <rPh sb="7" eb="8">
      <t>カ</t>
    </rPh>
    <phoneticPr fontId="4"/>
  </si>
  <si>
    <t>Q-6．犯罪類別認知・検挙件数</t>
    <rPh sb="4" eb="6">
      <t>ハンザイ</t>
    </rPh>
    <rPh sb="6" eb="8">
      <t>ルイベツ</t>
    </rPh>
    <rPh sb="8" eb="10">
      <t>ニンチ</t>
    </rPh>
    <rPh sb="11" eb="13">
      <t>ケンキョ</t>
    </rPh>
    <rPh sb="13" eb="15">
      <t>ケンスウ</t>
    </rPh>
    <phoneticPr fontId="4"/>
  </si>
  <si>
    <t>発生地計上</t>
    <rPh sb="0" eb="2">
      <t>ハッセイ</t>
    </rPh>
    <rPh sb="2" eb="3">
      <t>チ</t>
    </rPh>
    <rPh sb="3" eb="5">
      <t>ケイジョウ</t>
    </rPh>
    <phoneticPr fontId="4"/>
  </si>
  <si>
    <t>単位：件</t>
  </si>
  <si>
    <t>凶悪犯</t>
    <rPh sb="0" eb="3">
      <t>キョウアクハン</t>
    </rPh>
    <phoneticPr fontId="4"/>
  </si>
  <si>
    <t>粗暴犯</t>
    <rPh sb="0" eb="2">
      <t>ソボウ</t>
    </rPh>
    <rPh sb="2" eb="3">
      <t>ハン</t>
    </rPh>
    <phoneticPr fontId="4"/>
  </si>
  <si>
    <t>窃盗犯</t>
    <rPh sb="0" eb="3">
      <t>セットウハン</t>
    </rPh>
    <phoneticPr fontId="4"/>
  </si>
  <si>
    <t>知能犯</t>
    <rPh sb="0" eb="3">
      <t>チノウハン</t>
    </rPh>
    <phoneticPr fontId="4"/>
  </si>
  <si>
    <t>風俗犯</t>
    <rPh sb="0" eb="2">
      <t>フウゾク</t>
    </rPh>
    <rPh sb="2" eb="3">
      <t>ハン</t>
    </rPh>
    <phoneticPr fontId="4"/>
  </si>
  <si>
    <t>認知</t>
    <rPh sb="0" eb="2">
      <t>ニンチ</t>
    </rPh>
    <phoneticPr fontId="4"/>
  </si>
  <si>
    <t>検挙</t>
    <rPh sb="0" eb="2">
      <t>ケンキョ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</si>
  <si>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</si>
  <si>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</si>
  <si>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</si>
  <si>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</si>
  <si>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</si>
  <si>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※平成18年の件数には、1月1日から3月19日の合併期日前までの坂井町分を含まず。（坂井町はあわら署管内であったため）</t>
    <rPh sb="1" eb="3">
      <t>ヘイセイ</t>
    </rPh>
    <rPh sb="5" eb="6">
      <t>ネン</t>
    </rPh>
    <rPh sb="7" eb="9">
      <t>ケンスウ</t>
    </rPh>
    <rPh sb="13" eb="14">
      <t>ガツ</t>
    </rPh>
    <rPh sb="15" eb="16">
      <t>ニチ</t>
    </rPh>
    <rPh sb="19" eb="20">
      <t>ガツ</t>
    </rPh>
    <rPh sb="22" eb="23">
      <t>ニチ</t>
    </rPh>
    <rPh sb="24" eb="26">
      <t>ガッペイ</t>
    </rPh>
    <rPh sb="26" eb="27">
      <t>キ</t>
    </rPh>
    <rPh sb="27" eb="28">
      <t>ビ</t>
    </rPh>
    <rPh sb="28" eb="29">
      <t>マエ</t>
    </rPh>
    <rPh sb="32" eb="34">
      <t>サカイ</t>
    </rPh>
    <rPh sb="34" eb="35">
      <t>チョウ</t>
    </rPh>
    <rPh sb="35" eb="36">
      <t>ブン</t>
    </rPh>
    <rPh sb="37" eb="38">
      <t>フク</t>
    </rPh>
    <rPh sb="42" eb="44">
      <t>サカイ</t>
    </rPh>
    <rPh sb="44" eb="45">
      <t>チョウ</t>
    </rPh>
    <rPh sb="49" eb="50">
      <t>ショ</t>
    </rPh>
    <rPh sb="50" eb="52">
      <t>カンナイ</t>
    </rPh>
    <phoneticPr fontId="4"/>
  </si>
  <si>
    <t xml:space="preserve">資料：福井県警察本部 </t>
    <rPh sb="0" eb="2">
      <t>シリョウ</t>
    </rPh>
    <rPh sb="3" eb="6">
      <t>フクイケン</t>
    </rPh>
    <rPh sb="6" eb="8">
      <t>ケイサツ</t>
    </rPh>
    <rPh sb="8" eb="9">
      <t>ホン</t>
    </rPh>
    <rPh sb="9" eb="10">
      <t>ブ</t>
    </rPh>
    <phoneticPr fontId="4"/>
  </si>
  <si>
    <t>Q-7．少年補導活動状況</t>
    <rPh sb="4" eb="6">
      <t>ショウネン</t>
    </rPh>
    <rPh sb="6" eb="8">
      <t>ホドウ</t>
    </rPh>
    <rPh sb="8" eb="10">
      <t>カツドウ</t>
    </rPh>
    <rPh sb="10" eb="12">
      <t>ジョウキョウ</t>
    </rPh>
    <phoneticPr fontId="4"/>
  </si>
  <si>
    <t>単位：人</t>
    <rPh sb="0" eb="2">
      <t>タンイ</t>
    </rPh>
    <rPh sb="3" eb="4">
      <t>ヒト</t>
    </rPh>
    <phoneticPr fontId="4"/>
  </si>
  <si>
    <t>年　　　度</t>
    <rPh sb="0" eb="1">
      <t>トシ</t>
    </rPh>
    <rPh sb="4" eb="5">
      <t>ド</t>
    </rPh>
    <phoneticPr fontId="4"/>
  </si>
  <si>
    <t>行　　　　　　為　　　　　　別</t>
    <rPh sb="0" eb="1">
      <t>ギョウ</t>
    </rPh>
    <rPh sb="7" eb="8">
      <t>タメ</t>
    </rPh>
    <rPh sb="14" eb="15">
      <t>ベツ</t>
    </rPh>
    <phoneticPr fontId="4"/>
  </si>
  <si>
    <t>飲酒</t>
    <rPh sb="0" eb="2">
      <t>インシュ</t>
    </rPh>
    <phoneticPr fontId="4"/>
  </si>
  <si>
    <t>喫煙</t>
    <rPh sb="0" eb="2">
      <t>キツエン</t>
    </rPh>
    <phoneticPr fontId="4"/>
  </si>
  <si>
    <t>深夜
徘徊</t>
    <rPh sb="0" eb="2">
      <t>シンヤ</t>
    </rPh>
    <rPh sb="3" eb="5">
      <t>ハイカイ</t>
    </rPh>
    <phoneticPr fontId="4"/>
  </si>
  <si>
    <t>怠学</t>
    <rPh sb="0" eb="1">
      <t>ナマ</t>
    </rPh>
    <rPh sb="1" eb="2">
      <t>ガク</t>
    </rPh>
    <phoneticPr fontId="4"/>
  </si>
  <si>
    <t>不健全
娯楽</t>
    <rPh sb="0" eb="3">
      <t>フケンゼン</t>
    </rPh>
    <rPh sb="4" eb="6">
      <t>ゴラク</t>
    </rPh>
    <phoneticPr fontId="4"/>
  </si>
  <si>
    <t>交通非行・バイク二人乗り</t>
    <rPh sb="0" eb="2">
      <t>コウツウ</t>
    </rPh>
    <rPh sb="2" eb="4">
      <t>ヒコウ</t>
    </rPh>
    <rPh sb="8" eb="11">
      <t>ニニンノ</t>
    </rPh>
    <phoneticPr fontId="5"/>
  </si>
  <si>
    <t>自転車右側・２人乗り等</t>
    <rPh sb="0" eb="3">
      <t>ジテンシャ</t>
    </rPh>
    <rPh sb="3" eb="5">
      <t>ミギガワ</t>
    </rPh>
    <rPh sb="6" eb="8">
      <t>ニニン</t>
    </rPh>
    <rPh sb="8" eb="9">
      <t>ノ</t>
    </rPh>
    <rPh sb="10" eb="11">
      <t>ナド</t>
    </rPh>
    <phoneticPr fontId="5"/>
  </si>
  <si>
    <t>路上スケボー</t>
    <rPh sb="0" eb="2">
      <t>ロジョウ</t>
    </rPh>
    <phoneticPr fontId="5"/>
  </si>
  <si>
    <t>校則・
マナー注意</t>
    <rPh sb="0" eb="2">
      <t>コウソク</t>
    </rPh>
    <rPh sb="7" eb="9">
      <t>チュウイ</t>
    </rPh>
    <phoneticPr fontId="5"/>
  </si>
  <si>
    <t>遅刻</t>
    <rPh sb="0" eb="2">
      <t>チコク</t>
    </rPh>
    <phoneticPr fontId="5"/>
  </si>
  <si>
    <r>
      <t>花火遊び</t>
    </r>
    <r>
      <rPr>
        <sz val="8"/>
        <rFont val="ＭＳ Ｐゴシック"/>
        <family val="3"/>
        <charset val="128"/>
      </rPr>
      <t xml:space="preserve">
注意</t>
    </r>
    <rPh sb="0" eb="2">
      <t>ハナビ</t>
    </rPh>
    <rPh sb="2" eb="3">
      <t>アソ</t>
    </rPh>
    <rPh sb="5" eb="7">
      <t>チュウイ</t>
    </rPh>
    <phoneticPr fontId="5"/>
  </si>
  <si>
    <t>帰宅
指導等</t>
    <rPh sb="0" eb="2">
      <t>キタク</t>
    </rPh>
    <rPh sb="3" eb="5">
      <t>シドウ</t>
    </rPh>
    <rPh sb="5" eb="6">
      <t>トウ</t>
    </rPh>
    <phoneticPr fontId="5"/>
  </si>
  <si>
    <t>不良
交友</t>
    <rPh sb="0" eb="2">
      <t>フリョウ</t>
    </rPh>
    <rPh sb="3" eb="5">
      <t>コウユウ</t>
    </rPh>
    <phoneticPr fontId="4"/>
  </si>
  <si>
    <t>愛の
一声</t>
    <rPh sb="0" eb="1">
      <t>アイ</t>
    </rPh>
    <rPh sb="3" eb="5">
      <t>ヒトコエ</t>
    </rPh>
    <phoneticPr fontId="4"/>
  </si>
  <si>
    <t>平成18年度</t>
    <rPh sb="0" eb="2">
      <t>ヘイセイ</t>
    </rPh>
    <rPh sb="4" eb="5">
      <t>ネン</t>
    </rPh>
    <rPh sb="5" eb="6">
      <t>ド</t>
    </rPh>
    <phoneticPr fontId="4"/>
  </si>
  <si>
    <t>計</t>
    <rPh sb="0" eb="1">
      <t>ケイ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</si>
  <si>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</si>
  <si>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</si>
  <si>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</si>
  <si>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学生・生徒</t>
    <rPh sb="0" eb="2">
      <t>ガクセイ</t>
    </rPh>
    <rPh sb="3" eb="5">
      <t>セイト</t>
    </rPh>
    <phoneticPr fontId="4"/>
  </si>
  <si>
    <t>小計</t>
    <rPh sb="0" eb="2">
      <t>ショウケイ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</si>
  <si>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</si>
  <si>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</si>
  <si>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</si>
  <si>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大学生</t>
    <rPh sb="0" eb="3">
      <t>ダイガクセイ</t>
    </rPh>
    <phoneticPr fontId="4"/>
  </si>
  <si>
    <t>その他
学生</t>
    <rPh sb="2" eb="3">
      <t>タ</t>
    </rPh>
    <rPh sb="4" eb="5">
      <t>ガク</t>
    </rPh>
    <rPh sb="5" eb="6">
      <t>セイ</t>
    </rPh>
    <phoneticPr fontId="4"/>
  </si>
  <si>
    <t>一般少年</t>
    <rPh sb="0" eb="2">
      <t>イッパン</t>
    </rPh>
    <rPh sb="2" eb="4">
      <t>ショウネン</t>
    </rPh>
    <phoneticPr fontId="4"/>
  </si>
  <si>
    <t>有職</t>
    <rPh sb="0" eb="1">
      <t>ユウ</t>
    </rPh>
    <rPh sb="1" eb="2">
      <t>ショク</t>
    </rPh>
    <phoneticPr fontId="4"/>
  </si>
  <si>
    <t>無職</t>
    <rPh sb="0" eb="2">
      <t>ムショク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</si>
  <si>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</si>
  <si>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</si>
  <si>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</si>
  <si>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</si>
  <si>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</si>
  <si>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</si>
  <si>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</si>
  <si>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</si>
  <si>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</si>
  <si>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</si>
  <si>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</si>
  <si>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</si>
  <si>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4"/>
  </si>
  <si>
    <t>資料：青少年愛護センター</t>
    <rPh sb="0" eb="2">
      <t>シリョウ</t>
    </rPh>
    <rPh sb="3" eb="6">
      <t>セイショウネン</t>
    </rPh>
    <rPh sb="6" eb="8">
      <t>アイゴ</t>
    </rPh>
    <phoneticPr fontId="4"/>
  </si>
  <si>
    <t>※警察等の他団体が行った補導実績は含まない。</t>
    <rPh sb="1" eb="3">
      <t>ケイサツ</t>
    </rPh>
    <rPh sb="3" eb="4">
      <t>トウ</t>
    </rPh>
    <rPh sb="5" eb="6">
      <t>タ</t>
    </rPh>
    <rPh sb="6" eb="8">
      <t>ダンタイ</t>
    </rPh>
    <rPh sb="9" eb="10">
      <t>オコナ</t>
    </rPh>
    <rPh sb="12" eb="14">
      <t>ホドウ</t>
    </rPh>
    <rPh sb="14" eb="16">
      <t>ジッセキ</t>
    </rPh>
    <rPh sb="17" eb="18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</si>
</sst>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0.0_);[Red]\(0.0\)"/>
    <numFmt numFmtId="178" formatCode="#,##0_ "/>
  </numFmts>
  <fonts count="15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446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left"/>
    </xf>
    <xf numFmtId="0" fontId="5" fillId="0" borderId="0" xfId="1" applyFont="1" applyBorder="1"/>
    <xf numFmtId="0" fontId="5" fillId="0" borderId="0" xfId="1" applyFont="1"/>
    <xf numFmtId="0" fontId="1" fillId="0" borderId="0" xfId="1" applyFont="1" applyBorder="1" applyAlignment="1">
      <alignment horizontal="left" vertical="center"/>
    </xf>
    <xf numFmtId="58" fontId="5" fillId="0" borderId="0" xfId="1" applyNumberFormat="1" applyFont="1" applyBorder="1" applyAlignment="1"/>
    <xf numFmtId="58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right" vertical="center" justifyLastLine="1"/>
    </xf>
    <xf numFmtId="49" fontId="5" fillId="0" borderId="2" xfId="1" applyNumberFormat="1" applyFont="1" applyBorder="1" applyAlignment="1">
      <alignment horizontal="distributed" vertical="center" justifyLastLine="1"/>
    </xf>
    <xf numFmtId="49" fontId="5" fillId="0" borderId="3" xfId="1" applyNumberFormat="1" applyFont="1" applyBorder="1" applyAlignment="1">
      <alignment horizontal="distributed" vertical="center" justifyLastLine="1"/>
    </xf>
    <xf numFmtId="49" fontId="5" fillId="0" borderId="4" xfId="1" applyNumberFormat="1" applyFont="1" applyBorder="1" applyAlignment="1">
      <alignment horizontal="distributed" vertical="center" justifyLastLine="1"/>
    </xf>
    <xf numFmtId="49" fontId="5" fillId="0" borderId="5" xfId="1" applyNumberFormat="1" applyFont="1" applyBorder="1" applyAlignment="1">
      <alignment horizontal="distributed" vertical="center" justifyLastLine="1"/>
    </xf>
    <xf numFmtId="0" fontId="5" fillId="0" borderId="0" xfId="1" applyFont="1" applyBorder="1" applyAlignment="1"/>
    <xf numFmtId="0" fontId="5" fillId="0" borderId="6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58" fontId="5" fillId="0" borderId="2" xfId="1" applyNumberFormat="1" applyFont="1" applyBorder="1" applyAlignment="1">
      <alignment horizontal="center" vertical="center" shrinkToFit="1"/>
    </xf>
    <xf numFmtId="58" fontId="5" fillId="0" borderId="2" xfId="1" applyNumberFormat="1" applyFont="1" applyBorder="1" applyAlignment="1">
      <alignment horizontal="center" vertical="center"/>
    </xf>
    <xf numFmtId="58" fontId="5" fillId="0" borderId="2" xfId="1" applyNumberFormat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 shrinkToFit="1"/>
    </xf>
    <xf numFmtId="0" fontId="5" fillId="0" borderId="8" xfId="1" applyFont="1" applyBorder="1" applyAlignment="1">
      <alignment horizontal="distributed" vertical="center" justifyLastLine="1" shrinkToFit="1"/>
    </xf>
    <xf numFmtId="0" fontId="5" fillId="0" borderId="9" xfId="1" applyFont="1" applyBorder="1" applyAlignment="1">
      <alignment horizontal="distributed" vertical="center" justifyLastLine="1" shrinkToFit="1"/>
    </xf>
    <xf numFmtId="0" fontId="5" fillId="0" borderId="2" xfId="1" applyFont="1" applyBorder="1" applyAlignment="1">
      <alignment horizontal="distributed" vertical="center" justifyLastLine="1" shrinkToFit="1"/>
    </xf>
    <xf numFmtId="0" fontId="5" fillId="0" borderId="10" xfId="1" applyFont="1" applyBorder="1" applyAlignment="1">
      <alignment horizontal="left" vertical="center" justifyLastLine="1"/>
    </xf>
    <xf numFmtId="49" fontId="5" fillId="0" borderId="7" xfId="1" applyNumberFormat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 shrinkToFit="1"/>
    </xf>
    <xf numFmtId="0" fontId="5" fillId="0" borderId="7" xfId="1" applyFont="1" applyBorder="1" applyAlignment="1">
      <alignment horizontal="distributed" vertical="center" justifyLastLine="1" shrinkToFit="1"/>
    </xf>
    <xf numFmtId="0" fontId="5" fillId="0" borderId="9" xfId="1" applyFont="1" applyBorder="1" applyAlignment="1">
      <alignment horizontal="distributed" vertical="center" justifyLastLine="1" shrinkToFit="1"/>
    </xf>
    <xf numFmtId="176" fontId="5" fillId="0" borderId="1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vertical="center" justifyLastLine="1"/>
    </xf>
    <xf numFmtId="176" fontId="5" fillId="0" borderId="9" xfId="1" applyNumberFormat="1" applyFont="1" applyBorder="1" applyAlignment="1">
      <alignment vertical="center" justifyLastLine="1"/>
    </xf>
    <xf numFmtId="176" fontId="5" fillId="0" borderId="2" xfId="1" applyNumberFormat="1" applyFont="1" applyBorder="1" applyAlignment="1">
      <alignment vertical="center" justifyLastLine="1" shrinkToFit="1"/>
    </xf>
    <xf numFmtId="176" fontId="5" fillId="0" borderId="7" xfId="1" applyNumberFormat="1" applyFont="1" applyBorder="1" applyAlignment="1">
      <alignment vertical="center" justifyLastLine="1" shrinkToFit="1"/>
    </xf>
    <xf numFmtId="176" fontId="5" fillId="0" borderId="9" xfId="1" applyNumberFormat="1" applyFont="1" applyBorder="1" applyAlignment="1">
      <alignment vertical="center" justifyLastLine="1" shrinkToFit="1"/>
    </xf>
    <xf numFmtId="176" fontId="5" fillId="0" borderId="8" xfId="1" applyNumberFormat="1" applyFont="1" applyBorder="1" applyAlignment="1">
      <alignment vertical="center" justifyLastLine="1" shrinkToFit="1"/>
    </xf>
    <xf numFmtId="176" fontId="5" fillId="0" borderId="7" xfId="2" applyNumberFormat="1" applyFont="1" applyBorder="1" applyAlignment="1">
      <alignment vertical="center" justifyLastLine="1"/>
    </xf>
    <xf numFmtId="176" fontId="5" fillId="0" borderId="8" xfId="1" applyNumberFormat="1" applyFont="1" applyFill="1" applyBorder="1" applyAlignment="1">
      <alignment vertical="center" justifyLastLine="1" shrinkToFit="1"/>
    </xf>
    <xf numFmtId="176" fontId="5" fillId="0" borderId="9" xfId="1" applyNumberFormat="1" applyFont="1" applyFill="1" applyBorder="1" applyAlignment="1">
      <alignment vertical="center" justifyLastLine="1" shrinkToFit="1"/>
    </xf>
    <xf numFmtId="176" fontId="5" fillId="0" borderId="0" xfId="1" applyNumberFormat="1" applyFont="1" applyBorder="1" applyAlignment="1"/>
    <xf numFmtId="176" fontId="5" fillId="0" borderId="7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 justifyLastLine="1" shrinkToFit="1"/>
    </xf>
    <xf numFmtId="176" fontId="5" fillId="0" borderId="8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0" fontId="5" fillId="0" borderId="0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5" fillId="0" borderId="1" xfId="1" applyFont="1" applyBorder="1" applyAlignment="1">
      <alignment horizontal="right" vertical="center"/>
    </xf>
    <xf numFmtId="49" fontId="5" fillId="0" borderId="2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 shrinkToFit="1"/>
    </xf>
    <xf numFmtId="49" fontId="5" fillId="0" borderId="12" xfId="1" applyNumberFormat="1" applyFont="1" applyBorder="1" applyAlignment="1">
      <alignment horizontal="distributed" vertical="center" justifyLastLine="1"/>
    </xf>
    <xf numFmtId="49" fontId="5" fillId="0" borderId="2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 justifyLastLine="1"/>
    </xf>
    <xf numFmtId="176" fontId="5" fillId="0" borderId="13" xfId="1" applyNumberFormat="1" applyFont="1" applyBorder="1" applyAlignment="1">
      <alignment vertical="center" justifyLastLine="1"/>
    </xf>
    <xf numFmtId="176" fontId="5" fillId="0" borderId="5" xfId="1" applyNumberFormat="1" applyFont="1" applyBorder="1" applyAlignment="1">
      <alignment vertical="center" justifyLastLine="1" shrinkToFit="1"/>
    </xf>
    <xf numFmtId="176" fontId="5" fillId="0" borderId="12" xfId="1" applyNumberFormat="1" applyFont="1" applyBorder="1" applyAlignment="1">
      <alignment vertical="center" justifyLastLine="1"/>
    </xf>
    <xf numFmtId="176" fontId="5" fillId="0" borderId="3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8" fillId="0" borderId="0" xfId="1" applyFont="1"/>
    <xf numFmtId="0" fontId="8" fillId="0" borderId="0" xfId="1" applyFont="1" applyBorder="1"/>
    <xf numFmtId="178" fontId="5" fillId="0" borderId="0" xfId="1" applyNumberFormat="1" applyFont="1" applyAlignment="1">
      <alignment horizontal="center"/>
    </xf>
    <xf numFmtId="0" fontId="5" fillId="0" borderId="11" xfId="1" applyFont="1" applyBorder="1" applyAlignment="1"/>
    <xf numFmtId="0" fontId="5" fillId="0" borderId="11" xfId="1" applyFont="1" applyBorder="1"/>
    <xf numFmtId="0" fontId="5" fillId="0" borderId="11" xfId="1" applyFont="1" applyBorder="1" applyAlignment="1">
      <alignment horizontal="right"/>
    </xf>
    <xf numFmtId="49" fontId="5" fillId="0" borderId="14" xfId="1" applyNumberFormat="1" applyFont="1" applyBorder="1" applyAlignment="1">
      <alignment horizontal="distributed" vertical="center" justifyLastLine="1"/>
    </xf>
    <xf numFmtId="49" fontId="5" fillId="0" borderId="0" xfId="1" applyNumberFormat="1" applyFont="1" applyBorder="1" applyAlignment="1">
      <alignment horizontal="distributed" vertical="center" justifyLastLine="1"/>
    </xf>
    <xf numFmtId="49" fontId="5" fillId="0" borderId="15" xfId="1" applyNumberFormat="1" applyFont="1" applyBorder="1" applyAlignment="1">
      <alignment horizontal="distributed" vertical="center" justifyLastLine="1"/>
    </xf>
    <xf numFmtId="49" fontId="5" fillId="0" borderId="14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 wrapText="1" shrinkToFit="1"/>
    </xf>
    <xf numFmtId="0" fontId="5" fillId="0" borderId="6" xfId="1" applyFont="1" applyBorder="1" applyAlignment="1">
      <alignment horizontal="right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1" xfId="1" applyFont="1" applyBorder="1" applyAlignment="1">
      <alignment horizontal="distributed" vertical="center" justifyLastLine="1"/>
    </xf>
    <xf numFmtId="0" fontId="5" fillId="0" borderId="16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12" xfId="1" applyNumberFormat="1" applyFont="1" applyBorder="1" applyAlignment="1">
      <alignment horizontal="distributed" vertical="center" justifyLastLine="1"/>
    </xf>
    <xf numFmtId="49" fontId="5" fillId="0" borderId="11" xfId="1" applyNumberFormat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49" fontId="5" fillId="0" borderId="10" xfId="1" applyNumberFormat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 shrinkToFit="1"/>
    </xf>
    <xf numFmtId="0" fontId="10" fillId="0" borderId="2" xfId="1" applyNumberFormat="1" applyFont="1" applyBorder="1" applyAlignment="1">
      <alignment horizontal="center" vertical="center" shrinkToFit="1"/>
    </xf>
    <xf numFmtId="176" fontId="10" fillId="0" borderId="17" xfId="1" applyNumberFormat="1" applyFont="1" applyBorder="1" applyAlignment="1">
      <alignment vertical="center" shrinkToFit="1"/>
    </xf>
    <xf numFmtId="176" fontId="10" fillId="0" borderId="13" xfId="1" applyNumberFormat="1" applyFont="1" applyBorder="1" applyAlignment="1">
      <alignment vertical="center" shrinkToFit="1"/>
    </xf>
    <xf numFmtId="176" fontId="10" fillId="0" borderId="9" xfId="1" applyNumberFormat="1" applyFont="1" applyBorder="1" applyAlignment="1">
      <alignment vertical="center" shrinkToFit="1"/>
    </xf>
    <xf numFmtId="176" fontId="10" fillId="0" borderId="10" xfId="1" applyNumberFormat="1" applyFont="1" applyBorder="1" applyAlignment="1">
      <alignment vertical="center" shrinkToFit="1"/>
    </xf>
    <xf numFmtId="176" fontId="10" fillId="0" borderId="17" xfId="1" applyNumberFormat="1" applyFont="1" applyBorder="1" applyAlignment="1">
      <alignment vertical="center"/>
    </xf>
    <xf numFmtId="176" fontId="10" fillId="0" borderId="8" xfId="1" applyNumberFormat="1" applyFont="1" applyBorder="1" applyAlignment="1">
      <alignment vertical="center" shrinkToFit="1"/>
    </xf>
    <xf numFmtId="176" fontId="10" fillId="0" borderId="18" xfId="1" applyNumberFormat="1" applyFont="1" applyBorder="1" applyAlignment="1">
      <alignment vertical="center" shrinkToFit="1"/>
    </xf>
    <xf numFmtId="176" fontId="10" fillId="0" borderId="2" xfId="1" applyNumberFormat="1" applyFont="1" applyBorder="1" applyAlignment="1">
      <alignment vertical="center" shrinkToFit="1"/>
    </xf>
    <xf numFmtId="176" fontId="10" fillId="0" borderId="7" xfId="1" applyNumberFormat="1" applyFont="1" applyBorder="1" applyAlignment="1">
      <alignment vertical="center"/>
    </xf>
    <xf numFmtId="176" fontId="10" fillId="0" borderId="8" xfId="1" applyNumberFormat="1" applyFont="1" applyBorder="1" applyAlignment="1">
      <alignment vertical="center"/>
    </xf>
    <xf numFmtId="176" fontId="10" fillId="0" borderId="9" xfId="1" applyNumberFormat="1" applyFont="1" applyBorder="1" applyAlignment="1">
      <alignment vertical="center"/>
    </xf>
    <xf numFmtId="176" fontId="10" fillId="0" borderId="2" xfId="1" applyNumberFormat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176" fontId="10" fillId="0" borderId="7" xfId="1" applyNumberFormat="1" applyFont="1" applyBorder="1" applyAlignment="1">
      <alignment vertical="center" shrinkToFit="1"/>
    </xf>
    <xf numFmtId="0" fontId="10" fillId="0" borderId="0" xfId="1" applyFont="1" applyFill="1" applyBorder="1" applyAlignment="1">
      <alignment vertical="center"/>
    </xf>
    <xf numFmtId="0" fontId="10" fillId="0" borderId="2" xfId="1" applyNumberFormat="1" applyFont="1" applyFill="1" applyBorder="1" applyAlignment="1">
      <alignment horizontal="center" vertical="center" shrinkToFit="1"/>
    </xf>
    <xf numFmtId="176" fontId="10" fillId="0" borderId="7" xfId="1" applyNumberFormat="1" applyFont="1" applyFill="1" applyBorder="1" applyAlignment="1">
      <alignment vertical="center" shrinkToFit="1"/>
    </xf>
    <xf numFmtId="176" fontId="10" fillId="0" borderId="8" xfId="1" applyNumberFormat="1" applyFont="1" applyFill="1" applyBorder="1" applyAlignment="1">
      <alignment vertical="center" shrinkToFit="1"/>
    </xf>
    <xf numFmtId="176" fontId="10" fillId="0" borderId="9" xfId="1" applyNumberFormat="1" applyFont="1" applyFill="1" applyBorder="1" applyAlignment="1">
      <alignment vertical="center" shrinkToFit="1"/>
    </xf>
    <xf numFmtId="176" fontId="10" fillId="0" borderId="2" xfId="1" applyNumberFormat="1" applyFont="1" applyFill="1" applyBorder="1" applyAlignment="1">
      <alignment vertical="center" shrinkToFit="1"/>
    </xf>
    <xf numFmtId="49" fontId="8" fillId="0" borderId="0" xfId="1" applyNumberFormat="1" applyFont="1" applyBorder="1" applyAlignment="1">
      <alignment horizontal="distributed" vertical="center" shrinkToFit="1"/>
    </xf>
    <xf numFmtId="41" fontId="8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58" fontId="5" fillId="0" borderId="0" xfId="1" applyNumberFormat="1" applyFont="1" applyBorder="1" applyAlignment="1">
      <alignment vertical="center"/>
    </xf>
    <xf numFmtId="58" fontId="5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 shrinkToFit="1"/>
    </xf>
    <xf numFmtId="49" fontId="5" fillId="0" borderId="0" xfId="1" applyNumberFormat="1" applyFont="1" applyBorder="1" applyAlignment="1">
      <alignment horizontal="center" vertical="center" justifyLastLine="1"/>
    </xf>
    <xf numFmtId="0" fontId="5" fillId="0" borderId="0" xfId="1" applyNumberFormat="1" applyFont="1" applyBorder="1" applyAlignment="1">
      <alignment horizontal="right"/>
    </xf>
    <xf numFmtId="0" fontId="10" fillId="0" borderId="1" xfId="1" applyFont="1" applyBorder="1" applyAlignment="1">
      <alignment horizontal="right" vertical="center"/>
    </xf>
    <xf numFmtId="49" fontId="5" fillId="0" borderId="19" xfId="1" applyNumberFormat="1" applyFont="1" applyBorder="1" applyAlignment="1">
      <alignment horizontal="distributed" vertical="center" justifyLastLine="1"/>
    </xf>
    <xf numFmtId="49" fontId="5" fillId="0" borderId="20" xfId="1" applyNumberFormat="1" applyFont="1" applyBorder="1" applyAlignment="1">
      <alignment horizontal="distributed" vertical="center" justifyLastLine="1"/>
    </xf>
    <xf numFmtId="49" fontId="5" fillId="0" borderId="21" xfId="1" applyNumberFormat="1" applyFont="1" applyBorder="1" applyAlignment="1">
      <alignment horizontal="distributed" vertical="center" justifyLastLine="1"/>
    </xf>
    <xf numFmtId="58" fontId="5" fillId="0" borderId="3" xfId="1" applyNumberFormat="1" applyFont="1" applyBorder="1" applyAlignment="1">
      <alignment horizontal="distributed" vertical="center" justifyLastLine="1"/>
    </xf>
    <xf numFmtId="58" fontId="5" fillId="0" borderId="4" xfId="1" applyNumberFormat="1" applyFont="1" applyBorder="1" applyAlignment="1">
      <alignment horizontal="distributed" vertical="center" justifyLastLine="1"/>
    </xf>
    <xf numFmtId="58" fontId="5" fillId="0" borderId="5" xfId="1" applyNumberFormat="1" applyFont="1" applyBorder="1" applyAlignment="1">
      <alignment horizontal="distributed" vertical="center" justifyLastLine="1"/>
    </xf>
    <xf numFmtId="0" fontId="5" fillId="0" borderId="6" xfId="1" applyFont="1" applyBorder="1" applyAlignment="1">
      <alignment vertical="center"/>
    </xf>
    <xf numFmtId="49" fontId="5" fillId="0" borderId="16" xfId="1" applyNumberFormat="1" applyFont="1" applyBorder="1" applyAlignment="1">
      <alignment horizontal="distributed" vertical="center" justifyLastLine="1"/>
    </xf>
    <xf numFmtId="49" fontId="5" fillId="0" borderId="2" xfId="1" applyNumberFormat="1" applyFont="1" applyBorder="1" applyAlignment="1">
      <alignment horizontal="center" vertical="center" justifyLastLine="1"/>
    </xf>
    <xf numFmtId="0" fontId="10" fillId="0" borderId="10" xfId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shrinkToFit="1"/>
    </xf>
    <xf numFmtId="49" fontId="5" fillId="0" borderId="12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49" fontId="5" fillId="0" borderId="3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176" fontId="5" fillId="0" borderId="16" xfId="1" applyNumberFormat="1" applyFont="1" applyBorder="1" applyAlignment="1">
      <alignment vertical="center" shrinkToFit="1"/>
    </xf>
    <xf numFmtId="176" fontId="5" fillId="0" borderId="11" xfId="1" applyNumberFormat="1" applyFont="1" applyBorder="1" applyAlignment="1">
      <alignment vertical="center" shrinkToFit="1"/>
    </xf>
    <xf numFmtId="176" fontId="5" fillId="0" borderId="12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 shrinkToFit="1"/>
    </xf>
    <xf numFmtId="176" fontId="5" fillId="0" borderId="16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 shrinkToFit="1"/>
    </xf>
    <xf numFmtId="0" fontId="10" fillId="0" borderId="0" xfId="1" applyFont="1" applyAlignment="1">
      <alignment vertical="center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13" xfId="1" applyNumberFormat="1" applyFont="1" applyBorder="1" applyAlignment="1">
      <alignment horizontal="right" vertical="center" shrinkToFit="1"/>
    </xf>
    <xf numFmtId="176" fontId="5" fillId="0" borderId="5" xfId="1" applyNumberFormat="1" applyFont="1" applyBorder="1" applyAlignment="1">
      <alignment horizontal="right" vertical="center"/>
    </xf>
    <xf numFmtId="49" fontId="5" fillId="0" borderId="2" xfId="1" applyNumberFormat="1" applyFont="1" applyFill="1" applyBorder="1" applyAlignment="1">
      <alignment horizontal="center" vertical="center" shrinkToFit="1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/>
    </xf>
    <xf numFmtId="0" fontId="10" fillId="0" borderId="1" xfId="1" applyFont="1" applyBorder="1" applyAlignment="1">
      <alignment horizontal="right" vertical="center" justifyLastLine="1"/>
    </xf>
    <xf numFmtId="0" fontId="10" fillId="0" borderId="6" xfId="1" applyFont="1" applyBorder="1" applyAlignment="1">
      <alignment horizontal="right" vertical="center" justifyLastLine="1"/>
    </xf>
    <xf numFmtId="49" fontId="5" fillId="0" borderId="19" xfId="1" applyNumberFormat="1" applyFont="1" applyBorder="1" applyAlignment="1">
      <alignment horizontal="distributed" vertical="center" wrapText="1"/>
    </xf>
    <xf numFmtId="49" fontId="5" fillId="0" borderId="21" xfId="1" applyNumberFormat="1" applyFont="1" applyBorder="1" applyAlignment="1">
      <alignment horizontal="distributed" vertical="center" wrapText="1"/>
    </xf>
    <xf numFmtId="49" fontId="10" fillId="0" borderId="19" xfId="1" applyNumberFormat="1" applyFont="1" applyBorder="1" applyAlignment="1">
      <alignment horizontal="distributed" vertical="center" wrapText="1"/>
    </xf>
    <xf numFmtId="49" fontId="10" fillId="0" borderId="21" xfId="1" applyNumberFormat="1" applyFont="1" applyBorder="1" applyAlignment="1">
      <alignment horizontal="distributed" vertical="center" wrapText="1"/>
    </xf>
    <xf numFmtId="0" fontId="10" fillId="0" borderId="6" xfId="1" applyFont="1" applyBorder="1" applyAlignment="1">
      <alignment horizontal="right" vertical="center" justifyLastLine="1"/>
    </xf>
    <xf numFmtId="49" fontId="5" fillId="0" borderId="14" xfId="1" applyNumberFormat="1" applyFont="1" applyBorder="1" applyAlignment="1">
      <alignment horizontal="distributed" vertical="center" wrapText="1"/>
    </xf>
    <xf numFmtId="49" fontId="5" fillId="0" borderId="15" xfId="1" applyNumberFormat="1" applyFont="1" applyBorder="1" applyAlignment="1">
      <alignment horizontal="distributed" vertical="center" wrapText="1"/>
    </xf>
    <xf numFmtId="49" fontId="10" fillId="0" borderId="14" xfId="1" applyNumberFormat="1" applyFont="1" applyBorder="1" applyAlignment="1">
      <alignment horizontal="distributed" vertical="center" wrapText="1"/>
    </xf>
    <xf numFmtId="49" fontId="10" fillId="0" borderId="15" xfId="1" applyNumberFormat="1" applyFont="1" applyBorder="1" applyAlignment="1">
      <alignment horizontal="distributed" vertical="center" wrapText="1"/>
    </xf>
    <xf numFmtId="0" fontId="10" fillId="0" borderId="6" xfId="1" applyFont="1" applyBorder="1" applyAlignment="1">
      <alignment horizontal="left" vertical="center" justifyLastLine="1"/>
    </xf>
    <xf numFmtId="0" fontId="5" fillId="0" borderId="19" xfId="1" applyFont="1" applyBorder="1" applyAlignment="1">
      <alignment horizontal="distributed" vertical="center" justifyLastLine="1" shrinkToFit="1"/>
    </xf>
    <xf numFmtId="0" fontId="5" fillId="0" borderId="20" xfId="1" applyFont="1" applyBorder="1" applyAlignment="1">
      <alignment horizontal="distributed" vertical="center" justifyLastLine="1" shrinkToFit="1"/>
    </xf>
    <xf numFmtId="49" fontId="5" fillId="0" borderId="22" xfId="1" applyNumberFormat="1" applyFont="1" applyBorder="1" applyAlignment="1">
      <alignment horizontal="distributed" justifyLastLine="1"/>
    </xf>
    <xf numFmtId="49" fontId="5" fillId="0" borderId="23" xfId="1" applyNumberFormat="1" applyFont="1" applyBorder="1" applyAlignment="1">
      <alignment horizontal="distributed" justifyLastLine="1"/>
    </xf>
    <xf numFmtId="0" fontId="10" fillId="0" borderId="5" xfId="1" applyFont="1" applyBorder="1" applyAlignment="1">
      <alignment horizontal="distributed" vertical="center" justifyLastLine="1"/>
    </xf>
    <xf numFmtId="0" fontId="10" fillId="0" borderId="2" xfId="1" applyFont="1" applyBorder="1" applyAlignment="1">
      <alignment horizontal="distributed" vertical="center" justifyLastLine="1"/>
    </xf>
    <xf numFmtId="0" fontId="10" fillId="0" borderId="10" xfId="1" applyFont="1" applyBorder="1" applyAlignment="1">
      <alignment horizontal="left" vertical="center" justifyLastLine="1"/>
    </xf>
    <xf numFmtId="49" fontId="5" fillId="0" borderId="12" xfId="1" applyNumberFormat="1" applyFont="1" applyBorder="1" applyAlignment="1">
      <alignment horizontal="distributed" vertical="center" wrapText="1"/>
    </xf>
    <xf numFmtId="49" fontId="5" fillId="0" borderId="16" xfId="1" applyNumberFormat="1" applyFont="1" applyBorder="1" applyAlignment="1">
      <alignment horizontal="distributed" vertical="center" wrapText="1"/>
    </xf>
    <xf numFmtId="0" fontId="5" fillId="0" borderId="12" xfId="1" applyFont="1" applyBorder="1" applyAlignment="1">
      <alignment horizontal="distributed" vertical="center" justifyLastLine="1" shrinkToFit="1"/>
    </xf>
    <xf numFmtId="0" fontId="5" fillId="0" borderId="11" xfId="1" applyFont="1" applyBorder="1" applyAlignment="1">
      <alignment horizontal="distributed" vertical="center" justifyLastLine="1" shrinkToFit="1"/>
    </xf>
    <xf numFmtId="49" fontId="5" fillId="0" borderId="24" xfId="1" applyNumberFormat="1" applyFont="1" applyBorder="1" applyAlignment="1">
      <alignment horizontal="distributed" vertical="top" justifyLastLine="1"/>
    </xf>
    <xf numFmtId="49" fontId="5" fillId="0" borderId="25" xfId="1" applyNumberFormat="1" applyFont="1" applyBorder="1" applyAlignment="1">
      <alignment horizontal="distributed" vertical="top" justifyLastLine="1"/>
    </xf>
    <xf numFmtId="49" fontId="10" fillId="0" borderId="12" xfId="1" applyNumberFormat="1" applyFont="1" applyBorder="1" applyAlignment="1">
      <alignment horizontal="distributed" vertical="center" wrapText="1"/>
    </xf>
    <xf numFmtId="49" fontId="10" fillId="0" borderId="16" xfId="1" applyNumberFormat="1" applyFont="1" applyBorder="1" applyAlignment="1">
      <alignment horizontal="distributed" vertical="center" wrapText="1"/>
    </xf>
    <xf numFmtId="176" fontId="5" fillId="0" borderId="3" xfId="1" applyNumberFormat="1" applyFont="1" applyBorder="1" applyAlignment="1">
      <alignment vertical="center" justifyLastLine="1"/>
    </xf>
    <xf numFmtId="176" fontId="5" fillId="0" borderId="5" xfId="1" applyNumberFormat="1" applyFont="1" applyBorder="1" applyAlignment="1">
      <alignment vertical="center" justifyLastLine="1"/>
    </xf>
    <xf numFmtId="176" fontId="5" fillId="0" borderId="3" xfId="1" applyNumberFormat="1" applyFont="1" applyBorder="1" applyAlignment="1">
      <alignment vertical="center" justifyLastLine="1" shrinkToFit="1"/>
    </xf>
    <xf numFmtId="176" fontId="5" fillId="0" borderId="4" xfId="1" applyNumberFormat="1" applyFont="1" applyBorder="1" applyAlignment="1">
      <alignment vertical="center" justifyLastLine="1" shrinkToFit="1"/>
    </xf>
    <xf numFmtId="176" fontId="5" fillId="0" borderId="26" xfId="1" applyNumberFormat="1" applyFont="1" applyBorder="1" applyAlignment="1">
      <alignment vertical="center" justifyLastLine="1"/>
    </xf>
    <xf numFmtId="176" fontId="5" fillId="0" borderId="27" xfId="1" applyNumberFormat="1" applyFont="1" applyBorder="1" applyAlignment="1">
      <alignment vertical="center" justifyLastLine="1"/>
    </xf>
    <xf numFmtId="176" fontId="5" fillId="0" borderId="4" xfId="1" applyNumberFormat="1" applyFont="1" applyBorder="1" applyAlignment="1">
      <alignment vertical="center" justifyLastLine="1"/>
    </xf>
    <xf numFmtId="176" fontId="5" fillId="0" borderId="5" xfId="1" applyNumberFormat="1" applyFont="1" applyBorder="1" applyAlignment="1">
      <alignment vertical="center" justifyLastLine="1" shrinkToFit="1"/>
    </xf>
    <xf numFmtId="176" fontId="5" fillId="0" borderId="3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10" fillId="0" borderId="0" xfId="1" applyNumberFormat="1" applyFont="1" applyBorder="1"/>
    <xf numFmtId="176" fontId="10" fillId="0" borderId="0" xfId="1" applyNumberFormat="1" applyFont="1"/>
    <xf numFmtId="176" fontId="5" fillId="0" borderId="26" xfId="1" applyNumberFormat="1" applyFont="1" applyBorder="1" applyAlignment="1">
      <alignment horizontal="right" vertical="center"/>
    </xf>
    <xf numFmtId="176" fontId="5" fillId="0" borderId="27" xfId="1" applyNumberFormat="1" applyFont="1" applyBorder="1" applyAlignment="1">
      <alignment horizontal="right"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26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/>
    <xf numFmtId="0" fontId="5" fillId="0" borderId="0" xfId="1" applyFont="1" applyFill="1"/>
    <xf numFmtId="176" fontId="5" fillId="0" borderId="0" xfId="1" applyNumberFormat="1" applyFont="1" applyFill="1" applyBorder="1"/>
    <xf numFmtId="0" fontId="5" fillId="0" borderId="0" xfId="1" applyFont="1" applyAlignment="1">
      <alignment shrinkToFit="1"/>
    </xf>
    <xf numFmtId="0" fontId="1" fillId="0" borderId="0" xfId="1" applyFont="1" applyAlignment="1">
      <alignment vertical="center"/>
    </xf>
    <xf numFmtId="0" fontId="5" fillId="0" borderId="1" xfId="1" applyFont="1" applyBorder="1" applyAlignment="1">
      <alignment horizontal="distributed" vertical="center" justifyLastLine="1" shrinkToFit="1"/>
    </xf>
    <xf numFmtId="0" fontId="5" fillId="0" borderId="2" xfId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8" xfId="1" applyFont="1" applyBorder="1" applyAlignment="1">
      <alignment vertical="center"/>
    </xf>
    <xf numFmtId="0" fontId="5" fillId="0" borderId="28" xfId="1" applyFont="1" applyBorder="1" applyAlignment="1">
      <alignment horizontal="right" vertical="center"/>
    </xf>
    <xf numFmtId="0" fontId="5" fillId="0" borderId="6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29" xfId="1" applyFont="1" applyBorder="1" applyAlignment="1">
      <alignment vertical="center"/>
    </xf>
    <xf numFmtId="0" fontId="5" fillId="0" borderId="29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0" fontId="5" fillId="0" borderId="30" xfId="1" applyFont="1" applyBorder="1" applyAlignment="1">
      <alignment vertical="center"/>
    </xf>
    <xf numFmtId="0" fontId="5" fillId="0" borderId="30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0" fontId="5" fillId="0" borderId="6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0" fontId="5" fillId="0" borderId="1" xfId="1" applyFont="1" applyBorder="1" applyAlignment="1">
      <alignment horizontal="distributed" vertical="center" justifyLastLine="1" shrinkToFit="1"/>
    </xf>
    <xf numFmtId="49" fontId="5" fillId="0" borderId="32" xfId="1" applyNumberFormat="1" applyFont="1" applyBorder="1" applyAlignment="1">
      <alignment horizontal="distributed" vertical="center" justifyLastLine="1"/>
    </xf>
    <xf numFmtId="49" fontId="5" fillId="0" borderId="33" xfId="1" applyNumberFormat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 shrinkToFit="1"/>
    </xf>
    <xf numFmtId="49" fontId="5" fillId="0" borderId="17" xfId="1" applyNumberFormat="1" applyFont="1" applyBorder="1" applyAlignment="1">
      <alignment horizontal="distributed" vertical="center" justifyLastLine="1"/>
    </xf>
    <xf numFmtId="49" fontId="5" fillId="0" borderId="18" xfId="1" applyNumberFormat="1" applyFont="1" applyBorder="1" applyAlignment="1">
      <alignment horizontal="distributed" vertical="center" justifyLastLine="1"/>
    </xf>
    <xf numFmtId="49" fontId="5" fillId="0" borderId="34" xfId="1" applyNumberFormat="1" applyFont="1" applyBorder="1" applyAlignment="1">
      <alignment horizontal="distributed" vertical="center" justifyLastLine="1"/>
    </xf>
    <xf numFmtId="49" fontId="5" fillId="0" borderId="35" xfId="1" applyNumberFormat="1" applyFont="1" applyBorder="1" applyAlignment="1">
      <alignment horizontal="distributed" vertical="center" justifyLastLine="1"/>
    </xf>
    <xf numFmtId="0" fontId="6" fillId="0" borderId="1" xfId="1" applyFont="1" applyBorder="1" applyAlignment="1">
      <alignment horizontal="center" vertical="center" shrinkToFit="1"/>
    </xf>
    <xf numFmtId="176" fontId="6" fillId="0" borderId="36" xfId="1" applyNumberFormat="1" applyFont="1" applyBorder="1" applyAlignment="1">
      <alignment vertical="center"/>
    </xf>
    <xf numFmtId="176" fontId="6" fillId="0" borderId="37" xfId="1" applyNumberFormat="1" applyFont="1" applyBorder="1" applyAlignment="1">
      <alignment vertical="center"/>
    </xf>
    <xf numFmtId="0" fontId="5" fillId="0" borderId="6" xfId="1" applyFont="1" applyBorder="1" applyAlignment="1">
      <alignment horizontal="right" vertical="center" shrinkToFit="1"/>
    </xf>
    <xf numFmtId="176" fontId="5" fillId="0" borderId="34" xfId="1" applyNumberFormat="1" applyFont="1" applyBorder="1" applyAlignment="1">
      <alignment horizontal="right" vertical="center" shrinkToFit="1"/>
    </xf>
    <xf numFmtId="176" fontId="5" fillId="0" borderId="35" xfId="1" applyNumberFormat="1" applyFont="1" applyBorder="1" applyAlignment="1">
      <alignment horizontal="right" vertical="center" shrinkToFit="1"/>
    </xf>
    <xf numFmtId="176" fontId="5" fillId="0" borderId="34" xfId="1" applyNumberFormat="1" applyFont="1" applyBorder="1" applyAlignment="1">
      <alignment vertical="center"/>
    </xf>
    <xf numFmtId="176" fontId="5" fillId="0" borderId="35" xfId="1" applyNumberFormat="1" applyFont="1" applyBorder="1" applyAlignment="1">
      <alignment vertical="center"/>
    </xf>
    <xf numFmtId="0" fontId="5" fillId="0" borderId="10" xfId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horizontal="right" vertical="center" shrinkToFit="1"/>
    </xf>
    <xf numFmtId="176" fontId="5" fillId="0" borderId="18" xfId="1" applyNumberFormat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6" fillId="0" borderId="2" xfId="1" applyFont="1" applyBorder="1" applyAlignment="1">
      <alignment horizontal="center" vertical="center" shrinkToFit="1"/>
    </xf>
    <xf numFmtId="176" fontId="6" fillId="0" borderId="7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12" fillId="0" borderId="0" xfId="1" applyFont="1" applyAlignment="1">
      <alignment horizontal="right" vertical="center"/>
    </xf>
    <xf numFmtId="0" fontId="5" fillId="0" borderId="0" xfId="1" applyFont="1" applyAlignment="1">
      <alignment vertical="center" shrinkToFit="1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distributed" vertical="center" justifyLastLine="1" shrinkToFit="1"/>
    </xf>
    <xf numFmtId="0" fontId="5" fillId="0" borderId="3" xfId="1" applyFont="1" applyBorder="1" applyAlignment="1">
      <alignment horizontal="center" vertical="center" justifyLastLine="1"/>
    </xf>
    <xf numFmtId="0" fontId="5" fillId="0" borderId="4" xfId="1" applyFont="1" applyBorder="1" applyAlignment="1">
      <alignment horizontal="center" vertical="center" justifyLastLine="1"/>
    </xf>
    <xf numFmtId="0" fontId="5" fillId="0" borderId="5" xfId="1" applyFont="1" applyBorder="1" applyAlignment="1">
      <alignment horizontal="center" vertical="center" justifyLastLine="1"/>
    </xf>
    <xf numFmtId="0" fontId="10" fillId="0" borderId="0" xfId="1" applyFont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distributed" vertical="center" justifyLastLine="1" shrinkToFit="1"/>
    </xf>
    <xf numFmtId="0" fontId="5" fillId="0" borderId="17" xfId="1" applyFont="1" applyBorder="1" applyAlignment="1">
      <alignment horizontal="distributed" vertical="center" justifyLastLine="1" shrinkToFit="1"/>
    </xf>
    <xf numFmtId="0" fontId="5" fillId="0" borderId="13" xfId="1" applyFont="1" applyBorder="1" applyAlignment="1">
      <alignment horizontal="distributed" vertical="center" justifyLastLine="1" shrinkToFit="1"/>
    </xf>
    <xf numFmtId="0" fontId="5" fillId="0" borderId="13" xfId="1" applyFont="1" applyBorder="1" applyAlignment="1">
      <alignment horizontal="distributed" vertical="center" wrapText="1" justifyLastLine="1" shrinkToFit="1"/>
    </xf>
    <xf numFmtId="0" fontId="4" fillId="0" borderId="13" xfId="1" applyFont="1" applyBorder="1" applyAlignment="1">
      <alignment horizontal="distributed" vertical="center" wrapText="1" justifyLastLine="1" shrinkToFit="1"/>
    </xf>
    <xf numFmtId="0" fontId="13" fillId="0" borderId="13" xfId="1" applyFont="1" applyBorder="1" applyAlignment="1">
      <alignment horizontal="distributed" vertical="center" wrapText="1" justifyLastLine="1" shrinkToFit="1"/>
    </xf>
    <xf numFmtId="0" fontId="10" fillId="0" borderId="13" xfId="1" applyFont="1" applyBorder="1" applyAlignment="1">
      <alignment horizontal="distributed" vertical="center" justifyLastLine="1" shrinkToFit="1"/>
    </xf>
    <xf numFmtId="0" fontId="10" fillId="0" borderId="13" xfId="1" applyFont="1" applyBorder="1" applyAlignment="1">
      <alignment horizontal="distributed" vertical="center" wrapText="1" justifyLastLine="1" shrinkToFit="1"/>
    </xf>
    <xf numFmtId="0" fontId="5" fillId="0" borderId="24" xfId="1" applyFont="1" applyBorder="1" applyAlignment="1">
      <alignment horizontal="distributed" vertical="center" wrapText="1" justifyLastLine="1" shrinkToFit="1"/>
    </xf>
    <xf numFmtId="0" fontId="5" fillId="0" borderId="9" xfId="1" applyFont="1" applyFill="1" applyBorder="1" applyAlignment="1">
      <alignment horizontal="distributed" vertical="center" wrapText="1" justifyLastLine="1" shrinkToFit="1"/>
    </xf>
    <xf numFmtId="0" fontId="10" fillId="0" borderId="0" xfId="1" applyFont="1" applyAlignment="1">
      <alignment vertical="center" shrinkToFit="1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49" fontId="5" fillId="0" borderId="33" xfId="1" applyNumberFormat="1" applyFont="1" applyBorder="1" applyAlignment="1">
      <alignment horizontal="center" vertical="center"/>
    </xf>
    <xf numFmtId="176" fontId="6" fillId="0" borderId="33" xfId="1" applyNumberFormat="1" applyFont="1" applyBorder="1" applyAlignment="1">
      <alignment horizontal="right" vertical="center"/>
    </xf>
    <xf numFmtId="176" fontId="6" fillId="0" borderId="38" xfId="1" applyNumberFormat="1" applyFont="1" applyBorder="1" applyAlignment="1">
      <alignment horizontal="right" vertical="center"/>
    </xf>
    <xf numFmtId="176" fontId="6" fillId="0" borderId="39" xfId="1" applyNumberFormat="1" applyFont="1" applyBorder="1" applyAlignment="1">
      <alignment horizontal="right" vertical="center"/>
    </xf>
    <xf numFmtId="176" fontId="6" fillId="0" borderId="40" xfId="1" applyNumberFormat="1" applyFont="1" applyBorder="1" applyAlignment="1">
      <alignment horizontal="right" vertical="center"/>
    </xf>
    <xf numFmtId="176" fontId="6" fillId="0" borderId="41" xfId="1" applyNumberFormat="1" applyFont="1" applyBorder="1" applyAlignment="1">
      <alignment horizontal="right" vertical="center"/>
    </xf>
    <xf numFmtId="176" fontId="6" fillId="0" borderId="42" xfId="1" applyNumberFormat="1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 justifyLastLine="1"/>
    </xf>
    <xf numFmtId="49" fontId="5" fillId="0" borderId="0" xfId="1" applyNumberFormat="1" applyFont="1" applyBorder="1" applyAlignment="1">
      <alignment horizontal="center" vertical="center" justifyLastLine="1"/>
    </xf>
    <xf numFmtId="49" fontId="5" fillId="0" borderId="15" xfId="1" applyNumberFormat="1" applyFont="1" applyBorder="1" applyAlignment="1">
      <alignment horizontal="center" vertical="center" justifyLastLine="1"/>
    </xf>
    <xf numFmtId="49" fontId="5" fillId="0" borderId="43" xfId="1" applyNumberFormat="1" applyFont="1" applyBorder="1" applyAlignment="1">
      <alignment horizontal="center" vertical="center"/>
    </xf>
    <xf numFmtId="176" fontId="6" fillId="0" borderId="43" xfId="1" applyNumberFormat="1" applyFont="1" applyBorder="1" applyAlignment="1">
      <alignment horizontal="right" vertical="center"/>
    </xf>
    <xf numFmtId="176" fontId="6" fillId="0" borderId="44" xfId="1" applyNumberFormat="1" applyFont="1" applyBorder="1" applyAlignment="1">
      <alignment horizontal="right" vertical="center"/>
    </xf>
    <xf numFmtId="176" fontId="6" fillId="0" borderId="45" xfId="1" applyNumberFormat="1" applyFont="1" applyBorder="1" applyAlignment="1">
      <alignment horizontal="right" vertical="center"/>
    </xf>
    <xf numFmtId="176" fontId="6" fillId="0" borderId="46" xfId="1" applyNumberFormat="1" applyFont="1" applyBorder="1" applyAlignment="1">
      <alignment horizontal="right" vertical="center"/>
    </xf>
    <xf numFmtId="176" fontId="6" fillId="0" borderId="47" xfId="1" applyNumberFormat="1" applyFont="1" applyBorder="1" applyAlignment="1">
      <alignment horizontal="right" vertical="center"/>
    </xf>
    <xf numFmtId="176" fontId="6" fillId="0" borderId="48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horizontal="left" vertical="center"/>
    </xf>
    <xf numFmtId="49" fontId="5" fillId="0" borderId="11" xfId="1" applyNumberFormat="1" applyFont="1" applyBorder="1" applyAlignment="1">
      <alignment vertical="center" justifyLastLine="1"/>
    </xf>
    <xf numFmtId="49" fontId="5" fillId="0" borderId="16" xfId="1" applyNumberFormat="1" applyFont="1" applyBorder="1" applyAlignment="1">
      <alignment vertical="center" justifyLastLine="1"/>
    </xf>
    <xf numFmtId="49" fontId="5" fillId="0" borderId="49" xfId="1" applyNumberFormat="1" applyFont="1" applyBorder="1" applyAlignment="1">
      <alignment horizontal="center" vertical="center"/>
    </xf>
    <xf numFmtId="176" fontId="6" fillId="0" borderId="49" xfId="1" applyNumberFormat="1" applyFont="1" applyBorder="1" applyAlignment="1">
      <alignment horizontal="right" vertical="center"/>
    </xf>
    <xf numFmtId="176" fontId="6" fillId="0" borderId="50" xfId="1" applyNumberFormat="1" applyFont="1" applyBorder="1" applyAlignment="1">
      <alignment horizontal="right" vertical="center"/>
    </xf>
    <xf numFmtId="176" fontId="6" fillId="0" borderId="51" xfId="1" applyNumberFormat="1" applyFont="1" applyBorder="1" applyAlignment="1">
      <alignment horizontal="right" vertical="center"/>
    </xf>
    <xf numFmtId="176" fontId="6" fillId="0" borderId="52" xfId="1" applyNumberFormat="1" applyFont="1" applyBorder="1" applyAlignment="1">
      <alignment horizontal="right" vertical="center"/>
    </xf>
    <xf numFmtId="176" fontId="6" fillId="0" borderId="53" xfId="1" applyNumberFormat="1" applyFont="1" applyBorder="1" applyAlignment="1">
      <alignment horizontal="right" vertical="center"/>
    </xf>
    <xf numFmtId="176" fontId="6" fillId="0" borderId="54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textRotation="255"/>
    </xf>
    <xf numFmtId="49" fontId="5" fillId="0" borderId="28" xfId="1" applyNumberFormat="1" applyFont="1" applyBorder="1" applyAlignment="1">
      <alignment horizontal="center" vertical="center"/>
    </xf>
    <xf numFmtId="176" fontId="5" fillId="0" borderId="33" xfId="1" applyNumberFormat="1" applyFont="1" applyBorder="1" applyAlignment="1">
      <alignment horizontal="right" vertical="center"/>
    </xf>
    <xf numFmtId="176" fontId="5" fillId="0" borderId="38" xfId="1" applyNumberFormat="1" applyFont="1" applyBorder="1" applyAlignment="1">
      <alignment horizontal="right" vertical="center"/>
    </xf>
    <xf numFmtId="176" fontId="5" fillId="0" borderId="39" xfId="1" applyNumberFormat="1" applyFont="1" applyBorder="1" applyAlignment="1">
      <alignment horizontal="right" vertical="center"/>
    </xf>
    <xf numFmtId="176" fontId="5" fillId="0" borderId="40" xfId="1" applyNumberFormat="1" applyFont="1" applyBorder="1" applyAlignment="1">
      <alignment horizontal="right" vertical="center"/>
    </xf>
    <xf numFmtId="176" fontId="5" fillId="0" borderId="41" xfId="1" applyNumberFormat="1" applyFont="1" applyBorder="1" applyAlignment="1">
      <alignment horizontal="right" vertical="center"/>
    </xf>
    <xf numFmtId="49" fontId="5" fillId="0" borderId="55" xfId="1" applyNumberFormat="1" applyFont="1" applyBorder="1" applyAlignment="1">
      <alignment horizontal="distributed" vertical="center" justifyLastLine="1"/>
    </xf>
    <xf numFmtId="49" fontId="5" fillId="0" borderId="6" xfId="1" applyNumberFormat="1" applyFont="1" applyBorder="1" applyAlignment="1">
      <alignment horizontal="center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34" xfId="1" applyNumberFormat="1" applyFont="1" applyBorder="1" applyAlignment="1">
      <alignment horizontal="right" vertical="center"/>
    </xf>
    <xf numFmtId="176" fontId="5" fillId="0" borderId="56" xfId="1" applyNumberFormat="1" applyFont="1" applyBorder="1" applyAlignment="1">
      <alignment horizontal="right" vertical="center"/>
    </xf>
    <xf numFmtId="176" fontId="5" fillId="0" borderId="45" xfId="1" applyNumberFormat="1" applyFont="1" applyBorder="1" applyAlignment="1">
      <alignment horizontal="right" vertical="center"/>
    </xf>
    <xf numFmtId="176" fontId="5" fillId="0" borderId="46" xfId="1" applyNumberFormat="1" applyFont="1" applyBorder="1" applyAlignment="1">
      <alignment horizontal="right" vertical="center"/>
    </xf>
    <xf numFmtId="176" fontId="5" fillId="0" borderId="47" xfId="1" applyNumberFormat="1" applyFont="1" applyBorder="1" applyAlignment="1">
      <alignment horizontal="right" vertical="center"/>
    </xf>
    <xf numFmtId="0" fontId="5" fillId="0" borderId="57" xfId="1" applyFont="1" applyBorder="1" applyAlignment="1">
      <alignment horizontal="center" vertical="center" shrinkToFit="1"/>
    </xf>
    <xf numFmtId="176" fontId="5" fillId="0" borderId="43" xfId="1" applyNumberFormat="1" applyFont="1" applyBorder="1" applyAlignment="1">
      <alignment horizontal="right" vertical="center"/>
    </xf>
    <xf numFmtId="176" fontId="5" fillId="0" borderId="44" xfId="1" applyNumberFormat="1" applyFont="1" applyBorder="1" applyAlignment="1">
      <alignment horizontal="right" vertical="center"/>
    </xf>
    <xf numFmtId="0" fontId="5" fillId="0" borderId="45" xfId="1" applyFont="1" applyBorder="1" applyAlignment="1">
      <alignment horizontal="right" vertical="center"/>
    </xf>
    <xf numFmtId="0" fontId="5" fillId="0" borderId="46" xfId="1" applyFont="1" applyBorder="1" applyAlignment="1">
      <alignment horizontal="right" vertical="center"/>
    </xf>
    <xf numFmtId="0" fontId="5" fillId="0" borderId="47" xfId="1" applyFont="1" applyBorder="1" applyAlignment="1">
      <alignment horizontal="right" vertical="center"/>
    </xf>
    <xf numFmtId="0" fontId="5" fillId="0" borderId="58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176" fontId="5" fillId="0" borderId="59" xfId="1" applyNumberFormat="1" applyFont="1" applyBorder="1" applyAlignment="1">
      <alignment horizontal="right" vertical="center"/>
    </xf>
    <xf numFmtId="176" fontId="5" fillId="0" borderId="60" xfId="1" applyNumberFormat="1" applyFont="1" applyBorder="1" applyAlignment="1">
      <alignment horizontal="right" vertical="center"/>
    </xf>
    <xf numFmtId="176" fontId="5" fillId="0" borderId="61" xfId="1" applyNumberFormat="1" applyFont="1" applyBorder="1" applyAlignment="1">
      <alignment horizontal="right" vertical="center"/>
    </xf>
    <xf numFmtId="0" fontId="10" fillId="0" borderId="57" xfId="1" applyFont="1" applyBorder="1" applyAlignment="1">
      <alignment horizontal="center" vertical="center" wrapText="1" shrinkToFit="1"/>
    </xf>
    <xf numFmtId="0" fontId="5" fillId="0" borderId="12" xfId="1" applyFont="1" applyBorder="1" applyAlignment="1">
      <alignment horizontal="center" vertical="center" textRotation="255"/>
    </xf>
    <xf numFmtId="0" fontId="10" fillId="0" borderId="18" xfId="1" applyFont="1" applyBorder="1" applyAlignment="1">
      <alignment horizontal="center" vertical="center" shrinkToFit="1"/>
    </xf>
    <xf numFmtId="176" fontId="5" fillId="0" borderId="49" xfId="1" applyNumberFormat="1" applyFont="1" applyBorder="1" applyAlignment="1">
      <alignment horizontal="right" vertical="center"/>
    </xf>
    <xf numFmtId="176" fontId="5" fillId="0" borderId="50" xfId="1" applyNumberFormat="1" applyFont="1" applyBorder="1" applyAlignment="1">
      <alignment horizontal="right" vertical="center"/>
    </xf>
    <xf numFmtId="176" fontId="5" fillId="0" borderId="51" xfId="1" applyNumberFormat="1" applyFont="1" applyBorder="1" applyAlignment="1">
      <alignment horizontal="right" vertical="center"/>
    </xf>
    <xf numFmtId="0" fontId="5" fillId="0" borderId="51" xfId="1" applyFont="1" applyBorder="1" applyAlignment="1">
      <alignment horizontal="right" vertical="center"/>
    </xf>
    <xf numFmtId="0" fontId="5" fillId="0" borderId="52" xfId="1" applyFont="1" applyBorder="1" applyAlignment="1">
      <alignment horizontal="right" vertical="center"/>
    </xf>
    <xf numFmtId="0" fontId="5" fillId="0" borderId="53" xfId="1" applyFont="1" applyBorder="1" applyAlignment="1">
      <alignment horizontal="right" vertical="center"/>
    </xf>
    <xf numFmtId="0" fontId="5" fillId="0" borderId="19" xfId="1" applyFont="1" applyBorder="1" applyAlignment="1">
      <alignment horizontal="center" vertical="center" textRotation="255"/>
    </xf>
    <xf numFmtId="0" fontId="5" fillId="0" borderId="21" xfId="1" applyFont="1" applyBorder="1" applyAlignment="1">
      <alignment horizontal="distributed" vertical="center" justifyLastLine="1"/>
    </xf>
    <xf numFmtId="0" fontId="5" fillId="0" borderId="28" xfId="1" applyFont="1" applyBorder="1" applyAlignment="1">
      <alignment horizontal="center" vertical="center"/>
    </xf>
    <xf numFmtId="0" fontId="5" fillId="0" borderId="55" xfId="1" applyFont="1" applyBorder="1" applyAlignment="1">
      <alignment horizontal="distributed" vertical="center" justifyLastLine="1"/>
    </xf>
    <xf numFmtId="0" fontId="5" fillId="0" borderId="29" xfId="1" applyFont="1" applyBorder="1" applyAlignment="1">
      <alignment horizontal="center" vertical="center"/>
    </xf>
    <xf numFmtId="49" fontId="5" fillId="0" borderId="47" xfId="1" applyNumberFormat="1" applyFont="1" applyBorder="1" applyAlignment="1">
      <alignment horizontal="center" vertical="center"/>
    </xf>
    <xf numFmtId="49" fontId="5" fillId="0" borderId="62" xfId="1" applyNumberFormat="1" applyFont="1" applyBorder="1" applyAlignment="1">
      <alignment horizontal="center" vertical="center"/>
    </xf>
    <xf numFmtId="176" fontId="5" fillId="0" borderId="29" xfId="1" applyNumberFormat="1" applyFont="1" applyBorder="1" applyAlignment="1">
      <alignment horizontal="right" vertical="center"/>
    </xf>
    <xf numFmtId="49" fontId="5" fillId="0" borderId="29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49" fontId="5" fillId="0" borderId="53" xfId="1" applyNumberFormat="1" applyFont="1" applyBorder="1" applyAlignment="1">
      <alignment horizontal="center" vertical="center"/>
    </xf>
    <xf numFmtId="176" fontId="5" fillId="0" borderId="30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176" fontId="6" fillId="0" borderId="62" xfId="1" applyNumberFormat="1" applyFont="1" applyBorder="1" applyAlignment="1">
      <alignment horizontal="right" vertical="center"/>
    </xf>
    <xf numFmtId="176" fontId="5" fillId="0" borderId="28" xfId="1" applyNumberFormat="1" applyFont="1" applyBorder="1" applyAlignment="1">
      <alignment horizontal="right" vertical="center"/>
    </xf>
    <xf numFmtId="176" fontId="5" fillId="0" borderId="63" xfId="1" applyNumberFormat="1" applyFont="1" applyBorder="1" applyAlignment="1">
      <alignment horizontal="right" vertical="center"/>
    </xf>
    <xf numFmtId="176" fontId="5" fillId="0" borderId="64" xfId="1" applyNumberFormat="1" applyFont="1" applyBorder="1" applyAlignment="1">
      <alignment horizontal="right" vertical="center"/>
    </xf>
    <xf numFmtId="176" fontId="5" fillId="0" borderId="65" xfId="1" applyNumberFormat="1" applyFont="1" applyBorder="1" applyAlignment="1">
      <alignment horizontal="right" vertical="center"/>
    </xf>
    <xf numFmtId="176" fontId="5" fillId="0" borderId="52" xfId="1" applyNumberFormat="1" applyFont="1" applyBorder="1" applyAlignment="1">
      <alignment horizontal="right" vertical="center"/>
    </xf>
    <xf numFmtId="176" fontId="5" fillId="0" borderId="53" xfId="1" applyNumberFormat="1" applyFont="1" applyBorder="1" applyAlignment="1">
      <alignment horizontal="right" vertical="center"/>
    </xf>
    <xf numFmtId="0" fontId="5" fillId="0" borderId="15" xfId="1" applyFont="1" applyBorder="1" applyAlignment="1">
      <alignment horizontal="distributed" vertical="center" justifyLastLine="1"/>
    </xf>
    <xf numFmtId="0" fontId="5" fillId="0" borderId="62" xfId="1" applyFont="1" applyBorder="1" applyAlignment="1">
      <alignment horizontal="center" vertical="center"/>
    </xf>
    <xf numFmtId="176" fontId="5" fillId="0" borderId="62" xfId="1" applyNumberFormat="1" applyFont="1" applyBorder="1" applyAlignment="1">
      <alignment horizontal="right" vertical="center"/>
    </xf>
    <xf numFmtId="176" fontId="5" fillId="0" borderId="50" xfId="1" quotePrefix="1" applyNumberFormat="1" applyFont="1" applyBorder="1" applyAlignment="1">
      <alignment horizontal="right" vertical="center"/>
    </xf>
    <xf numFmtId="0" fontId="5" fillId="0" borderId="19" xfId="1" applyFont="1" applyBorder="1" applyAlignment="1">
      <alignment horizontal="left" vertical="center" textRotation="255"/>
    </xf>
    <xf numFmtId="0" fontId="5" fillId="0" borderId="14" xfId="1" applyFont="1" applyBorder="1" applyAlignment="1">
      <alignment horizontal="left" vertical="center" textRotation="255"/>
    </xf>
    <xf numFmtId="0" fontId="5" fillId="0" borderId="12" xfId="1" applyFont="1" applyBorder="1" applyAlignment="1">
      <alignment horizontal="left" vertical="center" textRotation="255"/>
    </xf>
    <xf numFmtId="176" fontId="5" fillId="0" borderId="42" xfId="1" applyNumberFormat="1" applyFont="1" applyBorder="1" applyAlignment="1">
      <alignment horizontal="center" vertical="center"/>
    </xf>
    <xf numFmtId="176" fontId="5" fillId="0" borderId="48" xfId="1" applyNumberFormat="1" applyFont="1" applyBorder="1" applyAlignment="1">
      <alignment horizontal="center" vertical="center"/>
    </xf>
    <xf numFmtId="176" fontId="5" fillId="0" borderId="54" xfId="1" applyNumberFormat="1" applyFont="1" applyBorder="1" applyAlignment="1">
      <alignment horizontal="center" vertical="center"/>
    </xf>
    <xf numFmtId="176" fontId="6" fillId="0" borderId="66" xfId="1" applyNumberFormat="1" applyFont="1" applyBorder="1" applyAlignment="1">
      <alignment horizontal="right" vertical="center"/>
    </xf>
    <xf numFmtId="176" fontId="6" fillId="0" borderId="67" xfId="1" applyNumberFormat="1" applyFont="1" applyBorder="1" applyAlignment="1">
      <alignment horizontal="right" vertical="center"/>
    </xf>
    <xf numFmtId="176" fontId="5" fillId="0" borderId="68" xfId="1" applyNumberFormat="1" applyFont="1" applyBorder="1" applyAlignment="1">
      <alignment horizontal="right" vertical="center"/>
    </xf>
    <xf numFmtId="176" fontId="5" fillId="0" borderId="69" xfId="1" applyNumberFormat="1" applyFont="1" applyBorder="1" applyAlignment="1">
      <alignment horizontal="right" vertical="center"/>
    </xf>
    <xf numFmtId="176" fontId="5" fillId="0" borderId="58" xfId="1" applyNumberFormat="1" applyFont="1" applyBorder="1" applyAlignment="1">
      <alignment horizontal="right" vertical="center"/>
    </xf>
    <xf numFmtId="176" fontId="5" fillId="0" borderId="67" xfId="1" applyNumberFormat="1" applyFont="1" applyBorder="1" applyAlignment="1">
      <alignment horizontal="right" vertical="center"/>
    </xf>
    <xf numFmtId="176" fontId="5" fillId="0" borderId="70" xfId="1" applyNumberFormat="1" applyFont="1" applyBorder="1" applyAlignment="1">
      <alignment horizontal="right" vertical="center"/>
    </xf>
    <xf numFmtId="176" fontId="5" fillId="0" borderId="71" xfId="1" applyNumberFormat="1" applyFont="1" applyBorder="1" applyAlignment="1">
      <alignment horizontal="right" vertical="center"/>
    </xf>
    <xf numFmtId="176" fontId="5" fillId="0" borderId="72" xfId="1" applyNumberFormat="1" applyFont="1" applyBorder="1" applyAlignment="1">
      <alignment horizontal="right" vertical="center"/>
    </xf>
    <xf numFmtId="176" fontId="5" fillId="0" borderId="73" xfId="1" applyNumberFormat="1" applyFont="1" applyBorder="1" applyAlignment="1">
      <alignment vertical="center"/>
    </xf>
    <xf numFmtId="176" fontId="5" fillId="0" borderId="56" xfId="1" applyNumberFormat="1" applyFont="1" applyBorder="1" applyAlignment="1">
      <alignment vertical="center"/>
    </xf>
    <xf numFmtId="176" fontId="5" fillId="0" borderId="37" xfId="1" applyNumberFormat="1" applyFont="1" applyBorder="1" applyAlignment="1">
      <alignment vertical="center"/>
    </xf>
    <xf numFmtId="176" fontId="5" fillId="0" borderId="74" xfId="1" applyNumberFormat="1" applyFont="1" applyBorder="1" applyAlignment="1">
      <alignment horizontal="right" vertical="center"/>
    </xf>
    <xf numFmtId="176" fontId="5" fillId="0" borderId="75" xfId="1" applyNumberFormat="1" applyFont="1" applyBorder="1" applyAlignment="1">
      <alignment horizontal="right" vertical="center"/>
    </xf>
    <xf numFmtId="49" fontId="5" fillId="0" borderId="74" xfId="1" applyNumberFormat="1" applyFont="1" applyBorder="1" applyAlignment="1">
      <alignment horizontal="center" vertical="center"/>
    </xf>
    <xf numFmtId="176" fontId="6" fillId="0" borderId="64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76" xfId="1" applyNumberFormat="1" applyFont="1" applyBorder="1" applyAlignment="1">
      <alignment horizontal="right" vertical="center"/>
    </xf>
    <xf numFmtId="0" fontId="5" fillId="0" borderId="2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5110</xdr:colOff>
      <xdr:row>3</xdr:row>
      <xdr:rowOff>9757</xdr:rowOff>
    </xdr:from>
    <xdr:to>
      <xdr:col>2</xdr:col>
      <xdr:colOff>4646</xdr:colOff>
      <xdr:row>6</xdr:row>
      <xdr:rowOff>9292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935" y="771757"/>
          <a:ext cx="580561" cy="7139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781050"/>
          <a:ext cx="7143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19050</xdr:rowOff>
    </xdr:from>
    <xdr:to>
      <xdr:col>2</xdr:col>
      <xdr:colOff>8282</xdr:colOff>
      <xdr:row>6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142874" y="781050"/>
          <a:ext cx="532158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781050"/>
          <a:ext cx="56197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29</xdr:row>
      <xdr:rowOff>19050</xdr:rowOff>
    </xdr:from>
    <xdr:to>
      <xdr:col>2</xdr:col>
      <xdr:colOff>0</xdr:colOff>
      <xdr:row>33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875" y="5591175"/>
          <a:ext cx="561975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"/>
  <sheetViews>
    <sheetView showGridLines="0" topLeftCell="A16" zoomScaleNormal="100" workbookViewId="0">
      <selection activeCell="G39" sqref="G39"/>
    </sheetView>
  </sheetViews>
  <sheetFormatPr defaultRowHeight="11.25" x14ac:dyDescent="0.15"/>
  <cols>
    <col min="1" max="1" width="1.625" style="5" customWidth="1"/>
    <col min="2" max="2" width="7.625" style="5" customWidth="1"/>
    <col min="3" max="4" width="5.875" style="9" customWidth="1"/>
    <col min="5" max="5" width="9.375" style="9" customWidth="1"/>
    <col min="6" max="7" width="5.875" style="9" customWidth="1"/>
    <col min="8" max="9" width="7.125" style="9" customWidth="1"/>
    <col min="10" max="10" width="7.625" style="9" customWidth="1"/>
    <col min="11" max="11" width="6.625" style="9" customWidth="1"/>
    <col min="12" max="13" width="6.875" style="9" customWidth="1"/>
    <col min="14" max="14" width="7.625" style="9" customWidth="1"/>
    <col min="15" max="15" width="8.125" style="4" customWidth="1"/>
    <col min="16" max="30" width="9" style="4"/>
    <col min="31" max="16384" width="9" style="5"/>
  </cols>
  <sheetData>
    <row r="1" spans="1:30" ht="30" customHeight="1" x14ac:dyDescent="0.1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30" ht="7.5" customHeight="1" x14ac:dyDescent="0.15">
      <c r="A2" s="1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30" ht="22.5" customHeight="1" x14ac:dyDescent="0.15">
      <c r="B3" s="6" t="s">
        <v>1</v>
      </c>
      <c r="C3" s="7"/>
      <c r="D3" s="7"/>
      <c r="E3" s="7"/>
      <c r="F3" s="7"/>
      <c r="G3" s="8"/>
      <c r="H3" s="8"/>
      <c r="I3" s="8"/>
      <c r="J3" s="8"/>
      <c r="K3" s="8"/>
      <c r="L3" s="7"/>
      <c r="M3" s="7"/>
    </row>
    <row r="4" spans="1:30" ht="18.75" customHeight="1" x14ac:dyDescent="0.15">
      <c r="B4" s="10" t="s">
        <v>2</v>
      </c>
      <c r="C4" s="11" t="s">
        <v>3</v>
      </c>
      <c r="D4" s="11"/>
      <c r="E4" s="11"/>
      <c r="F4" s="11"/>
      <c r="G4" s="11"/>
      <c r="H4" s="11"/>
      <c r="I4" s="11"/>
      <c r="J4" s="12" t="s">
        <v>4</v>
      </c>
      <c r="K4" s="13"/>
      <c r="L4" s="13"/>
      <c r="M4" s="13"/>
      <c r="N4" s="14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30" ht="18.75" customHeight="1" x14ac:dyDescent="0.15">
      <c r="B5" s="16"/>
      <c r="C5" s="17" t="s">
        <v>5</v>
      </c>
      <c r="D5" s="18"/>
      <c r="E5" s="19" t="s">
        <v>6</v>
      </c>
      <c r="F5" s="20" t="s">
        <v>7</v>
      </c>
      <c r="G5" s="20"/>
      <c r="H5" s="21" t="s">
        <v>8</v>
      </c>
      <c r="I5" s="21"/>
      <c r="J5" s="22" t="s">
        <v>9</v>
      </c>
      <c r="K5" s="23" t="s">
        <v>10</v>
      </c>
      <c r="L5" s="23" t="s">
        <v>11</v>
      </c>
      <c r="M5" s="24" t="s">
        <v>12</v>
      </c>
      <c r="N5" s="25" t="s">
        <v>13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30" ht="18.75" customHeight="1" x14ac:dyDescent="0.15">
      <c r="B6" s="26" t="s">
        <v>14</v>
      </c>
      <c r="C6" s="27" t="s">
        <v>15</v>
      </c>
      <c r="D6" s="28" t="s">
        <v>16</v>
      </c>
      <c r="E6" s="29" t="s">
        <v>15</v>
      </c>
      <c r="F6" s="30" t="s">
        <v>15</v>
      </c>
      <c r="G6" s="31" t="s">
        <v>16</v>
      </c>
      <c r="H6" s="29" t="s">
        <v>15</v>
      </c>
      <c r="I6" s="29" t="s">
        <v>16</v>
      </c>
      <c r="J6" s="22"/>
      <c r="K6" s="23"/>
      <c r="L6" s="23"/>
      <c r="M6" s="24"/>
      <c r="N6" s="2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30" ht="18.75" customHeight="1" x14ac:dyDescent="0.15">
      <c r="B7" s="32" t="s">
        <v>17</v>
      </c>
      <c r="C7" s="33">
        <v>149983</v>
      </c>
      <c r="D7" s="34">
        <v>327943</v>
      </c>
      <c r="E7" s="35">
        <v>16950</v>
      </c>
      <c r="F7" s="36">
        <v>152</v>
      </c>
      <c r="G7" s="37">
        <v>216</v>
      </c>
      <c r="H7" s="35">
        <f t="shared" ref="H7:H14" si="0">+C7+E7+F7</f>
        <v>167085</v>
      </c>
      <c r="I7" s="35">
        <f t="shared" ref="I7:I14" si="1">+D7+G7</f>
        <v>328159</v>
      </c>
      <c r="J7" s="36">
        <v>1586688</v>
      </c>
      <c r="K7" s="38">
        <v>15730</v>
      </c>
      <c r="L7" s="38">
        <v>252999</v>
      </c>
      <c r="M7" s="37">
        <v>1549548</v>
      </c>
      <c r="N7" s="35">
        <f>SUM(J7:M7)</f>
        <v>3404965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30" ht="18.75" customHeight="1" x14ac:dyDescent="0.15">
      <c r="B8" s="32" t="s">
        <v>18</v>
      </c>
      <c r="C8" s="33">
        <v>127007</v>
      </c>
      <c r="D8" s="34">
        <v>307895</v>
      </c>
      <c r="E8" s="35">
        <v>16500</v>
      </c>
      <c r="F8" s="36">
        <v>131</v>
      </c>
      <c r="G8" s="37">
        <v>164</v>
      </c>
      <c r="H8" s="35">
        <f t="shared" si="0"/>
        <v>143638</v>
      </c>
      <c r="I8" s="35">
        <f t="shared" si="1"/>
        <v>308059</v>
      </c>
      <c r="J8" s="36">
        <v>1485052</v>
      </c>
      <c r="K8" s="38">
        <v>14719</v>
      </c>
      <c r="L8" s="38">
        <v>226656</v>
      </c>
      <c r="M8" s="37">
        <v>1325053</v>
      </c>
      <c r="N8" s="35">
        <f>SUM(J8:M8)</f>
        <v>3051480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30" ht="18.75" customHeight="1" x14ac:dyDescent="0.15">
      <c r="B9" s="32" t="s">
        <v>19</v>
      </c>
      <c r="C9" s="39">
        <v>113862</v>
      </c>
      <c r="D9" s="34">
        <v>268146</v>
      </c>
      <c r="E9" s="35">
        <v>14616</v>
      </c>
      <c r="F9" s="36">
        <v>131</v>
      </c>
      <c r="G9" s="37">
        <v>204</v>
      </c>
      <c r="H9" s="35">
        <f t="shared" si="0"/>
        <v>128609</v>
      </c>
      <c r="I9" s="35">
        <f t="shared" si="1"/>
        <v>268350</v>
      </c>
      <c r="J9" s="36">
        <v>1446393</v>
      </c>
      <c r="K9" s="38">
        <v>14494</v>
      </c>
      <c r="L9" s="40">
        <v>235530</v>
      </c>
      <c r="M9" s="41">
        <v>725320</v>
      </c>
      <c r="N9" s="35">
        <v>2421737</v>
      </c>
      <c r="O9" s="42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30" ht="18.75" customHeight="1" x14ac:dyDescent="0.15">
      <c r="B10" s="32" t="s">
        <v>20</v>
      </c>
      <c r="C10" s="43">
        <v>131649</v>
      </c>
      <c r="D10" s="44">
        <v>285997</v>
      </c>
      <c r="E10" s="45">
        <v>15176</v>
      </c>
      <c r="F10" s="43">
        <v>75</v>
      </c>
      <c r="G10" s="44">
        <v>105</v>
      </c>
      <c r="H10" s="35">
        <f t="shared" si="0"/>
        <v>146900</v>
      </c>
      <c r="I10" s="35">
        <f t="shared" si="1"/>
        <v>286102</v>
      </c>
      <c r="J10" s="43">
        <v>1464335</v>
      </c>
      <c r="K10" s="46">
        <v>12723</v>
      </c>
      <c r="L10" s="46">
        <v>156116</v>
      </c>
      <c r="M10" s="44">
        <v>892359</v>
      </c>
      <c r="N10" s="45">
        <v>2525533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30" s="47" customFormat="1" ht="18.75" customHeight="1" x14ac:dyDescent="0.4">
      <c r="B11" s="32" t="s">
        <v>21</v>
      </c>
      <c r="C11" s="43">
        <v>106927</v>
      </c>
      <c r="D11" s="44">
        <v>266035</v>
      </c>
      <c r="E11" s="45">
        <v>15649</v>
      </c>
      <c r="F11" s="43">
        <v>106</v>
      </c>
      <c r="G11" s="44">
        <v>130</v>
      </c>
      <c r="H11" s="35">
        <f t="shared" si="0"/>
        <v>122682</v>
      </c>
      <c r="I11" s="35">
        <f t="shared" si="1"/>
        <v>266165</v>
      </c>
      <c r="J11" s="43">
        <v>1284628</v>
      </c>
      <c r="K11" s="46">
        <v>11889</v>
      </c>
      <c r="L11" s="46">
        <v>155775</v>
      </c>
      <c r="M11" s="44">
        <v>911517</v>
      </c>
      <c r="N11" s="45">
        <v>2363809</v>
      </c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</row>
    <row r="12" spans="1:30" s="47" customFormat="1" ht="18.75" customHeight="1" x14ac:dyDescent="0.4">
      <c r="B12" s="32" t="s">
        <v>22</v>
      </c>
      <c r="C12" s="43">
        <v>110669</v>
      </c>
      <c r="D12" s="44">
        <v>263952</v>
      </c>
      <c r="E12" s="45">
        <v>15261</v>
      </c>
      <c r="F12" s="43">
        <v>141</v>
      </c>
      <c r="G12" s="44">
        <v>222</v>
      </c>
      <c r="H12" s="35">
        <f t="shared" si="0"/>
        <v>126071</v>
      </c>
      <c r="I12" s="35">
        <f t="shared" si="1"/>
        <v>264174</v>
      </c>
      <c r="J12" s="43">
        <v>1172411</v>
      </c>
      <c r="K12" s="46">
        <v>16937</v>
      </c>
      <c r="L12" s="46">
        <v>164736</v>
      </c>
      <c r="M12" s="44">
        <v>772253</v>
      </c>
      <c r="N12" s="45">
        <v>2126337</v>
      </c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</row>
    <row r="13" spans="1:30" s="49" customFormat="1" ht="18.75" customHeight="1" x14ac:dyDescent="0.4">
      <c r="B13" s="50" t="s">
        <v>23</v>
      </c>
      <c r="C13" s="43">
        <v>99745</v>
      </c>
      <c r="D13" s="44">
        <v>383525</v>
      </c>
      <c r="E13" s="45">
        <v>14755</v>
      </c>
      <c r="F13" s="43">
        <v>87</v>
      </c>
      <c r="G13" s="44">
        <v>108</v>
      </c>
      <c r="H13" s="35">
        <f t="shared" si="0"/>
        <v>114587</v>
      </c>
      <c r="I13" s="35">
        <f t="shared" si="1"/>
        <v>383633</v>
      </c>
      <c r="J13" s="43">
        <v>1086588</v>
      </c>
      <c r="K13" s="46">
        <v>17141</v>
      </c>
      <c r="L13" s="46">
        <v>168502</v>
      </c>
      <c r="M13" s="44">
        <v>735378</v>
      </c>
      <c r="N13" s="45">
        <v>2007609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</row>
    <row r="14" spans="1:30" s="49" customFormat="1" ht="18.75" customHeight="1" x14ac:dyDescent="0.4">
      <c r="B14" s="50" t="s">
        <v>24</v>
      </c>
      <c r="C14" s="43">
        <v>87740</v>
      </c>
      <c r="D14" s="44">
        <v>601896</v>
      </c>
      <c r="E14" s="45">
        <v>14118</v>
      </c>
      <c r="F14" s="43">
        <v>62</v>
      </c>
      <c r="G14" s="44">
        <v>107</v>
      </c>
      <c r="H14" s="35">
        <f t="shared" si="0"/>
        <v>101920</v>
      </c>
      <c r="I14" s="35">
        <f t="shared" si="1"/>
        <v>602003</v>
      </c>
      <c r="J14" s="43">
        <v>1052635</v>
      </c>
      <c r="K14" s="46">
        <v>19450</v>
      </c>
      <c r="L14" s="46">
        <v>180661</v>
      </c>
      <c r="M14" s="44">
        <v>851994</v>
      </c>
      <c r="N14" s="45">
        <v>2104740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0" s="49" customFormat="1" ht="18.75" customHeight="1" x14ac:dyDescent="0.4">
      <c r="B15" s="50" t="s">
        <v>25</v>
      </c>
      <c r="C15" s="43">
        <v>84319</v>
      </c>
      <c r="D15" s="44">
        <v>729523</v>
      </c>
      <c r="E15" s="45">
        <v>15002</v>
      </c>
      <c r="F15" s="43">
        <v>47</v>
      </c>
      <c r="G15" s="44">
        <v>53</v>
      </c>
      <c r="H15" s="35">
        <v>99368</v>
      </c>
      <c r="I15" s="35">
        <v>729576</v>
      </c>
      <c r="J15" s="43">
        <v>1055441</v>
      </c>
      <c r="K15" s="46">
        <v>18574</v>
      </c>
      <c r="L15" s="46">
        <v>194769</v>
      </c>
      <c r="M15" s="44">
        <v>605138</v>
      </c>
      <c r="N15" s="45">
        <v>1873922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1:30" s="49" customFormat="1" ht="18.75" customHeight="1" x14ac:dyDescent="0.4">
      <c r="B16" s="50" t="s">
        <v>26</v>
      </c>
      <c r="C16" s="43">
        <v>75343</v>
      </c>
      <c r="D16" s="44">
        <v>204930</v>
      </c>
      <c r="E16" s="45">
        <v>13361</v>
      </c>
      <c r="F16" s="43">
        <v>39</v>
      </c>
      <c r="G16" s="44">
        <v>48</v>
      </c>
      <c r="H16" s="35">
        <v>88743</v>
      </c>
      <c r="I16" s="35">
        <v>204978</v>
      </c>
      <c r="J16" s="43">
        <v>970912</v>
      </c>
      <c r="K16" s="46">
        <v>16185</v>
      </c>
      <c r="L16" s="46">
        <v>189387</v>
      </c>
      <c r="M16" s="44">
        <v>662122</v>
      </c>
      <c r="N16" s="45">
        <v>1838606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17" spans="2:30" s="49" customFormat="1" ht="18.75" customHeight="1" x14ac:dyDescent="0.4">
      <c r="B17" s="50" t="s">
        <v>27</v>
      </c>
      <c r="C17" s="43">
        <v>74443</v>
      </c>
      <c r="D17" s="44">
        <v>201974</v>
      </c>
      <c r="E17" s="45">
        <v>11438</v>
      </c>
      <c r="F17" s="43">
        <v>35</v>
      </c>
      <c r="G17" s="44">
        <v>56</v>
      </c>
      <c r="H17" s="35">
        <v>85916</v>
      </c>
      <c r="I17" s="35">
        <v>202030</v>
      </c>
      <c r="J17" s="43">
        <v>946898</v>
      </c>
      <c r="K17" s="46">
        <v>17191</v>
      </c>
      <c r="L17" s="46">
        <v>177729</v>
      </c>
      <c r="M17" s="44">
        <v>528219</v>
      </c>
      <c r="N17" s="45">
        <v>1670037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</row>
    <row r="18" spans="2:30" s="49" customFormat="1" ht="18.75" customHeight="1" x14ac:dyDescent="0.4">
      <c r="B18" s="50" t="s">
        <v>28</v>
      </c>
      <c r="C18" s="43">
        <v>68160</v>
      </c>
      <c r="D18" s="44">
        <v>191764</v>
      </c>
      <c r="E18" s="45">
        <v>10604</v>
      </c>
      <c r="F18" s="43">
        <v>70</v>
      </c>
      <c r="G18" s="44">
        <v>89</v>
      </c>
      <c r="H18" s="35">
        <v>78834</v>
      </c>
      <c r="I18" s="35">
        <v>191853</v>
      </c>
      <c r="J18" s="43">
        <v>843358</v>
      </c>
      <c r="K18" s="46">
        <v>14281</v>
      </c>
      <c r="L18" s="46">
        <v>191192</v>
      </c>
      <c r="M18" s="44">
        <v>540964</v>
      </c>
      <c r="N18" s="45">
        <v>1589795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</row>
    <row r="19" spans="2:30" s="49" customFormat="1" ht="18.75" customHeight="1" x14ac:dyDescent="0.4">
      <c r="B19" s="50" t="s">
        <v>29</v>
      </c>
      <c r="C19" s="43">
        <v>66534</v>
      </c>
      <c r="D19" s="44">
        <v>188322</v>
      </c>
      <c r="E19" s="45">
        <v>9682</v>
      </c>
      <c r="F19" s="43">
        <v>46</v>
      </c>
      <c r="G19" s="44">
        <v>50</v>
      </c>
      <c r="H19" s="35">
        <v>76262</v>
      </c>
      <c r="I19" s="35">
        <v>188372</v>
      </c>
      <c r="J19" s="43">
        <v>709397</v>
      </c>
      <c r="K19" s="46">
        <v>14907</v>
      </c>
      <c r="L19" s="46">
        <v>195041</v>
      </c>
      <c r="M19" s="44">
        <v>678254</v>
      </c>
      <c r="N19" s="45">
        <v>1597599</v>
      </c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</row>
    <row r="20" spans="2:30" s="59" customFormat="1" ht="18.75" customHeight="1" x14ac:dyDescent="0.4">
      <c r="B20" s="52" t="s">
        <v>30</v>
      </c>
      <c r="C20" s="53">
        <v>64383</v>
      </c>
      <c r="D20" s="54">
        <v>176682</v>
      </c>
      <c r="E20" s="55">
        <v>9588</v>
      </c>
      <c r="F20" s="53">
        <v>56</v>
      </c>
      <c r="G20" s="54">
        <v>247</v>
      </c>
      <c r="H20" s="56">
        <v>74027</v>
      </c>
      <c r="I20" s="56">
        <v>176929</v>
      </c>
      <c r="J20" s="53">
        <v>576084</v>
      </c>
      <c r="K20" s="57">
        <v>13187</v>
      </c>
      <c r="L20" s="57">
        <v>186596</v>
      </c>
      <c r="M20" s="54">
        <v>637081</v>
      </c>
      <c r="N20" s="55">
        <v>1412948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2:30" s="59" customFormat="1" ht="18.75" customHeight="1" x14ac:dyDescent="0.4">
      <c r="B21" s="52" t="s">
        <v>31</v>
      </c>
      <c r="C21" s="53">
        <v>72137</v>
      </c>
      <c r="D21" s="54">
        <v>194297</v>
      </c>
      <c r="E21" s="55">
        <v>9902</v>
      </c>
      <c r="F21" s="53">
        <v>25</v>
      </c>
      <c r="G21" s="54">
        <v>25</v>
      </c>
      <c r="H21" s="56">
        <v>82064</v>
      </c>
      <c r="I21" s="56">
        <v>194322</v>
      </c>
      <c r="J21" s="53">
        <v>570576</v>
      </c>
      <c r="K21" s="57">
        <v>12026</v>
      </c>
      <c r="L21" s="57">
        <v>173829</v>
      </c>
      <c r="M21" s="54">
        <v>718017</v>
      </c>
      <c r="N21" s="55">
        <v>1474448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2:30" s="59" customFormat="1" ht="18.75" customHeight="1" x14ac:dyDescent="0.4">
      <c r="B22" s="52" t="s">
        <v>32</v>
      </c>
      <c r="C22" s="53">
        <v>73402</v>
      </c>
      <c r="D22" s="54">
        <v>198366</v>
      </c>
      <c r="E22" s="55">
        <v>9794</v>
      </c>
      <c r="F22" s="53">
        <v>59</v>
      </c>
      <c r="G22" s="54">
        <v>71</v>
      </c>
      <c r="H22" s="56">
        <v>83255</v>
      </c>
      <c r="I22" s="56">
        <v>198437</v>
      </c>
      <c r="J22" s="53">
        <v>587856</v>
      </c>
      <c r="K22" s="57">
        <v>11293</v>
      </c>
      <c r="L22" s="57">
        <v>158196</v>
      </c>
      <c r="M22" s="54">
        <v>758511</v>
      </c>
      <c r="N22" s="55">
        <v>1515856</v>
      </c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2:30" s="59" customFormat="1" ht="18.75" customHeight="1" x14ac:dyDescent="0.4">
      <c r="B23" s="52" t="s">
        <v>33</v>
      </c>
      <c r="C23" s="53">
        <v>69213</v>
      </c>
      <c r="D23" s="54">
        <v>208852</v>
      </c>
      <c r="E23" s="55">
        <v>8864</v>
      </c>
      <c r="F23" s="53">
        <v>24</v>
      </c>
      <c r="G23" s="54">
        <v>28</v>
      </c>
      <c r="H23" s="56">
        <v>78101</v>
      </c>
      <c r="I23" s="56">
        <v>208880</v>
      </c>
      <c r="J23" s="53">
        <v>533396</v>
      </c>
      <c r="K23" s="57">
        <v>11354</v>
      </c>
      <c r="L23" s="57">
        <v>152448</v>
      </c>
      <c r="M23" s="54">
        <v>752045</v>
      </c>
      <c r="N23" s="55">
        <v>1449243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2:30" s="59" customFormat="1" ht="18.75" customHeight="1" x14ac:dyDescent="0.4">
      <c r="B24" s="52" t="s">
        <v>34</v>
      </c>
      <c r="C24" s="53">
        <v>65192</v>
      </c>
      <c r="D24" s="54">
        <v>173760</v>
      </c>
      <c r="E24" s="55">
        <v>11173</v>
      </c>
      <c r="F24" s="53">
        <v>15</v>
      </c>
      <c r="G24" s="54">
        <v>15</v>
      </c>
      <c r="H24" s="56">
        <v>76380</v>
      </c>
      <c r="I24" s="56">
        <v>173775</v>
      </c>
      <c r="J24" s="53">
        <v>544151</v>
      </c>
      <c r="K24" s="57">
        <v>10388</v>
      </c>
      <c r="L24" s="57">
        <v>148155</v>
      </c>
      <c r="M24" s="54">
        <v>785809</v>
      </c>
      <c r="N24" s="55">
        <v>1488503</v>
      </c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2:30" s="59" customFormat="1" ht="18.75" customHeight="1" x14ac:dyDescent="0.4">
      <c r="B25" s="52" t="s">
        <v>35</v>
      </c>
      <c r="C25" s="53">
        <v>64189</v>
      </c>
      <c r="D25" s="54">
        <v>189493</v>
      </c>
      <c r="E25" s="55">
        <v>9664</v>
      </c>
      <c r="F25" s="53">
        <v>28</v>
      </c>
      <c r="G25" s="54">
        <v>31</v>
      </c>
      <c r="H25" s="56">
        <v>73881</v>
      </c>
      <c r="I25" s="56">
        <v>189524</v>
      </c>
      <c r="J25" s="53">
        <v>570129</v>
      </c>
      <c r="K25" s="57">
        <v>8939</v>
      </c>
      <c r="L25" s="57">
        <v>143334</v>
      </c>
      <c r="M25" s="54">
        <v>894788</v>
      </c>
      <c r="N25" s="55">
        <v>1617190</v>
      </c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2:30" s="59" customFormat="1" ht="18.75" customHeight="1" x14ac:dyDescent="0.4">
      <c r="B26" s="52" t="s">
        <v>36</v>
      </c>
      <c r="C26" s="53">
        <v>70830</v>
      </c>
      <c r="D26" s="54">
        <v>185997</v>
      </c>
      <c r="E26" s="55">
        <v>9636</v>
      </c>
      <c r="F26" s="53">
        <v>15</v>
      </c>
      <c r="G26" s="54">
        <v>16</v>
      </c>
      <c r="H26" s="56">
        <v>80481</v>
      </c>
      <c r="I26" s="56">
        <v>186013</v>
      </c>
      <c r="J26" s="53">
        <v>530625</v>
      </c>
      <c r="K26" s="57">
        <v>7888</v>
      </c>
      <c r="L26" s="57">
        <v>142272</v>
      </c>
      <c r="M26" s="54">
        <v>930429</v>
      </c>
      <c r="N26" s="55">
        <v>1611214</v>
      </c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2:30" s="59" customFormat="1" ht="18.75" customHeight="1" x14ac:dyDescent="0.4">
      <c r="B27" s="52" t="s">
        <v>37</v>
      </c>
      <c r="C27" s="53">
        <v>64291</v>
      </c>
      <c r="D27" s="54">
        <v>173647</v>
      </c>
      <c r="E27" s="55">
        <v>8903</v>
      </c>
      <c r="F27" s="53">
        <v>41</v>
      </c>
      <c r="G27" s="54">
        <v>42</v>
      </c>
      <c r="H27" s="56">
        <v>73235</v>
      </c>
      <c r="I27" s="56">
        <v>173689</v>
      </c>
      <c r="J27" s="53">
        <v>494796</v>
      </c>
      <c r="K27" s="57">
        <v>6999</v>
      </c>
      <c r="L27" s="57">
        <v>141448</v>
      </c>
      <c r="M27" s="54">
        <v>904245</v>
      </c>
      <c r="N27" s="55">
        <v>1547488</v>
      </c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2:30" s="59" customFormat="1" ht="18.75" customHeight="1" x14ac:dyDescent="0.4">
      <c r="B28" s="52" t="s">
        <v>38</v>
      </c>
      <c r="C28" s="53">
        <v>66138</v>
      </c>
      <c r="D28" s="54">
        <v>200900</v>
      </c>
      <c r="E28" s="55">
        <v>9751</v>
      </c>
      <c r="F28" s="53">
        <v>14</v>
      </c>
      <c r="G28" s="54">
        <v>16</v>
      </c>
      <c r="H28" s="56">
        <v>75903</v>
      </c>
      <c r="I28" s="56">
        <v>200916</v>
      </c>
      <c r="J28" s="53">
        <v>481747</v>
      </c>
      <c r="K28" s="57">
        <v>10781</v>
      </c>
      <c r="L28" s="57">
        <v>131541</v>
      </c>
      <c r="M28" s="54">
        <v>908206</v>
      </c>
      <c r="N28" s="55">
        <v>1532275</v>
      </c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2:30" s="63" customFormat="1" ht="15" customHeight="1" x14ac:dyDescent="0.4">
      <c r="B29" s="60" t="s">
        <v>39</v>
      </c>
      <c r="C29" s="60"/>
      <c r="D29" s="60"/>
      <c r="E29" s="60"/>
      <c r="F29" s="60"/>
      <c r="G29" s="60"/>
      <c r="H29" s="60"/>
      <c r="I29" s="60"/>
      <c r="J29" s="61"/>
      <c r="K29" s="61"/>
      <c r="L29" s="61"/>
      <c r="M29" s="61"/>
      <c r="N29" s="62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</row>
    <row r="30" spans="2:30" s="63" customFormat="1" ht="15" customHeight="1" x14ac:dyDescent="0.4">
      <c r="B30" s="60" t="s">
        <v>40</v>
      </c>
      <c r="C30" s="60"/>
      <c r="D30" s="60"/>
      <c r="E30" s="60"/>
      <c r="F30" s="60"/>
      <c r="G30" s="60"/>
      <c r="H30" s="60"/>
      <c r="I30" s="60"/>
      <c r="J30" s="61"/>
      <c r="K30" s="61"/>
      <c r="L30" s="61"/>
      <c r="M30" s="61"/>
      <c r="N30" s="62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</row>
    <row r="31" spans="2:30" s="63" customFormat="1" ht="15" customHeight="1" x14ac:dyDescent="0.4">
      <c r="B31" s="60" t="s">
        <v>41</v>
      </c>
      <c r="C31" s="60"/>
      <c r="D31" s="60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</row>
    <row r="32" spans="2:30" ht="15" customHeight="1" x14ac:dyDescent="0.15">
      <c r="B32" s="63" t="s">
        <v>42</v>
      </c>
    </row>
    <row r="33" spans="2:14" ht="15" customHeight="1" x14ac:dyDescent="0.15">
      <c r="B33" s="65" t="s">
        <v>43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</sheetData>
  <mergeCells count="10">
    <mergeCell ref="C4:I4"/>
    <mergeCell ref="J4:N4"/>
    <mergeCell ref="C5:D5"/>
    <mergeCell ref="F5:G5"/>
    <mergeCell ref="H5:I5"/>
    <mergeCell ref="J5:J6"/>
    <mergeCell ref="K5:K6"/>
    <mergeCell ref="L5:L6"/>
    <mergeCell ref="M5:M6"/>
    <mergeCell ref="N5:N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horizontalDpi="300" verticalDpi="300" r:id="rId1"/>
  <headerFooter alignWithMargins="0">
    <oddHeader>&amp;R17.法務・警察</oddHeader>
    <oddFooter>&amp;C-115-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showGridLines="0" zoomScaleNormal="100" workbookViewId="0">
      <selection activeCell="K31" sqref="K31"/>
    </sheetView>
  </sheetViews>
  <sheetFormatPr defaultRowHeight="11.25" x14ac:dyDescent="0.15"/>
  <cols>
    <col min="1" max="1" width="1.625" style="5" customWidth="1"/>
    <col min="2" max="2" width="9.625" style="5" customWidth="1"/>
    <col min="3" max="11" width="8.75" style="9" customWidth="1"/>
    <col min="12" max="23" width="9" style="4"/>
    <col min="24" max="16384" width="9" style="5"/>
  </cols>
  <sheetData>
    <row r="1" spans="1:23" ht="30" customHeight="1" x14ac:dyDescent="0.15">
      <c r="A1" s="1" t="s">
        <v>44</v>
      </c>
      <c r="B1" s="15"/>
      <c r="C1" s="15"/>
      <c r="D1" s="66"/>
      <c r="E1" s="66"/>
      <c r="F1" s="66"/>
      <c r="G1" s="66"/>
      <c r="H1" s="66"/>
      <c r="I1" s="66"/>
      <c r="J1" s="66"/>
      <c r="K1" s="66"/>
    </row>
    <row r="2" spans="1:23" ht="7.5" customHeight="1" x14ac:dyDescent="0.15">
      <c r="A2" s="1"/>
      <c r="B2" s="15"/>
      <c r="C2" s="15"/>
      <c r="D2" s="66"/>
      <c r="E2" s="66"/>
      <c r="F2" s="66"/>
      <c r="G2" s="66"/>
      <c r="H2" s="66"/>
      <c r="I2" s="66"/>
      <c r="J2" s="66"/>
      <c r="K2" s="66"/>
    </row>
    <row r="3" spans="1:23" ht="22.5" customHeight="1" x14ac:dyDescent="0.15">
      <c r="B3" s="67" t="s">
        <v>45</v>
      </c>
      <c r="C3" s="15"/>
      <c r="D3" s="15"/>
      <c r="E3" s="15"/>
      <c r="F3" s="15"/>
      <c r="G3" s="15"/>
      <c r="H3" s="15"/>
      <c r="I3" s="15"/>
      <c r="J3" s="15"/>
    </row>
    <row r="4" spans="1:23" s="63" customFormat="1" ht="18.75" customHeight="1" x14ac:dyDescent="0.4">
      <c r="B4" s="68" t="s">
        <v>46</v>
      </c>
      <c r="C4" s="11" t="s">
        <v>47</v>
      </c>
      <c r="D4" s="11"/>
      <c r="E4" s="11"/>
      <c r="F4" s="69" t="s">
        <v>48</v>
      </c>
      <c r="G4" s="69"/>
      <c r="H4" s="69"/>
      <c r="I4" s="69" t="s">
        <v>49</v>
      </c>
      <c r="J4" s="69"/>
      <c r="K4" s="69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</row>
    <row r="5" spans="1:23" s="63" customFormat="1" ht="18.75" customHeight="1" x14ac:dyDescent="0.4">
      <c r="B5" s="70" t="s">
        <v>50</v>
      </c>
      <c r="C5" s="71" t="s">
        <v>51</v>
      </c>
      <c r="D5" s="72" t="s">
        <v>52</v>
      </c>
      <c r="E5" s="73" t="s">
        <v>53</v>
      </c>
      <c r="F5" s="74" t="s">
        <v>51</v>
      </c>
      <c r="G5" s="72" t="s">
        <v>52</v>
      </c>
      <c r="H5" s="73" t="s">
        <v>53</v>
      </c>
      <c r="I5" s="74" t="s">
        <v>51</v>
      </c>
      <c r="J5" s="72" t="s">
        <v>52</v>
      </c>
      <c r="K5" s="73" t="s">
        <v>53</v>
      </c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</row>
    <row r="6" spans="1:23" s="63" customFormat="1" ht="18.75" customHeight="1" x14ac:dyDescent="0.4">
      <c r="B6" s="75" t="s">
        <v>54</v>
      </c>
      <c r="C6" s="76">
        <v>10022</v>
      </c>
      <c r="D6" s="77">
        <v>9962</v>
      </c>
      <c r="E6" s="78">
        <v>195</v>
      </c>
      <c r="F6" s="79">
        <v>579</v>
      </c>
      <c r="G6" s="77">
        <v>561</v>
      </c>
      <c r="H6" s="78">
        <v>121</v>
      </c>
      <c r="I6" s="79">
        <v>6784</v>
      </c>
      <c r="J6" s="77">
        <v>6743</v>
      </c>
      <c r="K6" s="78">
        <v>73</v>
      </c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</row>
    <row r="7" spans="1:23" s="63" customFormat="1" ht="18.75" customHeight="1" x14ac:dyDescent="0.4">
      <c r="B7" s="75" t="s">
        <v>55</v>
      </c>
      <c r="C7" s="76">
        <v>9503</v>
      </c>
      <c r="D7" s="77">
        <v>9520</v>
      </c>
      <c r="E7" s="78">
        <v>178</v>
      </c>
      <c r="F7" s="79">
        <v>548</v>
      </c>
      <c r="G7" s="77">
        <v>540</v>
      </c>
      <c r="H7" s="78">
        <v>129</v>
      </c>
      <c r="I7" s="79">
        <v>6533</v>
      </c>
      <c r="J7" s="77">
        <v>6565</v>
      </c>
      <c r="K7" s="78">
        <v>41</v>
      </c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</row>
    <row r="8" spans="1:23" s="63" customFormat="1" ht="18.75" customHeight="1" x14ac:dyDescent="0.4">
      <c r="B8" s="75" t="s">
        <v>56</v>
      </c>
      <c r="C8" s="80">
        <f>+F8+I8+2391</f>
        <v>10352</v>
      </c>
      <c r="D8" s="46">
        <f>+G8+J8+2395</f>
        <v>10262</v>
      </c>
      <c r="E8" s="81">
        <f>+H8+K8+4</f>
        <v>268</v>
      </c>
      <c r="F8" s="82">
        <v>502</v>
      </c>
      <c r="G8" s="83">
        <v>474</v>
      </c>
      <c r="H8" s="81">
        <v>157</v>
      </c>
      <c r="I8" s="82">
        <v>7459</v>
      </c>
      <c r="J8" s="83">
        <v>7393</v>
      </c>
      <c r="K8" s="81">
        <v>107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</row>
    <row r="9" spans="1:23" s="63" customFormat="1" ht="18.75" customHeight="1" x14ac:dyDescent="0.4">
      <c r="B9" s="75" t="s">
        <v>57</v>
      </c>
      <c r="C9" s="80">
        <v>9977</v>
      </c>
      <c r="D9" s="46">
        <v>9982</v>
      </c>
      <c r="E9" s="81">
        <v>263</v>
      </c>
      <c r="F9" s="80">
        <v>604</v>
      </c>
      <c r="G9" s="46">
        <v>566</v>
      </c>
      <c r="H9" s="81">
        <v>195</v>
      </c>
      <c r="I9" s="80">
        <v>6863</v>
      </c>
      <c r="J9" s="46">
        <v>6902</v>
      </c>
      <c r="K9" s="81">
        <v>68</v>
      </c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</row>
    <row r="10" spans="1:23" s="63" customFormat="1" ht="18.75" customHeight="1" x14ac:dyDescent="0.4">
      <c r="B10" s="84" t="s">
        <v>58</v>
      </c>
      <c r="C10" s="80">
        <v>9538</v>
      </c>
      <c r="D10" s="46">
        <v>9519</v>
      </c>
      <c r="E10" s="81">
        <v>282</v>
      </c>
      <c r="F10" s="80">
        <v>704</v>
      </c>
      <c r="G10" s="46">
        <v>672</v>
      </c>
      <c r="H10" s="81">
        <v>227</v>
      </c>
      <c r="I10" s="80">
        <v>6061</v>
      </c>
      <c r="J10" s="46">
        <v>6076</v>
      </c>
      <c r="K10" s="81">
        <v>53</v>
      </c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</row>
    <row r="11" spans="1:23" s="63" customFormat="1" ht="18.75" customHeight="1" x14ac:dyDescent="0.4">
      <c r="B11" s="84" t="s">
        <v>59</v>
      </c>
      <c r="C11" s="80">
        <v>8484</v>
      </c>
      <c r="D11" s="46">
        <v>8563</v>
      </c>
      <c r="E11" s="81">
        <v>203</v>
      </c>
      <c r="F11" s="80">
        <v>687</v>
      </c>
      <c r="G11" s="46">
        <v>778</v>
      </c>
      <c r="H11" s="81">
        <v>136</v>
      </c>
      <c r="I11" s="80">
        <v>4990</v>
      </c>
      <c r="J11" s="46">
        <v>4981</v>
      </c>
      <c r="K11" s="81">
        <v>62</v>
      </c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</row>
    <row r="12" spans="1:23" s="63" customFormat="1" ht="18.75" customHeight="1" x14ac:dyDescent="0.4">
      <c r="B12" s="84" t="s">
        <v>60</v>
      </c>
      <c r="C12" s="80">
        <v>7549</v>
      </c>
      <c r="D12" s="46">
        <v>7581</v>
      </c>
      <c r="E12" s="81">
        <v>171</v>
      </c>
      <c r="F12" s="80">
        <v>513</v>
      </c>
      <c r="G12" s="46">
        <v>524</v>
      </c>
      <c r="H12" s="81">
        <v>125</v>
      </c>
      <c r="I12" s="80">
        <v>4441</v>
      </c>
      <c r="J12" s="46">
        <v>4460</v>
      </c>
      <c r="K12" s="81">
        <v>43</v>
      </c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</row>
    <row r="13" spans="1:23" s="63" customFormat="1" ht="18.75" customHeight="1" x14ac:dyDescent="0.4">
      <c r="B13" s="84" t="s">
        <v>61</v>
      </c>
      <c r="C13" s="80">
        <f>+F13+I13+2347</f>
        <v>6625</v>
      </c>
      <c r="D13" s="46">
        <f>+G13+J13+2350</f>
        <v>6633</v>
      </c>
      <c r="E13" s="81">
        <f>+H13+K13+0</f>
        <v>163</v>
      </c>
      <c r="F13" s="80">
        <v>474</v>
      </c>
      <c r="G13" s="46">
        <v>494</v>
      </c>
      <c r="H13" s="81">
        <v>105</v>
      </c>
      <c r="I13" s="80">
        <v>3804</v>
      </c>
      <c r="J13" s="46">
        <v>3789</v>
      </c>
      <c r="K13" s="81">
        <v>58</v>
      </c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</row>
    <row r="14" spans="1:23" s="63" customFormat="1" ht="18.75" customHeight="1" x14ac:dyDescent="0.4">
      <c r="B14" s="84" t="s">
        <v>62</v>
      </c>
      <c r="C14" s="80">
        <v>6841</v>
      </c>
      <c r="D14" s="46">
        <v>6893</v>
      </c>
      <c r="E14" s="81">
        <v>111</v>
      </c>
      <c r="F14" s="80">
        <v>524</v>
      </c>
      <c r="G14" s="46">
        <v>554</v>
      </c>
      <c r="H14" s="81">
        <v>75</v>
      </c>
      <c r="I14" s="80">
        <v>3721</v>
      </c>
      <c r="J14" s="46">
        <v>3746</v>
      </c>
      <c r="K14" s="81">
        <v>33</v>
      </c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</row>
    <row r="15" spans="1:23" s="63" customFormat="1" ht="18.75" customHeight="1" x14ac:dyDescent="0.4">
      <c r="B15" s="84" t="s">
        <v>63</v>
      </c>
      <c r="C15" s="80">
        <v>5820</v>
      </c>
      <c r="D15" s="46">
        <v>5826</v>
      </c>
      <c r="E15" s="81">
        <v>105</v>
      </c>
      <c r="F15" s="80">
        <v>397</v>
      </c>
      <c r="G15" s="46">
        <v>401</v>
      </c>
      <c r="H15" s="81">
        <v>71</v>
      </c>
      <c r="I15" s="80">
        <v>3052</v>
      </c>
      <c r="J15" s="46">
        <v>3054</v>
      </c>
      <c r="K15" s="81">
        <v>31</v>
      </c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</row>
    <row r="16" spans="1:23" s="63" customFormat="1" ht="18.75" customHeight="1" x14ac:dyDescent="0.4">
      <c r="B16" s="84" t="s">
        <v>64</v>
      </c>
      <c r="C16" s="80">
        <v>5130</v>
      </c>
      <c r="D16" s="46">
        <v>5112</v>
      </c>
      <c r="E16" s="81">
        <v>123</v>
      </c>
      <c r="F16" s="80">
        <v>373</v>
      </c>
      <c r="G16" s="46">
        <v>370</v>
      </c>
      <c r="H16" s="81">
        <v>74</v>
      </c>
      <c r="I16" s="80">
        <v>2353</v>
      </c>
      <c r="J16" s="46">
        <v>2337</v>
      </c>
      <c r="K16" s="81">
        <v>47</v>
      </c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</row>
    <row r="17" spans="2:23" s="63" customFormat="1" ht="18.75" customHeight="1" x14ac:dyDescent="0.4">
      <c r="B17" s="84" t="s">
        <v>65</v>
      </c>
      <c r="C17" s="80">
        <v>5407</v>
      </c>
      <c r="D17" s="46">
        <v>5360</v>
      </c>
      <c r="E17" s="81">
        <v>170</v>
      </c>
      <c r="F17" s="80">
        <v>443</v>
      </c>
      <c r="G17" s="46">
        <v>383</v>
      </c>
      <c r="H17" s="81">
        <v>134</v>
      </c>
      <c r="I17" s="80">
        <v>2531</v>
      </c>
      <c r="J17" s="46">
        <v>2544</v>
      </c>
      <c r="K17" s="81">
        <v>34</v>
      </c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</row>
    <row r="18" spans="2:23" s="63" customFormat="1" ht="18.75" customHeight="1" x14ac:dyDescent="0.4">
      <c r="B18" s="84" t="s">
        <v>66</v>
      </c>
      <c r="C18" s="80">
        <v>5455</v>
      </c>
      <c r="D18" s="46">
        <v>5493</v>
      </c>
      <c r="E18" s="81">
        <v>132</v>
      </c>
      <c r="F18" s="80">
        <v>428</v>
      </c>
      <c r="G18" s="46">
        <v>469</v>
      </c>
      <c r="H18" s="81">
        <v>93</v>
      </c>
      <c r="I18" s="80">
        <v>2561</v>
      </c>
      <c r="J18" s="46">
        <v>2558</v>
      </c>
      <c r="K18" s="81">
        <v>37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  <row r="19" spans="2:23" s="89" customFormat="1" ht="18.75" customHeight="1" x14ac:dyDescent="0.4">
      <c r="B19" s="85" t="s">
        <v>67</v>
      </c>
      <c r="C19" s="86">
        <v>5769</v>
      </c>
      <c r="D19" s="57">
        <v>5763</v>
      </c>
      <c r="E19" s="87">
        <v>138</v>
      </c>
      <c r="F19" s="86">
        <v>418</v>
      </c>
      <c r="G19" s="57">
        <v>418</v>
      </c>
      <c r="H19" s="87">
        <v>93</v>
      </c>
      <c r="I19" s="86">
        <v>2553</v>
      </c>
      <c r="J19" s="57">
        <v>2545</v>
      </c>
      <c r="K19" s="87">
        <v>45</v>
      </c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spans="2:23" s="89" customFormat="1" ht="18.75" customHeight="1" x14ac:dyDescent="0.4">
      <c r="B20" s="85" t="s">
        <v>68</v>
      </c>
      <c r="C20" s="86">
        <v>5773</v>
      </c>
      <c r="D20" s="57">
        <v>5788</v>
      </c>
      <c r="E20" s="87">
        <v>123</v>
      </c>
      <c r="F20" s="86">
        <v>426</v>
      </c>
      <c r="G20" s="57">
        <v>426</v>
      </c>
      <c r="H20" s="87">
        <v>93</v>
      </c>
      <c r="I20" s="86">
        <v>2472</v>
      </c>
      <c r="J20" s="57">
        <v>2495</v>
      </c>
      <c r="K20" s="87">
        <v>22</v>
      </c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spans="2:23" s="89" customFormat="1" ht="18.75" customHeight="1" x14ac:dyDescent="0.4">
      <c r="B21" s="85" t="s">
        <v>69</v>
      </c>
      <c r="C21" s="86">
        <v>5589</v>
      </c>
      <c r="D21" s="57">
        <v>5542</v>
      </c>
      <c r="E21" s="87">
        <v>170</v>
      </c>
      <c r="F21" s="86">
        <v>464</v>
      </c>
      <c r="G21" s="57">
        <v>442</v>
      </c>
      <c r="H21" s="87">
        <v>115</v>
      </c>
      <c r="I21" s="86">
        <v>2105</v>
      </c>
      <c r="J21" s="57">
        <v>2072</v>
      </c>
      <c r="K21" s="87">
        <v>55</v>
      </c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</row>
    <row r="22" spans="2:23" s="89" customFormat="1" ht="18.75" customHeight="1" x14ac:dyDescent="0.4">
      <c r="B22" s="85" t="s">
        <v>70</v>
      </c>
      <c r="C22" s="86">
        <v>6357</v>
      </c>
      <c r="D22" s="57">
        <v>6286</v>
      </c>
      <c r="E22" s="87">
        <v>241</v>
      </c>
      <c r="F22" s="86">
        <v>578</v>
      </c>
      <c r="G22" s="57">
        <v>526</v>
      </c>
      <c r="H22" s="87">
        <v>167</v>
      </c>
      <c r="I22" s="86">
        <v>2116</v>
      </c>
      <c r="J22" s="57">
        <v>2103</v>
      </c>
      <c r="K22" s="87">
        <v>68</v>
      </c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</row>
    <row r="23" spans="2:23" s="89" customFormat="1" ht="18.75" customHeight="1" x14ac:dyDescent="0.4">
      <c r="B23" s="85" t="s">
        <v>71</v>
      </c>
      <c r="C23" s="86">
        <v>6394</v>
      </c>
      <c r="D23" s="57">
        <v>6410</v>
      </c>
      <c r="E23" s="87">
        <v>225</v>
      </c>
      <c r="F23" s="86">
        <v>526</v>
      </c>
      <c r="G23" s="57">
        <v>522</v>
      </c>
      <c r="H23" s="87">
        <v>171</v>
      </c>
      <c r="I23" s="86">
        <v>1909</v>
      </c>
      <c r="J23" s="57">
        <v>1925</v>
      </c>
      <c r="K23" s="87">
        <v>52</v>
      </c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spans="2:23" s="89" customFormat="1" ht="18.75" customHeight="1" x14ac:dyDescent="0.4">
      <c r="B24" s="85" t="s">
        <v>72</v>
      </c>
      <c r="C24" s="86">
        <v>6024</v>
      </c>
      <c r="D24" s="57">
        <v>6090</v>
      </c>
      <c r="E24" s="87">
        <v>159</v>
      </c>
      <c r="F24" s="86">
        <v>371</v>
      </c>
      <c r="G24" s="57">
        <v>398</v>
      </c>
      <c r="H24" s="87">
        <v>144</v>
      </c>
      <c r="I24" s="86">
        <v>1943</v>
      </c>
      <c r="J24" s="57">
        <v>1981</v>
      </c>
      <c r="K24" s="87">
        <v>14</v>
      </c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</row>
    <row r="25" spans="2:23" s="89" customFormat="1" ht="18.75" customHeight="1" x14ac:dyDescent="0.4">
      <c r="B25" s="85" t="s">
        <v>73</v>
      </c>
      <c r="C25" s="86">
        <v>6039</v>
      </c>
      <c r="D25" s="57">
        <v>6029</v>
      </c>
      <c r="E25" s="87">
        <v>169</v>
      </c>
      <c r="F25" s="86">
        <v>381</v>
      </c>
      <c r="G25" s="57">
        <v>392</v>
      </c>
      <c r="H25" s="87">
        <v>133</v>
      </c>
      <c r="I25" s="86">
        <v>1884</v>
      </c>
      <c r="J25" s="57">
        <v>1868</v>
      </c>
      <c r="K25" s="87">
        <v>30</v>
      </c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</row>
    <row r="26" spans="2:23" s="89" customFormat="1" ht="18.75" customHeight="1" x14ac:dyDescent="0.4">
      <c r="B26" s="85" t="s">
        <v>74</v>
      </c>
      <c r="C26" s="86">
        <v>5886</v>
      </c>
      <c r="D26" s="57">
        <v>5929</v>
      </c>
      <c r="E26" s="87">
        <v>126</v>
      </c>
      <c r="F26" s="86">
        <v>324</v>
      </c>
      <c r="G26" s="57">
        <v>373</v>
      </c>
      <c r="H26" s="87">
        <v>84</v>
      </c>
      <c r="I26" s="86">
        <v>1883</v>
      </c>
      <c r="J26" s="57">
        <v>1821</v>
      </c>
      <c r="K26" s="87">
        <v>42</v>
      </c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</row>
    <row r="27" spans="2:23" s="89" customFormat="1" ht="18.75" customHeight="1" x14ac:dyDescent="0.4">
      <c r="B27" s="85" t="s">
        <v>38</v>
      </c>
      <c r="C27" s="86">
        <v>5510</v>
      </c>
      <c r="D27" s="57">
        <v>5517</v>
      </c>
      <c r="E27" s="87">
        <v>119</v>
      </c>
      <c r="F27" s="86">
        <v>301</v>
      </c>
      <c r="G27" s="57">
        <v>312</v>
      </c>
      <c r="H27" s="87">
        <v>73</v>
      </c>
      <c r="I27" s="86">
        <v>1620</v>
      </c>
      <c r="J27" s="57">
        <v>1616</v>
      </c>
      <c r="K27" s="87">
        <v>46</v>
      </c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</row>
    <row r="28" spans="2:23" ht="15" customHeight="1" x14ac:dyDescent="0.15">
      <c r="B28" s="65" t="s">
        <v>43</v>
      </c>
      <c r="C28" s="15"/>
      <c r="D28" s="15"/>
      <c r="E28" s="66"/>
      <c r="F28" s="66"/>
      <c r="G28" s="66"/>
      <c r="H28" s="66"/>
      <c r="I28" s="66"/>
      <c r="J28" s="66"/>
      <c r="K28" s="62"/>
    </row>
    <row r="29" spans="2:23" ht="15" customHeight="1" x14ac:dyDescent="0.15">
      <c r="K29" s="62"/>
    </row>
    <row r="31" spans="2:23" s="90" customFormat="1" ht="15" customHeight="1" x14ac:dyDescent="0.15"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</row>
    <row r="32" spans="2:23" x14ac:dyDescent="0.15">
      <c r="C32" s="92"/>
      <c r="D32" s="92"/>
      <c r="E32" s="92"/>
      <c r="F32" s="92"/>
      <c r="G32" s="92"/>
      <c r="H32" s="92"/>
      <c r="I32" s="92"/>
      <c r="J32" s="92"/>
      <c r="K32" s="92"/>
    </row>
  </sheetData>
  <mergeCells count="3">
    <mergeCell ref="C4:E4"/>
    <mergeCell ref="F4:H4"/>
    <mergeCell ref="I4:K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horizontalDpi="300" verticalDpi="300" r:id="rId1"/>
  <headerFooter alignWithMargins="0">
    <oddHeader>&amp;R17.法務・警察</oddHeader>
    <oddFooter>&amp;C-116-</oddFooter>
  </headerFooter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M29" sqref="M29"/>
    </sheetView>
  </sheetViews>
  <sheetFormatPr defaultRowHeight="11.25" x14ac:dyDescent="0.15"/>
  <cols>
    <col min="1" max="1" width="1.625" style="5" customWidth="1"/>
    <col min="2" max="2" width="7.125" style="5" customWidth="1"/>
    <col min="3" max="11" width="5" style="9" customWidth="1"/>
    <col min="12" max="19" width="5" style="4" customWidth="1"/>
    <col min="20" max="22" width="9" style="4"/>
    <col min="23" max="16384" width="9" style="5"/>
  </cols>
  <sheetData>
    <row r="1" spans="1:19" ht="30" customHeight="1" x14ac:dyDescent="0.15">
      <c r="A1" s="1" t="s">
        <v>75</v>
      </c>
      <c r="B1" s="15"/>
      <c r="C1" s="15"/>
      <c r="D1" s="66"/>
      <c r="E1" s="66"/>
      <c r="F1" s="66"/>
      <c r="G1" s="66"/>
      <c r="H1" s="66"/>
      <c r="I1" s="66"/>
      <c r="J1" s="66"/>
      <c r="K1" s="66"/>
    </row>
    <row r="2" spans="1:19" ht="7.5" customHeight="1" x14ac:dyDescent="0.15">
      <c r="A2" s="1"/>
      <c r="B2" s="15"/>
      <c r="C2" s="15"/>
      <c r="D2" s="66"/>
      <c r="E2" s="66"/>
      <c r="F2" s="66"/>
      <c r="G2" s="66"/>
      <c r="H2" s="66"/>
      <c r="I2" s="66"/>
      <c r="J2" s="66"/>
      <c r="K2" s="66"/>
    </row>
    <row r="3" spans="1:19" ht="22.5" customHeight="1" x14ac:dyDescent="0.15">
      <c r="B3" s="67" t="s">
        <v>45</v>
      </c>
      <c r="C3" s="93"/>
      <c r="D3" s="93"/>
      <c r="E3" s="93"/>
      <c r="F3" s="93"/>
      <c r="G3" s="93"/>
      <c r="H3" s="93"/>
      <c r="I3" s="93"/>
      <c r="J3" s="93"/>
      <c r="K3" s="93"/>
      <c r="L3" s="94"/>
      <c r="M3" s="94"/>
      <c r="N3" s="94"/>
      <c r="O3" s="94"/>
      <c r="P3" s="94"/>
      <c r="Q3" s="94"/>
      <c r="R3" s="94"/>
      <c r="S3" s="95" t="s">
        <v>76</v>
      </c>
    </row>
    <row r="4" spans="1:19" s="60" customFormat="1" ht="30" customHeight="1" x14ac:dyDescent="0.4">
      <c r="B4" s="10" t="s">
        <v>77</v>
      </c>
      <c r="C4" s="96" t="s">
        <v>47</v>
      </c>
      <c r="D4" s="97"/>
      <c r="E4" s="98"/>
      <c r="F4" s="99" t="s">
        <v>78</v>
      </c>
      <c r="G4" s="100"/>
      <c r="H4" s="101"/>
      <c r="I4" s="99" t="s">
        <v>79</v>
      </c>
      <c r="J4" s="100"/>
      <c r="K4" s="101"/>
      <c r="L4" s="102" t="s">
        <v>80</v>
      </c>
      <c r="M4" s="103"/>
      <c r="N4" s="103"/>
      <c r="O4" s="103"/>
      <c r="P4" s="103"/>
      <c r="Q4" s="103"/>
      <c r="R4" s="103"/>
      <c r="S4" s="104" t="s">
        <v>81</v>
      </c>
    </row>
    <row r="5" spans="1:19" s="60" customFormat="1" ht="19.5" customHeight="1" x14ac:dyDescent="0.4">
      <c r="B5" s="105"/>
      <c r="C5" s="106"/>
      <c r="D5" s="107"/>
      <c r="E5" s="108"/>
      <c r="F5" s="109"/>
      <c r="G5" s="110"/>
      <c r="H5" s="111"/>
      <c r="I5" s="109"/>
      <c r="J5" s="110"/>
      <c r="K5" s="111"/>
      <c r="L5" s="112" t="s">
        <v>82</v>
      </c>
      <c r="M5" s="17" t="s">
        <v>83</v>
      </c>
      <c r="N5" s="18"/>
      <c r="O5" s="113" t="s">
        <v>84</v>
      </c>
      <c r="P5" s="114"/>
      <c r="Q5" s="114"/>
      <c r="R5" s="114"/>
      <c r="S5" s="115" t="s">
        <v>82</v>
      </c>
    </row>
    <row r="6" spans="1:19" s="60" customFormat="1" ht="19.5" customHeight="1" x14ac:dyDescent="0.4">
      <c r="B6" s="26" t="s">
        <v>85</v>
      </c>
      <c r="C6" s="116" t="s">
        <v>82</v>
      </c>
      <c r="D6" s="117" t="s">
        <v>86</v>
      </c>
      <c r="E6" s="118" t="s">
        <v>87</v>
      </c>
      <c r="F6" s="116" t="s">
        <v>82</v>
      </c>
      <c r="G6" s="117" t="s">
        <v>86</v>
      </c>
      <c r="H6" s="118" t="s">
        <v>87</v>
      </c>
      <c r="I6" s="116" t="s">
        <v>82</v>
      </c>
      <c r="J6" s="117" t="s">
        <v>86</v>
      </c>
      <c r="K6" s="118" t="s">
        <v>87</v>
      </c>
      <c r="L6" s="119"/>
      <c r="M6" s="120" t="s">
        <v>88</v>
      </c>
      <c r="N6" s="118" t="s">
        <v>89</v>
      </c>
      <c r="O6" s="121" t="s">
        <v>90</v>
      </c>
      <c r="P6" s="117" t="s">
        <v>91</v>
      </c>
      <c r="Q6" s="117" t="s">
        <v>92</v>
      </c>
      <c r="R6" s="122" t="s">
        <v>93</v>
      </c>
      <c r="S6" s="115"/>
    </row>
    <row r="7" spans="1:19" s="60" customFormat="1" ht="18.75" customHeight="1" x14ac:dyDescent="0.4">
      <c r="B7" s="123" t="s">
        <v>54</v>
      </c>
      <c r="C7" s="124">
        <v>10729</v>
      </c>
      <c r="D7" s="125">
        <v>10216</v>
      </c>
      <c r="E7" s="126">
        <v>2884</v>
      </c>
      <c r="F7" s="124">
        <v>1419</v>
      </c>
      <c r="G7" s="125">
        <v>1449</v>
      </c>
      <c r="H7" s="126">
        <v>526</v>
      </c>
      <c r="I7" s="124">
        <v>1945</v>
      </c>
      <c r="J7" s="125">
        <v>1967</v>
      </c>
      <c r="K7" s="126">
        <v>224</v>
      </c>
      <c r="L7" s="127">
        <v>1168</v>
      </c>
      <c r="M7" s="124">
        <v>447</v>
      </c>
      <c r="N7" s="126">
        <v>721</v>
      </c>
      <c r="O7" s="128">
        <v>1038</v>
      </c>
      <c r="P7" s="125">
        <v>34</v>
      </c>
      <c r="Q7" s="129">
        <v>68</v>
      </c>
      <c r="R7" s="130">
        <v>28</v>
      </c>
      <c r="S7" s="131">
        <v>16</v>
      </c>
    </row>
    <row r="8" spans="1:19" s="60" customFormat="1" ht="18.75" customHeight="1" x14ac:dyDescent="0.4">
      <c r="B8" s="123" t="s">
        <v>55</v>
      </c>
      <c r="C8" s="124">
        <v>10370</v>
      </c>
      <c r="D8" s="125">
        <v>10046</v>
      </c>
      <c r="E8" s="126">
        <v>3208</v>
      </c>
      <c r="F8" s="124">
        <v>1469</v>
      </c>
      <c r="G8" s="125">
        <v>1437</v>
      </c>
      <c r="H8" s="126">
        <v>536</v>
      </c>
      <c r="I8" s="124">
        <v>1536</v>
      </c>
      <c r="J8" s="125">
        <v>1469</v>
      </c>
      <c r="K8" s="126">
        <v>291</v>
      </c>
      <c r="L8" s="127">
        <v>1281</v>
      </c>
      <c r="M8" s="124">
        <v>475</v>
      </c>
      <c r="N8" s="126">
        <v>806</v>
      </c>
      <c r="O8" s="128">
        <v>1152</v>
      </c>
      <c r="P8" s="125">
        <v>40</v>
      </c>
      <c r="Q8" s="129">
        <v>57</v>
      </c>
      <c r="R8" s="130">
        <v>32</v>
      </c>
      <c r="S8" s="131">
        <v>19</v>
      </c>
    </row>
    <row r="9" spans="1:19" s="60" customFormat="1" ht="18.75" customHeight="1" x14ac:dyDescent="0.4">
      <c r="B9" s="123" t="s">
        <v>56</v>
      </c>
      <c r="C9" s="124">
        <v>11962</v>
      </c>
      <c r="D9" s="125">
        <v>11552</v>
      </c>
      <c r="E9" s="126">
        <v>3618</v>
      </c>
      <c r="F9" s="124">
        <v>1572</v>
      </c>
      <c r="G9" s="125">
        <v>1513</v>
      </c>
      <c r="H9" s="126">
        <v>618</v>
      </c>
      <c r="I9" s="124">
        <v>2039</v>
      </c>
      <c r="J9" s="125">
        <v>1900</v>
      </c>
      <c r="K9" s="126">
        <v>430</v>
      </c>
      <c r="L9" s="127">
        <v>1284</v>
      </c>
      <c r="M9" s="124">
        <v>515</v>
      </c>
      <c r="N9" s="126">
        <v>769</v>
      </c>
      <c r="O9" s="128">
        <v>1137</v>
      </c>
      <c r="P9" s="125">
        <v>50</v>
      </c>
      <c r="Q9" s="129">
        <v>70</v>
      </c>
      <c r="R9" s="130">
        <v>27</v>
      </c>
      <c r="S9" s="131">
        <v>13</v>
      </c>
    </row>
    <row r="10" spans="1:19" s="60" customFormat="1" ht="18.75" customHeight="1" x14ac:dyDescent="0.4">
      <c r="B10" s="123" t="s">
        <v>57</v>
      </c>
      <c r="C10" s="132">
        <v>13234</v>
      </c>
      <c r="D10" s="133">
        <v>13041</v>
      </c>
      <c r="E10" s="134">
        <v>3811</v>
      </c>
      <c r="F10" s="132">
        <v>1668</v>
      </c>
      <c r="G10" s="133">
        <v>1696</v>
      </c>
      <c r="H10" s="134">
        <v>590</v>
      </c>
      <c r="I10" s="132">
        <v>2363</v>
      </c>
      <c r="J10" s="133">
        <v>2350</v>
      </c>
      <c r="K10" s="134">
        <v>443</v>
      </c>
      <c r="L10" s="135">
        <v>1394</v>
      </c>
      <c r="M10" s="132">
        <v>478</v>
      </c>
      <c r="N10" s="134">
        <v>916</v>
      </c>
      <c r="O10" s="132">
        <v>1212</v>
      </c>
      <c r="P10" s="133">
        <v>44</v>
      </c>
      <c r="Q10" s="133">
        <v>58</v>
      </c>
      <c r="R10" s="134">
        <v>80</v>
      </c>
      <c r="S10" s="135">
        <v>13</v>
      </c>
    </row>
    <row r="11" spans="1:19" s="136" customFormat="1" ht="18.75" customHeight="1" x14ac:dyDescent="0.4">
      <c r="B11" s="123" t="s">
        <v>58</v>
      </c>
      <c r="C11" s="137">
        <v>15634</v>
      </c>
      <c r="D11" s="129">
        <v>15295</v>
      </c>
      <c r="E11" s="126">
        <v>4150</v>
      </c>
      <c r="F11" s="137">
        <v>2165</v>
      </c>
      <c r="G11" s="129">
        <v>2071</v>
      </c>
      <c r="H11" s="126">
        <v>684</v>
      </c>
      <c r="I11" s="137">
        <v>3280</v>
      </c>
      <c r="J11" s="129">
        <v>3230</v>
      </c>
      <c r="K11" s="126">
        <v>493</v>
      </c>
      <c r="L11" s="131">
        <v>1838</v>
      </c>
      <c r="M11" s="137">
        <v>488</v>
      </c>
      <c r="N11" s="126">
        <v>1350</v>
      </c>
      <c r="O11" s="137">
        <v>1694</v>
      </c>
      <c r="P11" s="129">
        <v>43</v>
      </c>
      <c r="Q11" s="129">
        <v>56</v>
      </c>
      <c r="R11" s="126">
        <v>45</v>
      </c>
      <c r="S11" s="131">
        <v>11</v>
      </c>
    </row>
    <row r="12" spans="1:19" s="136" customFormat="1" ht="18.75" customHeight="1" x14ac:dyDescent="0.4">
      <c r="B12" s="123" t="s">
        <v>59</v>
      </c>
      <c r="C12" s="137">
        <v>15700</v>
      </c>
      <c r="D12" s="129">
        <v>15687</v>
      </c>
      <c r="E12" s="126">
        <v>4163</v>
      </c>
      <c r="F12" s="137">
        <v>2149</v>
      </c>
      <c r="G12" s="129">
        <v>2149</v>
      </c>
      <c r="H12" s="126">
        <v>684</v>
      </c>
      <c r="I12" s="137">
        <v>3285</v>
      </c>
      <c r="J12" s="129">
        <v>3402</v>
      </c>
      <c r="K12" s="126">
        <v>376</v>
      </c>
      <c r="L12" s="131">
        <v>1848</v>
      </c>
      <c r="M12" s="137">
        <v>537</v>
      </c>
      <c r="N12" s="126">
        <v>1311</v>
      </c>
      <c r="O12" s="137">
        <v>1700</v>
      </c>
      <c r="P12" s="129">
        <v>46</v>
      </c>
      <c r="Q12" s="129">
        <v>68</v>
      </c>
      <c r="R12" s="126">
        <v>34</v>
      </c>
      <c r="S12" s="131">
        <v>18</v>
      </c>
    </row>
    <row r="13" spans="1:19" s="136" customFormat="1" ht="18.75" customHeight="1" x14ac:dyDescent="0.4">
      <c r="B13" s="123" t="s">
        <v>60</v>
      </c>
      <c r="C13" s="137">
        <v>14197</v>
      </c>
      <c r="D13" s="129">
        <v>14766</v>
      </c>
      <c r="E13" s="126">
        <v>3594</v>
      </c>
      <c r="F13" s="137">
        <v>1864</v>
      </c>
      <c r="G13" s="129">
        <v>1995</v>
      </c>
      <c r="H13" s="126">
        <v>553</v>
      </c>
      <c r="I13" s="137">
        <v>2517</v>
      </c>
      <c r="J13" s="129">
        <v>2565</v>
      </c>
      <c r="K13" s="126">
        <v>328</v>
      </c>
      <c r="L13" s="131">
        <v>1635</v>
      </c>
      <c r="M13" s="137">
        <v>470</v>
      </c>
      <c r="N13" s="126">
        <v>1165</v>
      </c>
      <c r="O13" s="137">
        <v>1493</v>
      </c>
      <c r="P13" s="129">
        <v>61</v>
      </c>
      <c r="Q13" s="129">
        <v>44</v>
      </c>
      <c r="R13" s="126">
        <v>37</v>
      </c>
      <c r="S13" s="131">
        <v>12</v>
      </c>
    </row>
    <row r="14" spans="1:19" s="136" customFormat="1" ht="18.75" customHeight="1" x14ac:dyDescent="0.4">
      <c r="B14" s="123" t="s">
        <v>61</v>
      </c>
      <c r="C14" s="137">
        <v>11897</v>
      </c>
      <c r="D14" s="129">
        <v>12912</v>
      </c>
      <c r="E14" s="126">
        <v>2579</v>
      </c>
      <c r="F14" s="137">
        <v>1818</v>
      </c>
      <c r="G14" s="129">
        <v>1820</v>
      </c>
      <c r="H14" s="126">
        <v>551</v>
      </c>
      <c r="I14" s="137">
        <v>1855</v>
      </c>
      <c r="J14" s="129">
        <v>1943</v>
      </c>
      <c r="K14" s="126">
        <v>240</v>
      </c>
      <c r="L14" s="131">
        <v>1633</v>
      </c>
      <c r="M14" s="137">
        <v>448</v>
      </c>
      <c r="N14" s="126">
        <v>1185</v>
      </c>
      <c r="O14" s="137">
        <v>1480</v>
      </c>
      <c r="P14" s="129">
        <v>70</v>
      </c>
      <c r="Q14" s="129">
        <v>60</v>
      </c>
      <c r="R14" s="126">
        <v>23</v>
      </c>
      <c r="S14" s="131">
        <v>7</v>
      </c>
    </row>
    <row r="15" spans="1:19" s="136" customFormat="1" ht="18.75" customHeight="1" x14ac:dyDescent="0.4">
      <c r="B15" s="123" t="s">
        <v>62</v>
      </c>
      <c r="C15" s="137">
        <v>11652</v>
      </c>
      <c r="D15" s="129">
        <v>11759</v>
      </c>
      <c r="E15" s="126">
        <v>2472</v>
      </c>
      <c r="F15" s="137">
        <v>2307</v>
      </c>
      <c r="G15" s="129">
        <v>2202</v>
      </c>
      <c r="H15" s="126">
        <v>656</v>
      </c>
      <c r="I15" s="137">
        <v>1531</v>
      </c>
      <c r="J15" s="129">
        <v>1578</v>
      </c>
      <c r="K15" s="126">
        <v>193</v>
      </c>
      <c r="L15" s="131">
        <v>2086</v>
      </c>
      <c r="M15" s="137">
        <v>550</v>
      </c>
      <c r="N15" s="126">
        <v>1536</v>
      </c>
      <c r="O15" s="137">
        <v>1920</v>
      </c>
      <c r="P15" s="129">
        <v>80</v>
      </c>
      <c r="Q15" s="129">
        <v>61</v>
      </c>
      <c r="R15" s="126">
        <v>25</v>
      </c>
      <c r="S15" s="131">
        <v>22</v>
      </c>
    </row>
    <row r="16" spans="1:19" s="136" customFormat="1" ht="18.75" customHeight="1" x14ac:dyDescent="0.4">
      <c r="B16" s="123" t="s">
        <v>63</v>
      </c>
      <c r="C16" s="137">
        <v>10402</v>
      </c>
      <c r="D16" s="129">
        <v>10123</v>
      </c>
      <c r="E16" s="126">
        <v>2751</v>
      </c>
      <c r="F16" s="137">
        <v>2844</v>
      </c>
      <c r="G16" s="129">
        <v>2514</v>
      </c>
      <c r="H16" s="126">
        <v>986</v>
      </c>
      <c r="I16" s="137">
        <v>1417</v>
      </c>
      <c r="J16" s="129">
        <v>1455</v>
      </c>
      <c r="K16" s="126">
        <v>155</v>
      </c>
      <c r="L16" s="131">
        <v>2662</v>
      </c>
      <c r="M16" s="137">
        <v>895</v>
      </c>
      <c r="N16" s="126">
        <v>1767</v>
      </c>
      <c r="O16" s="137">
        <v>2485</v>
      </c>
      <c r="P16" s="129">
        <v>72</v>
      </c>
      <c r="Q16" s="129">
        <v>65</v>
      </c>
      <c r="R16" s="126">
        <v>40</v>
      </c>
      <c r="S16" s="131">
        <v>17</v>
      </c>
    </row>
    <row r="17" spans="1:30" s="136" customFormat="1" ht="18.75" customHeight="1" x14ac:dyDescent="0.4">
      <c r="B17" s="123" t="s">
        <v>64</v>
      </c>
      <c r="C17" s="137">
        <v>12286</v>
      </c>
      <c r="D17" s="129">
        <v>12032</v>
      </c>
      <c r="E17" s="126">
        <v>3005</v>
      </c>
      <c r="F17" s="137">
        <v>3637</v>
      </c>
      <c r="G17" s="129">
        <v>3431</v>
      </c>
      <c r="H17" s="126">
        <v>1192</v>
      </c>
      <c r="I17" s="137">
        <v>1038</v>
      </c>
      <c r="J17" s="129">
        <v>1068</v>
      </c>
      <c r="K17" s="126">
        <v>125</v>
      </c>
      <c r="L17" s="131">
        <v>3423</v>
      </c>
      <c r="M17" s="137">
        <v>950</v>
      </c>
      <c r="N17" s="126">
        <v>2473</v>
      </c>
      <c r="O17" s="137">
        <v>3225</v>
      </c>
      <c r="P17" s="129">
        <v>103</v>
      </c>
      <c r="Q17" s="129">
        <v>65</v>
      </c>
      <c r="R17" s="126">
        <v>30</v>
      </c>
      <c r="S17" s="131">
        <v>16</v>
      </c>
    </row>
    <row r="18" spans="1:30" s="136" customFormat="1" ht="18.75" customHeight="1" x14ac:dyDescent="0.4">
      <c r="B18" s="123" t="s">
        <v>65</v>
      </c>
      <c r="C18" s="137">
        <v>12352</v>
      </c>
      <c r="D18" s="129">
        <v>12042</v>
      </c>
      <c r="E18" s="126">
        <v>3315</v>
      </c>
      <c r="F18" s="137">
        <v>4450</v>
      </c>
      <c r="G18" s="129">
        <v>4163</v>
      </c>
      <c r="H18" s="126">
        <v>1464</v>
      </c>
      <c r="I18" s="137">
        <v>677</v>
      </c>
      <c r="J18" s="129">
        <v>705</v>
      </c>
      <c r="K18" s="126">
        <v>97</v>
      </c>
      <c r="L18" s="131">
        <v>4274</v>
      </c>
      <c r="M18" s="137">
        <v>1189</v>
      </c>
      <c r="N18" s="126">
        <v>3085</v>
      </c>
      <c r="O18" s="137">
        <v>4086</v>
      </c>
      <c r="P18" s="129">
        <v>111</v>
      </c>
      <c r="Q18" s="129">
        <v>42</v>
      </c>
      <c r="R18" s="126">
        <v>35</v>
      </c>
      <c r="S18" s="131">
        <v>13</v>
      </c>
    </row>
    <row r="19" spans="1:30" s="136" customFormat="1" ht="18.75" customHeight="1" x14ac:dyDescent="0.4">
      <c r="B19" s="123" t="s">
        <v>66</v>
      </c>
      <c r="C19" s="137">
        <v>10513</v>
      </c>
      <c r="D19" s="129">
        <v>10951</v>
      </c>
      <c r="E19" s="126">
        <v>2877</v>
      </c>
      <c r="F19" s="137">
        <v>3564</v>
      </c>
      <c r="G19" s="129">
        <v>3781</v>
      </c>
      <c r="H19" s="126">
        <v>1266</v>
      </c>
      <c r="I19" s="137">
        <v>617</v>
      </c>
      <c r="J19" s="129">
        <v>614</v>
      </c>
      <c r="K19" s="126">
        <v>100</v>
      </c>
      <c r="L19" s="131">
        <v>3166</v>
      </c>
      <c r="M19" s="137">
        <v>909</v>
      </c>
      <c r="N19" s="126">
        <v>2257</v>
      </c>
      <c r="O19" s="137">
        <v>2974</v>
      </c>
      <c r="P19" s="129">
        <v>78</v>
      </c>
      <c r="Q19" s="129">
        <v>59</v>
      </c>
      <c r="R19" s="126">
        <v>55</v>
      </c>
      <c r="S19" s="131">
        <v>16</v>
      </c>
    </row>
    <row r="20" spans="1:30" s="138" customFormat="1" ht="18.75" customHeight="1" x14ac:dyDescent="0.4">
      <c r="B20" s="139" t="s">
        <v>67</v>
      </c>
      <c r="C20" s="140">
        <v>9195</v>
      </c>
      <c r="D20" s="141">
        <v>9698</v>
      </c>
      <c r="E20" s="142">
        <v>2374</v>
      </c>
      <c r="F20" s="140">
        <v>3114</v>
      </c>
      <c r="G20" s="141">
        <v>3366</v>
      </c>
      <c r="H20" s="142">
        <v>1014</v>
      </c>
      <c r="I20" s="140">
        <v>512</v>
      </c>
      <c r="J20" s="141">
        <v>537</v>
      </c>
      <c r="K20" s="142">
        <v>75</v>
      </c>
      <c r="L20" s="143">
        <v>2765</v>
      </c>
      <c r="M20" s="140">
        <v>843</v>
      </c>
      <c r="N20" s="142">
        <v>1922</v>
      </c>
      <c r="O20" s="140">
        <v>2592</v>
      </c>
      <c r="P20" s="141">
        <v>84</v>
      </c>
      <c r="Q20" s="141">
        <v>58</v>
      </c>
      <c r="R20" s="142">
        <v>31</v>
      </c>
      <c r="S20" s="143">
        <v>8</v>
      </c>
    </row>
    <row r="21" spans="1:30" s="138" customFormat="1" ht="18.75" customHeight="1" x14ac:dyDescent="0.4">
      <c r="B21" s="139" t="s">
        <v>68</v>
      </c>
      <c r="C21" s="140">
        <v>7010</v>
      </c>
      <c r="D21" s="141">
        <v>7502</v>
      </c>
      <c r="E21" s="142">
        <v>1882</v>
      </c>
      <c r="F21" s="140">
        <v>2217</v>
      </c>
      <c r="G21" s="141">
        <v>2514</v>
      </c>
      <c r="H21" s="142">
        <v>717</v>
      </c>
      <c r="I21" s="140">
        <v>331</v>
      </c>
      <c r="J21" s="141">
        <v>351</v>
      </c>
      <c r="K21" s="142">
        <v>55</v>
      </c>
      <c r="L21" s="143">
        <v>1932</v>
      </c>
      <c r="M21" s="140">
        <v>631</v>
      </c>
      <c r="N21" s="142">
        <v>1301</v>
      </c>
      <c r="O21" s="140">
        <v>1742</v>
      </c>
      <c r="P21" s="141">
        <v>62</v>
      </c>
      <c r="Q21" s="141">
        <v>59</v>
      </c>
      <c r="R21" s="142">
        <v>69</v>
      </c>
      <c r="S21" s="143">
        <v>7</v>
      </c>
    </row>
    <row r="22" spans="1:30" s="138" customFormat="1" ht="18.75" customHeight="1" x14ac:dyDescent="0.4">
      <c r="B22" s="139" t="s">
        <v>69</v>
      </c>
      <c r="C22" s="140">
        <v>6166</v>
      </c>
      <c r="D22" s="141">
        <v>6171</v>
      </c>
      <c r="E22" s="142">
        <v>1877</v>
      </c>
      <c r="F22" s="140">
        <v>1734</v>
      </c>
      <c r="G22" s="141">
        <v>1753</v>
      </c>
      <c r="H22" s="142">
        <v>698</v>
      </c>
      <c r="I22" s="140">
        <v>215</v>
      </c>
      <c r="J22" s="141">
        <v>219</v>
      </c>
      <c r="K22" s="142">
        <v>51</v>
      </c>
      <c r="L22" s="143">
        <v>1494</v>
      </c>
      <c r="M22" s="140">
        <v>582</v>
      </c>
      <c r="N22" s="142">
        <v>912</v>
      </c>
      <c r="O22" s="140">
        <v>1359</v>
      </c>
      <c r="P22" s="141">
        <v>56</v>
      </c>
      <c r="Q22" s="141">
        <v>45</v>
      </c>
      <c r="R22" s="142">
        <v>33</v>
      </c>
      <c r="S22" s="143">
        <v>8</v>
      </c>
    </row>
    <row r="23" spans="1:30" s="138" customFormat="1" ht="18.75" customHeight="1" x14ac:dyDescent="0.4">
      <c r="B23" s="139" t="s">
        <v>70</v>
      </c>
      <c r="C23" s="140">
        <v>5856</v>
      </c>
      <c r="D23" s="141">
        <v>5875</v>
      </c>
      <c r="E23" s="142">
        <v>1858</v>
      </c>
      <c r="F23" s="140">
        <v>1683</v>
      </c>
      <c r="G23" s="141">
        <v>1754</v>
      </c>
      <c r="H23" s="142">
        <v>627</v>
      </c>
      <c r="I23" s="140">
        <v>251</v>
      </c>
      <c r="J23" s="141">
        <v>248</v>
      </c>
      <c r="K23" s="142">
        <v>54</v>
      </c>
      <c r="L23" s="143">
        <v>1471</v>
      </c>
      <c r="M23" s="140">
        <v>550</v>
      </c>
      <c r="N23" s="142">
        <v>921</v>
      </c>
      <c r="O23" s="140">
        <v>1336</v>
      </c>
      <c r="P23" s="141">
        <v>37</v>
      </c>
      <c r="Q23" s="141">
        <v>59</v>
      </c>
      <c r="R23" s="142">
        <v>39</v>
      </c>
      <c r="S23" s="143">
        <v>5</v>
      </c>
    </row>
    <row r="24" spans="1:30" s="138" customFormat="1" ht="18.75" customHeight="1" x14ac:dyDescent="0.4">
      <c r="B24" s="139" t="s">
        <v>71</v>
      </c>
      <c r="C24" s="140">
        <v>5367</v>
      </c>
      <c r="D24" s="141">
        <v>5491</v>
      </c>
      <c r="E24" s="142">
        <v>1734</v>
      </c>
      <c r="F24" s="140">
        <v>1506</v>
      </c>
      <c r="G24" s="141">
        <v>1479</v>
      </c>
      <c r="H24" s="142">
        <v>654</v>
      </c>
      <c r="I24" s="140">
        <v>268</v>
      </c>
      <c r="J24" s="141">
        <v>272</v>
      </c>
      <c r="K24" s="142">
        <v>50</v>
      </c>
      <c r="L24" s="143">
        <v>1356</v>
      </c>
      <c r="M24" s="140">
        <v>529</v>
      </c>
      <c r="N24" s="142">
        <v>827</v>
      </c>
      <c r="O24" s="140">
        <v>1195</v>
      </c>
      <c r="P24" s="141">
        <v>49</v>
      </c>
      <c r="Q24" s="141">
        <v>56</v>
      </c>
      <c r="R24" s="142">
        <v>56</v>
      </c>
      <c r="S24" s="143">
        <v>6</v>
      </c>
    </row>
    <row r="25" spans="1:30" s="138" customFormat="1" ht="18.75" customHeight="1" x14ac:dyDescent="0.4">
      <c r="B25" s="139" t="s">
        <v>72</v>
      </c>
      <c r="C25" s="140">
        <v>5357</v>
      </c>
      <c r="D25" s="141">
        <v>5424</v>
      </c>
      <c r="E25" s="142">
        <v>1667</v>
      </c>
      <c r="F25" s="140">
        <v>1633</v>
      </c>
      <c r="G25" s="141">
        <v>1708</v>
      </c>
      <c r="H25" s="142">
        <v>579</v>
      </c>
      <c r="I25" s="140">
        <v>250</v>
      </c>
      <c r="J25" s="141">
        <v>250</v>
      </c>
      <c r="K25" s="142">
        <v>50</v>
      </c>
      <c r="L25" s="143">
        <v>1474</v>
      </c>
      <c r="M25" s="140">
        <v>516</v>
      </c>
      <c r="N25" s="142">
        <v>958</v>
      </c>
      <c r="O25" s="140">
        <v>1305</v>
      </c>
      <c r="P25" s="141">
        <v>36</v>
      </c>
      <c r="Q25" s="141">
        <v>54</v>
      </c>
      <c r="R25" s="142">
        <v>79</v>
      </c>
      <c r="S25" s="143">
        <v>5</v>
      </c>
    </row>
    <row r="26" spans="1:30" s="138" customFormat="1" ht="18.75" customHeight="1" x14ac:dyDescent="0.4">
      <c r="B26" s="139" t="s">
        <v>73</v>
      </c>
      <c r="C26" s="140">
        <v>5285</v>
      </c>
      <c r="D26" s="141">
        <v>5374</v>
      </c>
      <c r="E26" s="142">
        <v>1578</v>
      </c>
      <c r="F26" s="140">
        <v>1600</v>
      </c>
      <c r="G26" s="141">
        <v>1625</v>
      </c>
      <c r="H26" s="142">
        <v>554</v>
      </c>
      <c r="I26" s="140">
        <v>248</v>
      </c>
      <c r="J26" s="141">
        <v>234</v>
      </c>
      <c r="K26" s="142">
        <v>64</v>
      </c>
      <c r="L26" s="143">
        <v>1457</v>
      </c>
      <c r="M26" s="140">
        <v>470</v>
      </c>
      <c r="N26" s="142">
        <v>987</v>
      </c>
      <c r="O26" s="140">
        <v>1302</v>
      </c>
      <c r="P26" s="141">
        <v>35</v>
      </c>
      <c r="Q26" s="141">
        <v>57</v>
      </c>
      <c r="R26" s="142">
        <v>63</v>
      </c>
      <c r="S26" s="143">
        <v>9</v>
      </c>
    </row>
    <row r="27" spans="1:30" s="138" customFormat="1" ht="18.75" customHeight="1" x14ac:dyDescent="0.4">
      <c r="B27" s="139" t="s">
        <v>74</v>
      </c>
      <c r="C27" s="140">
        <v>5079</v>
      </c>
      <c r="D27" s="141">
        <v>5033</v>
      </c>
      <c r="E27" s="142">
        <v>1624</v>
      </c>
      <c r="F27" s="140">
        <v>1362</v>
      </c>
      <c r="G27" s="141">
        <v>1356</v>
      </c>
      <c r="H27" s="142">
        <v>560</v>
      </c>
      <c r="I27" s="140">
        <v>219</v>
      </c>
      <c r="J27" s="141">
        <v>224</v>
      </c>
      <c r="K27" s="142">
        <v>59</v>
      </c>
      <c r="L27" s="143">
        <v>1232</v>
      </c>
      <c r="M27" s="140">
        <v>438</v>
      </c>
      <c r="N27" s="142">
        <v>794</v>
      </c>
      <c r="O27" s="140">
        <v>1078</v>
      </c>
      <c r="P27" s="141">
        <v>36</v>
      </c>
      <c r="Q27" s="141">
        <v>42</v>
      </c>
      <c r="R27" s="142">
        <v>76</v>
      </c>
      <c r="S27" s="143">
        <v>6</v>
      </c>
    </row>
    <row r="28" spans="1:30" s="138" customFormat="1" ht="18.75" customHeight="1" x14ac:dyDescent="0.4">
      <c r="B28" s="139" t="s">
        <v>38</v>
      </c>
      <c r="C28" s="140">
        <v>5493</v>
      </c>
      <c r="D28" s="141">
        <v>5257</v>
      </c>
      <c r="E28" s="142">
        <v>1860</v>
      </c>
      <c r="F28" s="140">
        <v>1528</v>
      </c>
      <c r="G28" s="141">
        <v>1465</v>
      </c>
      <c r="H28" s="142">
        <v>623</v>
      </c>
      <c r="I28" s="140">
        <v>219</v>
      </c>
      <c r="J28" s="141">
        <v>231</v>
      </c>
      <c r="K28" s="142">
        <v>47</v>
      </c>
      <c r="L28" s="143">
        <v>1404</v>
      </c>
      <c r="M28" s="140">
        <v>442</v>
      </c>
      <c r="N28" s="142">
        <v>962</v>
      </c>
      <c r="O28" s="140">
        <v>1272</v>
      </c>
      <c r="P28" s="141">
        <v>34</v>
      </c>
      <c r="Q28" s="141">
        <v>48</v>
      </c>
      <c r="R28" s="142">
        <v>50</v>
      </c>
      <c r="S28" s="143">
        <v>1</v>
      </c>
    </row>
    <row r="29" spans="1:30" ht="18.75" customHeight="1" x14ac:dyDescent="0.15">
      <c r="B29" s="65" t="s">
        <v>43</v>
      </c>
      <c r="C29" s="15"/>
      <c r="D29" s="15"/>
      <c r="E29" s="66"/>
      <c r="F29" s="66"/>
      <c r="G29" s="66"/>
      <c r="H29" s="66"/>
      <c r="I29" s="66"/>
      <c r="J29" s="66"/>
      <c r="S29" s="62"/>
    </row>
    <row r="30" spans="1:30" s="90" customFormat="1" ht="15" customHeight="1" x14ac:dyDescent="0.15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62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0" x14ac:dyDescent="0.15">
      <c r="B31" s="4"/>
      <c r="C31" s="146"/>
      <c r="D31" s="146"/>
      <c r="E31" s="146"/>
      <c r="F31" s="146"/>
      <c r="G31" s="146"/>
      <c r="H31" s="146"/>
      <c r="I31" s="146"/>
      <c r="J31" s="146"/>
      <c r="K31" s="146"/>
    </row>
    <row r="32" spans="1:30" s="147" customFormat="1" ht="15" customHeight="1" x14ac:dyDescent="0.15"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</row>
    <row r="33" spans="3:11" x14ac:dyDescent="0.15">
      <c r="C33" s="92"/>
      <c r="D33" s="92"/>
      <c r="E33" s="92"/>
      <c r="F33" s="92"/>
      <c r="G33" s="92"/>
      <c r="H33" s="92"/>
      <c r="I33" s="92"/>
      <c r="J33" s="92"/>
      <c r="K33" s="92"/>
    </row>
  </sheetData>
  <mergeCells count="8">
    <mergeCell ref="S5:S6"/>
    <mergeCell ref="C4:E5"/>
    <mergeCell ref="F4:H5"/>
    <mergeCell ref="I4:K5"/>
    <mergeCell ref="L4:R4"/>
    <mergeCell ref="L5:L6"/>
    <mergeCell ref="M5:N5"/>
    <mergeCell ref="O5:R5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horizontalDpi="300" verticalDpi="300" r:id="rId1"/>
  <headerFooter alignWithMargins="0">
    <oddHeader>&amp;R17.法務・警察</oddHeader>
    <oddFooter>&amp;C-117-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"/>
  <sheetViews>
    <sheetView showGridLines="0" topLeftCell="A37" zoomScaleNormal="100" zoomScaleSheetLayoutView="100" workbookViewId="0">
      <selection activeCell="W5" sqref="W5"/>
    </sheetView>
  </sheetViews>
  <sheetFormatPr defaultRowHeight="11.25" x14ac:dyDescent="0.15"/>
  <cols>
    <col min="1" max="1" width="1.625" style="5" customWidth="1"/>
    <col min="2" max="2" width="7.625" style="63" customWidth="1"/>
    <col min="3" max="20" width="4.5" style="9" customWidth="1"/>
    <col min="21" max="31" width="9" style="4"/>
    <col min="32" max="16384" width="9" style="5"/>
  </cols>
  <sheetData>
    <row r="1" spans="1:31" s="63" customFormat="1" ht="30" customHeight="1" x14ac:dyDescent="0.4">
      <c r="A1" s="1" t="s">
        <v>94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s="63" customFormat="1" ht="7.5" customHeight="1" x14ac:dyDescent="0.4">
      <c r="A2" s="1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s="63" customFormat="1" ht="22.5" customHeight="1" x14ac:dyDescent="0.15">
      <c r="B3" s="67" t="s">
        <v>45</v>
      </c>
      <c r="C3" s="149"/>
      <c r="D3" s="149"/>
      <c r="E3" s="149"/>
      <c r="F3" s="150"/>
      <c r="G3" s="150"/>
      <c r="H3" s="150"/>
      <c r="I3" s="150"/>
      <c r="J3" s="150"/>
      <c r="K3" s="150"/>
      <c r="L3" s="151"/>
      <c r="M3" s="151"/>
      <c r="N3" s="151"/>
      <c r="O3" s="152"/>
      <c r="P3" s="152"/>
      <c r="Q3" s="152"/>
      <c r="R3" s="150"/>
      <c r="S3" s="150"/>
      <c r="T3" s="153" t="s">
        <v>76</v>
      </c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</row>
    <row r="4" spans="1:31" s="63" customFormat="1" ht="18.75" customHeight="1" x14ac:dyDescent="0.4">
      <c r="B4" s="154" t="s">
        <v>95</v>
      </c>
      <c r="C4" s="155" t="s">
        <v>47</v>
      </c>
      <c r="D4" s="156"/>
      <c r="E4" s="157"/>
      <c r="F4" s="158" t="s">
        <v>96</v>
      </c>
      <c r="G4" s="159"/>
      <c r="H4" s="159"/>
      <c r="I4" s="159"/>
      <c r="J4" s="159"/>
      <c r="K4" s="160"/>
      <c r="L4" s="155" t="s">
        <v>97</v>
      </c>
      <c r="M4" s="156"/>
      <c r="N4" s="157"/>
      <c r="O4" s="155" t="s">
        <v>98</v>
      </c>
      <c r="P4" s="156"/>
      <c r="Q4" s="157"/>
      <c r="R4" s="155" t="s">
        <v>93</v>
      </c>
      <c r="S4" s="156"/>
      <c r="T4" s="157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</row>
    <row r="5" spans="1:31" s="63" customFormat="1" ht="18.75" customHeight="1" x14ac:dyDescent="0.4">
      <c r="B5" s="161"/>
      <c r="C5" s="113"/>
      <c r="D5" s="114"/>
      <c r="E5" s="162"/>
      <c r="F5" s="11" t="s">
        <v>99</v>
      </c>
      <c r="G5" s="11"/>
      <c r="H5" s="11"/>
      <c r="I5" s="163" t="s">
        <v>100</v>
      </c>
      <c r="J5" s="163"/>
      <c r="K5" s="163"/>
      <c r="L5" s="113"/>
      <c r="M5" s="114"/>
      <c r="N5" s="162"/>
      <c r="O5" s="113"/>
      <c r="P5" s="114"/>
      <c r="Q5" s="162"/>
      <c r="R5" s="113"/>
      <c r="S5" s="114"/>
      <c r="T5" s="162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</row>
    <row r="6" spans="1:31" s="63" customFormat="1" ht="18.75" customHeight="1" x14ac:dyDescent="0.4">
      <c r="B6" s="164" t="s">
        <v>50</v>
      </c>
      <c r="C6" s="165" t="s">
        <v>82</v>
      </c>
      <c r="D6" s="166" t="s">
        <v>86</v>
      </c>
      <c r="E6" s="167" t="s">
        <v>87</v>
      </c>
      <c r="F6" s="168" t="s">
        <v>82</v>
      </c>
      <c r="G6" s="166" t="s">
        <v>86</v>
      </c>
      <c r="H6" s="167" t="s">
        <v>87</v>
      </c>
      <c r="I6" s="168" t="s">
        <v>82</v>
      </c>
      <c r="J6" s="166" t="s">
        <v>86</v>
      </c>
      <c r="K6" s="169" t="s">
        <v>87</v>
      </c>
      <c r="L6" s="168" t="s">
        <v>82</v>
      </c>
      <c r="M6" s="166" t="s">
        <v>86</v>
      </c>
      <c r="N6" s="167" t="s">
        <v>87</v>
      </c>
      <c r="O6" s="168" t="s">
        <v>82</v>
      </c>
      <c r="P6" s="166" t="s">
        <v>86</v>
      </c>
      <c r="Q6" s="167" t="s">
        <v>87</v>
      </c>
      <c r="R6" s="170" t="s">
        <v>82</v>
      </c>
      <c r="S6" s="166" t="s">
        <v>86</v>
      </c>
      <c r="T6" s="171" t="s">
        <v>87</v>
      </c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</row>
    <row r="7" spans="1:31" s="63" customFormat="1" ht="18" hidden="1" customHeight="1" x14ac:dyDescent="0.4">
      <c r="B7" s="172" t="s">
        <v>54</v>
      </c>
      <c r="C7" s="82">
        <v>2209</v>
      </c>
      <c r="D7" s="83">
        <v>2128</v>
      </c>
      <c r="E7" s="173">
        <v>399</v>
      </c>
      <c r="F7" s="82">
        <v>1581</v>
      </c>
      <c r="G7" s="83">
        <v>1513</v>
      </c>
      <c r="H7" s="173">
        <v>318</v>
      </c>
      <c r="I7" s="82">
        <v>628</v>
      </c>
      <c r="J7" s="83">
        <v>615</v>
      </c>
      <c r="K7" s="174">
        <v>81</v>
      </c>
      <c r="L7" s="175" t="s">
        <v>101</v>
      </c>
      <c r="M7" s="176" t="s">
        <v>101</v>
      </c>
      <c r="N7" s="177" t="s">
        <v>101</v>
      </c>
      <c r="O7" s="175" t="s">
        <v>101</v>
      </c>
      <c r="P7" s="176" t="s">
        <v>101</v>
      </c>
      <c r="Q7" s="178" t="s">
        <v>101</v>
      </c>
      <c r="R7" s="175" t="s">
        <v>101</v>
      </c>
      <c r="S7" s="176" t="s">
        <v>101</v>
      </c>
      <c r="T7" s="178" t="s">
        <v>101</v>
      </c>
      <c r="U7" s="60"/>
      <c r="V7" s="48"/>
      <c r="W7" s="60"/>
      <c r="X7" s="60"/>
      <c r="Y7" s="60"/>
      <c r="Z7" s="60"/>
      <c r="AA7" s="60"/>
      <c r="AB7" s="60"/>
      <c r="AC7" s="60"/>
      <c r="AD7" s="60"/>
      <c r="AE7" s="60"/>
    </row>
    <row r="8" spans="1:31" s="63" customFormat="1" ht="18" hidden="1" customHeight="1" x14ac:dyDescent="0.4">
      <c r="B8" s="172" t="s">
        <v>55</v>
      </c>
      <c r="C8" s="82">
        <v>1899</v>
      </c>
      <c r="D8" s="83">
        <v>2074</v>
      </c>
      <c r="E8" s="173">
        <v>224</v>
      </c>
      <c r="F8" s="82">
        <v>1314</v>
      </c>
      <c r="G8" s="83">
        <v>1470</v>
      </c>
      <c r="H8" s="173">
        <v>162</v>
      </c>
      <c r="I8" s="82">
        <v>578</v>
      </c>
      <c r="J8" s="83">
        <v>597</v>
      </c>
      <c r="K8" s="174">
        <v>62</v>
      </c>
      <c r="L8" s="175">
        <v>2</v>
      </c>
      <c r="M8" s="176">
        <v>2</v>
      </c>
      <c r="N8" s="177" t="s">
        <v>101</v>
      </c>
      <c r="O8" s="175">
        <v>2</v>
      </c>
      <c r="P8" s="176">
        <v>2</v>
      </c>
      <c r="Q8" s="177" t="s">
        <v>101</v>
      </c>
      <c r="R8" s="179">
        <v>3</v>
      </c>
      <c r="S8" s="180">
        <v>3</v>
      </c>
      <c r="T8" s="181" t="s">
        <v>101</v>
      </c>
      <c r="U8" s="60"/>
      <c r="V8" s="48"/>
      <c r="W8" s="60"/>
      <c r="X8" s="60"/>
      <c r="Y8" s="60"/>
      <c r="Z8" s="60"/>
      <c r="AA8" s="60"/>
      <c r="AB8" s="60"/>
      <c r="AC8" s="60"/>
      <c r="AD8" s="60"/>
      <c r="AE8" s="60"/>
    </row>
    <row r="9" spans="1:31" s="63" customFormat="1" ht="15" customHeight="1" x14ac:dyDescent="0.4">
      <c r="B9" s="172" t="s">
        <v>56</v>
      </c>
      <c r="C9" s="82">
        <v>1999</v>
      </c>
      <c r="D9" s="83">
        <v>1989</v>
      </c>
      <c r="E9" s="173">
        <v>234</v>
      </c>
      <c r="F9" s="82">
        <v>1401</v>
      </c>
      <c r="G9" s="83">
        <v>1379</v>
      </c>
      <c r="H9" s="173">
        <v>184</v>
      </c>
      <c r="I9" s="82">
        <v>598</v>
      </c>
      <c r="J9" s="83">
        <v>610</v>
      </c>
      <c r="K9" s="174">
        <v>50</v>
      </c>
      <c r="L9" s="175">
        <v>4</v>
      </c>
      <c r="M9" s="176">
        <v>4</v>
      </c>
      <c r="N9" s="177" t="s">
        <v>101</v>
      </c>
      <c r="O9" s="175" t="s">
        <v>101</v>
      </c>
      <c r="P9" s="176" t="s">
        <v>101</v>
      </c>
      <c r="Q9" s="177" t="s">
        <v>101</v>
      </c>
      <c r="R9" s="179" t="s">
        <v>101</v>
      </c>
      <c r="S9" s="180" t="s">
        <v>101</v>
      </c>
      <c r="T9" s="181" t="s">
        <v>101</v>
      </c>
      <c r="U9" s="60"/>
      <c r="V9" s="48"/>
      <c r="W9" s="60"/>
      <c r="X9" s="60"/>
      <c r="Y9" s="60"/>
      <c r="Z9" s="60"/>
      <c r="AA9" s="60"/>
      <c r="AB9" s="60"/>
      <c r="AC9" s="60"/>
      <c r="AD9" s="60"/>
      <c r="AE9" s="60"/>
    </row>
    <row r="10" spans="1:31" s="182" customFormat="1" ht="15" customHeight="1" x14ac:dyDescent="0.4">
      <c r="B10" s="172" t="s">
        <v>57</v>
      </c>
      <c r="C10" s="80">
        <v>1852</v>
      </c>
      <c r="D10" s="46">
        <v>1916</v>
      </c>
      <c r="E10" s="81">
        <v>170</v>
      </c>
      <c r="F10" s="80">
        <v>1363</v>
      </c>
      <c r="G10" s="46">
        <v>1416</v>
      </c>
      <c r="H10" s="81">
        <v>131</v>
      </c>
      <c r="I10" s="80">
        <v>482</v>
      </c>
      <c r="J10" s="46">
        <v>499</v>
      </c>
      <c r="K10" s="81">
        <v>33</v>
      </c>
      <c r="L10" s="183" t="s">
        <v>101</v>
      </c>
      <c r="M10" s="184" t="s">
        <v>101</v>
      </c>
      <c r="N10" s="177" t="s">
        <v>101</v>
      </c>
      <c r="O10" s="179">
        <v>6</v>
      </c>
      <c r="P10" s="180" t="s">
        <v>102</v>
      </c>
      <c r="Q10" s="185">
        <v>6</v>
      </c>
      <c r="R10" s="179">
        <v>1</v>
      </c>
      <c r="S10" s="180">
        <v>1</v>
      </c>
      <c r="T10" s="178" t="s">
        <v>101</v>
      </c>
      <c r="U10" s="136"/>
      <c r="V10" s="48"/>
      <c r="W10" s="136"/>
      <c r="X10" s="136"/>
      <c r="Y10" s="136"/>
      <c r="Z10" s="136"/>
      <c r="AA10" s="136"/>
      <c r="AB10" s="136"/>
      <c r="AC10" s="136"/>
      <c r="AD10" s="136"/>
      <c r="AE10" s="136"/>
    </row>
    <row r="11" spans="1:31" s="182" customFormat="1" ht="15" customHeight="1" x14ac:dyDescent="0.4">
      <c r="B11" s="172" t="s">
        <v>58</v>
      </c>
      <c r="C11" s="80">
        <v>2013</v>
      </c>
      <c r="D11" s="46">
        <v>1931</v>
      </c>
      <c r="E11" s="81">
        <v>252</v>
      </c>
      <c r="F11" s="80">
        <v>1507</v>
      </c>
      <c r="G11" s="46">
        <v>1434</v>
      </c>
      <c r="H11" s="81">
        <v>204</v>
      </c>
      <c r="I11" s="80">
        <v>498</v>
      </c>
      <c r="J11" s="46">
        <v>483</v>
      </c>
      <c r="K11" s="81">
        <v>48</v>
      </c>
      <c r="L11" s="179">
        <v>4</v>
      </c>
      <c r="M11" s="180">
        <v>4</v>
      </c>
      <c r="N11" s="177" t="s">
        <v>101</v>
      </c>
      <c r="O11" s="179">
        <v>4</v>
      </c>
      <c r="P11" s="180">
        <v>10</v>
      </c>
      <c r="Q11" s="177" t="s">
        <v>101</v>
      </c>
      <c r="R11" s="183" t="s">
        <v>101</v>
      </c>
      <c r="S11" s="184" t="s">
        <v>101</v>
      </c>
      <c r="T11" s="181" t="s">
        <v>101</v>
      </c>
      <c r="U11" s="136"/>
      <c r="V11" s="48"/>
      <c r="W11" s="136"/>
      <c r="X11" s="136"/>
      <c r="Y11" s="136"/>
      <c r="Z11" s="136"/>
      <c r="AA11" s="136"/>
      <c r="AB11" s="136"/>
      <c r="AC11" s="136"/>
      <c r="AD11" s="136"/>
      <c r="AE11" s="136"/>
    </row>
    <row r="12" spans="1:31" s="182" customFormat="1" ht="15" customHeight="1" x14ac:dyDescent="0.4">
      <c r="B12" s="172" t="s">
        <v>59</v>
      </c>
      <c r="C12" s="80">
        <v>1744</v>
      </c>
      <c r="D12" s="46">
        <v>1780</v>
      </c>
      <c r="E12" s="81">
        <v>216</v>
      </c>
      <c r="F12" s="80">
        <v>1350</v>
      </c>
      <c r="G12" s="46">
        <v>1373</v>
      </c>
      <c r="H12" s="81">
        <v>181</v>
      </c>
      <c r="I12" s="80">
        <v>383</v>
      </c>
      <c r="J12" s="46">
        <v>396</v>
      </c>
      <c r="K12" s="81">
        <v>35</v>
      </c>
      <c r="L12" s="179">
        <v>4</v>
      </c>
      <c r="M12" s="180">
        <v>4</v>
      </c>
      <c r="N12" s="177" t="s">
        <v>101</v>
      </c>
      <c r="O12" s="179">
        <v>6</v>
      </c>
      <c r="P12" s="180">
        <v>6</v>
      </c>
      <c r="Q12" s="177" t="s">
        <v>101</v>
      </c>
      <c r="R12" s="179">
        <v>1</v>
      </c>
      <c r="S12" s="180">
        <v>1</v>
      </c>
      <c r="T12" s="181" t="s">
        <v>101</v>
      </c>
      <c r="U12" s="136"/>
      <c r="V12" s="48"/>
      <c r="W12" s="136"/>
      <c r="X12" s="136"/>
      <c r="Y12" s="136"/>
      <c r="Z12" s="136"/>
      <c r="AA12" s="136"/>
      <c r="AB12" s="136"/>
      <c r="AC12" s="136"/>
      <c r="AD12" s="136"/>
      <c r="AE12" s="136"/>
    </row>
    <row r="13" spans="1:31" s="182" customFormat="1" ht="15" customHeight="1" x14ac:dyDescent="0.4">
      <c r="B13" s="172" t="s">
        <v>60</v>
      </c>
      <c r="C13" s="80">
        <v>1436</v>
      </c>
      <c r="D13" s="46">
        <v>1530</v>
      </c>
      <c r="E13" s="81">
        <v>122</v>
      </c>
      <c r="F13" s="80">
        <v>1075</v>
      </c>
      <c r="G13" s="46">
        <v>1151</v>
      </c>
      <c r="H13" s="81">
        <v>105</v>
      </c>
      <c r="I13" s="80">
        <v>350</v>
      </c>
      <c r="J13" s="46">
        <v>370</v>
      </c>
      <c r="K13" s="81">
        <v>15</v>
      </c>
      <c r="L13" s="179">
        <v>1</v>
      </c>
      <c r="M13" s="180">
        <v>1</v>
      </c>
      <c r="N13" s="185" t="s">
        <v>101</v>
      </c>
      <c r="O13" s="179">
        <v>5</v>
      </c>
      <c r="P13" s="180">
        <v>3</v>
      </c>
      <c r="Q13" s="185">
        <v>2</v>
      </c>
      <c r="R13" s="179">
        <v>5</v>
      </c>
      <c r="S13" s="180">
        <v>5</v>
      </c>
      <c r="T13" s="178" t="s">
        <v>101</v>
      </c>
      <c r="U13" s="136"/>
      <c r="V13" s="48"/>
      <c r="W13" s="136"/>
      <c r="X13" s="136"/>
      <c r="Y13" s="136"/>
      <c r="Z13" s="136"/>
      <c r="AA13" s="136"/>
      <c r="AB13" s="136"/>
      <c r="AC13" s="136"/>
      <c r="AD13" s="136"/>
      <c r="AE13" s="136"/>
    </row>
    <row r="14" spans="1:31" s="182" customFormat="1" ht="15" customHeight="1" x14ac:dyDescent="0.4">
      <c r="B14" s="172" t="s">
        <v>61</v>
      </c>
      <c r="C14" s="80">
        <v>1233</v>
      </c>
      <c r="D14" s="46">
        <v>1214</v>
      </c>
      <c r="E14" s="81">
        <v>141</v>
      </c>
      <c r="F14" s="80">
        <v>978</v>
      </c>
      <c r="G14" s="46">
        <v>959</v>
      </c>
      <c r="H14" s="81">
        <v>124</v>
      </c>
      <c r="I14" s="80">
        <v>250</v>
      </c>
      <c r="J14" s="46">
        <v>248</v>
      </c>
      <c r="K14" s="81">
        <v>17</v>
      </c>
      <c r="L14" s="80">
        <v>4</v>
      </c>
      <c r="M14" s="46">
        <v>4</v>
      </c>
      <c r="N14" s="185" t="s">
        <v>101</v>
      </c>
      <c r="O14" s="179" t="s">
        <v>101</v>
      </c>
      <c r="P14" s="46">
        <v>2</v>
      </c>
      <c r="Q14" s="177" t="s">
        <v>101</v>
      </c>
      <c r="R14" s="80">
        <v>1</v>
      </c>
      <c r="S14" s="46">
        <v>1</v>
      </c>
      <c r="T14" s="181" t="s">
        <v>101</v>
      </c>
      <c r="U14" s="136"/>
      <c r="V14" s="48"/>
      <c r="W14" s="136"/>
      <c r="X14" s="136"/>
      <c r="Y14" s="136"/>
      <c r="Z14" s="136"/>
      <c r="AA14" s="136"/>
      <c r="AB14" s="136"/>
      <c r="AC14" s="136"/>
      <c r="AD14" s="136"/>
      <c r="AE14" s="136"/>
    </row>
    <row r="15" spans="1:31" s="182" customFormat="1" ht="15" customHeight="1" x14ac:dyDescent="0.4">
      <c r="B15" s="172" t="s">
        <v>62</v>
      </c>
      <c r="C15" s="80">
        <v>1207</v>
      </c>
      <c r="D15" s="46">
        <v>1252</v>
      </c>
      <c r="E15" s="81">
        <v>96</v>
      </c>
      <c r="F15" s="80">
        <v>925</v>
      </c>
      <c r="G15" s="46">
        <v>969</v>
      </c>
      <c r="H15" s="81">
        <v>80</v>
      </c>
      <c r="I15" s="80">
        <v>279</v>
      </c>
      <c r="J15" s="46">
        <v>280</v>
      </c>
      <c r="K15" s="81">
        <v>16</v>
      </c>
      <c r="L15" s="179" t="s">
        <v>103</v>
      </c>
      <c r="M15" s="180" t="s">
        <v>103</v>
      </c>
      <c r="N15" s="185" t="s">
        <v>103</v>
      </c>
      <c r="O15" s="179" t="s">
        <v>103</v>
      </c>
      <c r="P15" s="180" t="s">
        <v>103</v>
      </c>
      <c r="Q15" s="177" t="s">
        <v>103</v>
      </c>
      <c r="R15" s="80">
        <v>3</v>
      </c>
      <c r="S15" s="46">
        <v>3</v>
      </c>
      <c r="T15" s="181" t="s">
        <v>101</v>
      </c>
      <c r="U15" s="136"/>
      <c r="V15" s="48"/>
      <c r="W15" s="136"/>
      <c r="X15" s="136"/>
      <c r="Y15" s="136"/>
      <c r="Z15" s="136"/>
      <c r="AA15" s="136"/>
      <c r="AB15" s="136"/>
      <c r="AC15" s="136"/>
      <c r="AD15" s="136"/>
      <c r="AE15" s="136"/>
    </row>
    <row r="16" spans="1:31" s="182" customFormat="1" ht="15" customHeight="1" x14ac:dyDescent="0.4">
      <c r="B16" s="172" t="s">
        <v>63</v>
      </c>
      <c r="C16" s="80">
        <v>1042</v>
      </c>
      <c r="D16" s="46">
        <v>1037</v>
      </c>
      <c r="E16" s="81">
        <v>101</v>
      </c>
      <c r="F16" s="80">
        <v>830</v>
      </c>
      <c r="G16" s="46">
        <v>828</v>
      </c>
      <c r="H16" s="81">
        <v>82</v>
      </c>
      <c r="I16" s="80">
        <v>202</v>
      </c>
      <c r="J16" s="46">
        <v>199</v>
      </c>
      <c r="K16" s="81">
        <v>19</v>
      </c>
      <c r="L16" s="179">
        <v>2</v>
      </c>
      <c r="M16" s="180">
        <v>2</v>
      </c>
      <c r="N16" s="185" t="s">
        <v>103</v>
      </c>
      <c r="O16" s="179">
        <v>4</v>
      </c>
      <c r="P16" s="180">
        <v>4</v>
      </c>
      <c r="Q16" s="177" t="s">
        <v>103</v>
      </c>
      <c r="R16" s="80">
        <v>4</v>
      </c>
      <c r="S16" s="46">
        <v>4</v>
      </c>
      <c r="T16" s="181" t="s">
        <v>101</v>
      </c>
      <c r="U16" s="136"/>
      <c r="V16" s="48"/>
      <c r="W16" s="136"/>
      <c r="X16" s="136"/>
      <c r="Y16" s="136"/>
      <c r="Z16" s="136"/>
      <c r="AA16" s="136"/>
      <c r="AB16" s="136"/>
      <c r="AC16" s="136"/>
      <c r="AD16" s="136"/>
      <c r="AE16" s="136"/>
    </row>
    <row r="17" spans="2:31" s="182" customFormat="1" ht="15" customHeight="1" x14ac:dyDescent="0.4">
      <c r="B17" s="172" t="s">
        <v>64</v>
      </c>
      <c r="C17" s="80">
        <v>942</v>
      </c>
      <c r="D17" s="46">
        <v>912</v>
      </c>
      <c r="E17" s="81">
        <v>131</v>
      </c>
      <c r="F17" s="80">
        <v>806</v>
      </c>
      <c r="G17" s="46">
        <v>782</v>
      </c>
      <c r="H17" s="81">
        <v>106</v>
      </c>
      <c r="I17" s="80">
        <v>133</v>
      </c>
      <c r="J17" s="46">
        <v>127</v>
      </c>
      <c r="K17" s="81">
        <v>25</v>
      </c>
      <c r="L17" s="179">
        <v>3</v>
      </c>
      <c r="M17" s="180">
        <v>3</v>
      </c>
      <c r="N17" s="185" t="s">
        <v>103</v>
      </c>
      <c r="O17" s="179" t="s">
        <v>103</v>
      </c>
      <c r="P17" s="180" t="s">
        <v>103</v>
      </c>
      <c r="Q17" s="185" t="s">
        <v>103</v>
      </c>
      <c r="R17" s="179" t="s">
        <v>103</v>
      </c>
      <c r="S17" s="180" t="s">
        <v>103</v>
      </c>
      <c r="T17" s="185" t="s">
        <v>103</v>
      </c>
      <c r="U17" s="136"/>
      <c r="V17" s="48"/>
      <c r="W17" s="136"/>
      <c r="X17" s="136"/>
      <c r="Y17" s="136"/>
      <c r="Z17" s="136"/>
      <c r="AA17" s="136"/>
      <c r="AB17" s="136"/>
      <c r="AC17" s="136"/>
      <c r="AD17" s="136"/>
      <c r="AE17" s="136"/>
    </row>
    <row r="18" spans="2:31" s="182" customFormat="1" ht="15" customHeight="1" x14ac:dyDescent="0.4">
      <c r="B18" s="172" t="s">
        <v>65</v>
      </c>
      <c r="C18" s="80">
        <v>888</v>
      </c>
      <c r="D18" s="46">
        <v>857</v>
      </c>
      <c r="E18" s="81">
        <v>162</v>
      </c>
      <c r="F18" s="80">
        <v>692</v>
      </c>
      <c r="G18" s="46">
        <v>663</v>
      </c>
      <c r="H18" s="81">
        <v>135</v>
      </c>
      <c r="I18" s="80">
        <v>193</v>
      </c>
      <c r="J18" s="46">
        <v>191</v>
      </c>
      <c r="K18" s="81">
        <v>27</v>
      </c>
      <c r="L18" s="179">
        <v>3</v>
      </c>
      <c r="M18" s="180">
        <v>3</v>
      </c>
      <c r="N18" s="185" t="s">
        <v>103</v>
      </c>
      <c r="O18" s="179" t="s">
        <v>103</v>
      </c>
      <c r="P18" s="180" t="s">
        <v>103</v>
      </c>
      <c r="Q18" s="185" t="s">
        <v>103</v>
      </c>
      <c r="R18" s="179" t="s">
        <v>103</v>
      </c>
      <c r="S18" s="180" t="s">
        <v>103</v>
      </c>
      <c r="T18" s="185" t="s">
        <v>103</v>
      </c>
      <c r="U18" s="136"/>
      <c r="V18" s="48"/>
      <c r="W18" s="136"/>
      <c r="X18" s="136"/>
      <c r="Y18" s="136"/>
      <c r="Z18" s="136"/>
      <c r="AA18" s="136"/>
      <c r="AB18" s="136"/>
      <c r="AC18" s="136"/>
      <c r="AD18" s="136"/>
      <c r="AE18" s="136"/>
    </row>
    <row r="19" spans="2:31" s="182" customFormat="1" ht="15" customHeight="1" x14ac:dyDescent="0.4">
      <c r="B19" s="172" t="s">
        <v>66</v>
      </c>
      <c r="C19" s="80">
        <v>840</v>
      </c>
      <c r="D19" s="46">
        <v>870</v>
      </c>
      <c r="E19" s="81">
        <v>132</v>
      </c>
      <c r="F19" s="80">
        <v>639</v>
      </c>
      <c r="G19" s="46">
        <v>658</v>
      </c>
      <c r="H19" s="81">
        <v>116</v>
      </c>
      <c r="I19" s="80">
        <v>197</v>
      </c>
      <c r="J19" s="46">
        <v>208</v>
      </c>
      <c r="K19" s="81">
        <v>16</v>
      </c>
      <c r="L19" s="179" t="s">
        <v>103</v>
      </c>
      <c r="M19" s="180" t="s">
        <v>103</v>
      </c>
      <c r="N19" s="185" t="s">
        <v>103</v>
      </c>
      <c r="O19" s="179" t="s">
        <v>103</v>
      </c>
      <c r="P19" s="180" t="s">
        <v>103</v>
      </c>
      <c r="Q19" s="185" t="s">
        <v>103</v>
      </c>
      <c r="R19" s="179">
        <v>4</v>
      </c>
      <c r="S19" s="180">
        <v>4</v>
      </c>
      <c r="T19" s="185" t="s">
        <v>103</v>
      </c>
      <c r="U19" s="136"/>
      <c r="V19" s="48"/>
      <c r="W19" s="136"/>
      <c r="X19" s="136"/>
      <c r="Y19" s="136"/>
      <c r="Z19" s="136"/>
      <c r="AA19" s="136"/>
      <c r="AB19" s="136"/>
      <c r="AC19" s="136"/>
      <c r="AD19" s="136"/>
      <c r="AE19" s="136"/>
    </row>
    <row r="20" spans="2:31" s="191" customFormat="1" ht="15" customHeight="1" x14ac:dyDescent="0.4">
      <c r="B20" s="186" t="s">
        <v>67</v>
      </c>
      <c r="C20" s="86">
        <v>861</v>
      </c>
      <c r="D20" s="57">
        <v>811</v>
      </c>
      <c r="E20" s="87">
        <v>182</v>
      </c>
      <c r="F20" s="86">
        <v>695</v>
      </c>
      <c r="G20" s="57">
        <v>648</v>
      </c>
      <c r="H20" s="87">
        <v>163</v>
      </c>
      <c r="I20" s="86">
        <v>164</v>
      </c>
      <c r="J20" s="57">
        <v>161</v>
      </c>
      <c r="K20" s="87">
        <v>19</v>
      </c>
      <c r="L20" s="187">
        <v>2</v>
      </c>
      <c r="M20" s="188">
        <v>2</v>
      </c>
      <c r="N20" s="189" t="s">
        <v>101</v>
      </c>
      <c r="O20" s="187" t="s">
        <v>101</v>
      </c>
      <c r="P20" s="188" t="s">
        <v>101</v>
      </c>
      <c r="Q20" s="189" t="s">
        <v>101</v>
      </c>
      <c r="R20" s="187" t="s">
        <v>101</v>
      </c>
      <c r="S20" s="188" t="s">
        <v>101</v>
      </c>
      <c r="T20" s="189" t="s">
        <v>101</v>
      </c>
      <c r="U20" s="138"/>
      <c r="V20" s="190"/>
      <c r="W20" s="138"/>
      <c r="X20" s="138"/>
      <c r="Y20" s="138"/>
      <c r="Z20" s="138"/>
      <c r="AA20" s="138"/>
      <c r="AB20" s="138"/>
      <c r="AC20" s="138"/>
      <c r="AD20" s="138"/>
      <c r="AE20" s="138"/>
    </row>
    <row r="21" spans="2:31" s="191" customFormat="1" ht="15" customHeight="1" x14ac:dyDescent="0.4">
      <c r="B21" s="186" t="s">
        <v>68</v>
      </c>
      <c r="C21" s="86">
        <v>742</v>
      </c>
      <c r="D21" s="57">
        <v>805</v>
      </c>
      <c r="E21" s="87">
        <v>119</v>
      </c>
      <c r="F21" s="86">
        <v>599</v>
      </c>
      <c r="G21" s="57">
        <v>658</v>
      </c>
      <c r="H21" s="87">
        <v>104</v>
      </c>
      <c r="I21" s="86">
        <v>140</v>
      </c>
      <c r="J21" s="57">
        <v>144</v>
      </c>
      <c r="K21" s="87">
        <v>15</v>
      </c>
      <c r="L21" s="179" t="s">
        <v>103</v>
      </c>
      <c r="M21" s="180" t="s">
        <v>103</v>
      </c>
      <c r="N21" s="185" t="s">
        <v>103</v>
      </c>
      <c r="O21" s="187" t="s">
        <v>101</v>
      </c>
      <c r="P21" s="188" t="s">
        <v>101</v>
      </c>
      <c r="Q21" s="189" t="s">
        <v>101</v>
      </c>
      <c r="R21" s="187">
        <v>3</v>
      </c>
      <c r="S21" s="188">
        <v>3</v>
      </c>
      <c r="T21" s="189" t="s">
        <v>101</v>
      </c>
      <c r="U21" s="138"/>
      <c r="V21" s="190"/>
      <c r="W21" s="138"/>
      <c r="X21" s="138"/>
      <c r="Y21" s="138"/>
      <c r="Z21" s="138"/>
      <c r="AA21" s="138"/>
      <c r="AB21" s="138"/>
      <c r="AC21" s="138"/>
      <c r="AD21" s="138"/>
      <c r="AE21" s="138"/>
    </row>
    <row r="22" spans="2:31" s="191" customFormat="1" ht="15" customHeight="1" x14ac:dyDescent="0.4">
      <c r="B22" s="186" t="s">
        <v>69</v>
      </c>
      <c r="C22" s="86">
        <v>686</v>
      </c>
      <c r="D22" s="57">
        <v>709</v>
      </c>
      <c r="E22" s="87">
        <v>96</v>
      </c>
      <c r="F22" s="86">
        <v>515</v>
      </c>
      <c r="G22" s="57">
        <v>540</v>
      </c>
      <c r="H22" s="87">
        <v>79</v>
      </c>
      <c r="I22" s="86">
        <v>166</v>
      </c>
      <c r="J22" s="57">
        <v>164</v>
      </c>
      <c r="K22" s="87">
        <v>17</v>
      </c>
      <c r="L22" s="179">
        <v>3</v>
      </c>
      <c r="M22" s="180">
        <v>3</v>
      </c>
      <c r="N22" s="185" t="s">
        <v>101</v>
      </c>
      <c r="O22" s="187" t="s">
        <v>101</v>
      </c>
      <c r="P22" s="188" t="s">
        <v>101</v>
      </c>
      <c r="Q22" s="189" t="s">
        <v>101</v>
      </c>
      <c r="R22" s="187">
        <v>2</v>
      </c>
      <c r="S22" s="188">
        <v>2</v>
      </c>
      <c r="T22" s="189" t="s">
        <v>101</v>
      </c>
      <c r="U22" s="138"/>
      <c r="V22" s="190"/>
      <c r="W22" s="138"/>
      <c r="X22" s="138"/>
      <c r="Y22" s="138"/>
      <c r="Z22" s="138"/>
      <c r="AA22" s="138"/>
      <c r="AB22" s="138"/>
      <c r="AC22" s="138"/>
      <c r="AD22" s="138"/>
      <c r="AE22" s="138"/>
    </row>
    <row r="23" spans="2:31" s="191" customFormat="1" ht="15" customHeight="1" x14ac:dyDescent="0.4">
      <c r="B23" s="186" t="s">
        <v>70</v>
      </c>
      <c r="C23" s="86">
        <v>526</v>
      </c>
      <c r="D23" s="57">
        <v>565</v>
      </c>
      <c r="E23" s="87">
        <v>57</v>
      </c>
      <c r="F23" s="86">
        <v>414</v>
      </c>
      <c r="G23" s="57">
        <v>444</v>
      </c>
      <c r="H23" s="87">
        <v>49</v>
      </c>
      <c r="I23" s="86">
        <v>104</v>
      </c>
      <c r="J23" s="57">
        <v>114</v>
      </c>
      <c r="K23" s="87">
        <v>7</v>
      </c>
      <c r="L23" s="179">
        <v>5</v>
      </c>
      <c r="M23" s="180">
        <v>4</v>
      </c>
      <c r="N23" s="185">
        <v>1</v>
      </c>
      <c r="O23" s="187" t="s">
        <v>101</v>
      </c>
      <c r="P23" s="188" t="s">
        <v>101</v>
      </c>
      <c r="Q23" s="189" t="s">
        <v>101</v>
      </c>
      <c r="R23" s="187">
        <v>3</v>
      </c>
      <c r="S23" s="188">
        <v>3</v>
      </c>
      <c r="T23" s="189" t="s">
        <v>101</v>
      </c>
      <c r="U23" s="138"/>
      <c r="V23" s="190"/>
      <c r="W23" s="138"/>
      <c r="X23" s="138"/>
      <c r="Y23" s="138"/>
      <c r="Z23" s="138"/>
      <c r="AA23" s="138"/>
      <c r="AB23" s="138"/>
      <c r="AC23" s="138"/>
      <c r="AD23" s="138"/>
      <c r="AE23" s="138"/>
    </row>
    <row r="24" spans="2:31" s="191" customFormat="1" ht="15" customHeight="1" x14ac:dyDescent="0.4">
      <c r="B24" s="186" t="s">
        <v>71</v>
      </c>
      <c r="C24" s="86">
        <v>420</v>
      </c>
      <c r="D24" s="57">
        <v>417</v>
      </c>
      <c r="E24" s="87">
        <v>60</v>
      </c>
      <c r="F24" s="86">
        <v>339</v>
      </c>
      <c r="G24" s="57">
        <v>335</v>
      </c>
      <c r="H24" s="87">
        <v>53</v>
      </c>
      <c r="I24" s="86">
        <v>77</v>
      </c>
      <c r="J24" s="57">
        <v>77</v>
      </c>
      <c r="K24" s="87">
        <v>7</v>
      </c>
      <c r="L24" s="179">
        <v>4</v>
      </c>
      <c r="M24" s="180">
        <v>5</v>
      </c>
      <c r="N24" s="185" t="s">
        <v>101</v>
      </c>
      <c r="O24" s="187" t="s">
        <v>101</v>
      </c>
      <c r="P24" s="188" t="s">
        <v>101</v>
      </c>
      <c r="Q24" s="189" t="s">
        <v>101</v>
      </c>
      <c r="R24" s="187" t="s">
        <v>101</v>
      </c>
      <c r="S24" s="188" t="s">
        <v>101</v>
      </c>
      <c r="T24" s="189" t="s">
        <v>101</v>
      </c>
      <c r="U24" s="138"/>
      <c r="V24" s="190"/>
      <c r="W24" s="138"/>
      <c r="X24" s="138"/>
      <c r="Y24" s="138"/>
      <c r="Z24" s="138"/>
      <c r="AA24" s="138"/>
      <c r="AB24" s="138"/>
      <c r="AC24" s="138"/>
      <c r="AD24" s="138"/>
      <c r="AE24" s="138"/>
    </row>
    <row r="25" spans="2:31" s="191" customFormat="1" ht="15" customHeight="1" x14ac:dyDescent="0.4">
      <c r="B25" s="186" t="s">
        <v>72</v>
      </c>
      <c r="C25" s="86">
        <v>358</v>
      </c>
      <c r="D25" s="57">
        <v>374</v>
      </c>
      <c r="E25" s="87">
        <v>44</v>
      </c>
      <c r="F25" s="86">
        <v>259</v>
      </c>
      <c r="G25" s="57">
        <v>278</v>
      </c>
      <c r="H25" s="87">
        <v>34</v>
      </c>
      <c r="I25" s="86">
        <v>96</v>
      </c>
      <c r="J25" s="57">
        <v>93</v>
      </c>
      <c r="K25" s="87">
        <v>10</v>
      </c>
      <c r="L25" s="179">
        <v>1</v>
      </c>
      <c r="M25" s="180">
        <v>1</v>
      </c>
      <c r="N25" s="185" t="s">
        <v>104</v>
      </c>
      <c r="O25" s="187" t="s">
        <v>104</v>
      </c>
      <c r="P25" s="188" t="s">
        <v>104</v>
      </c>
      <c r="Q25" s="189" t="s">
        <v>104</v>
      </c>
      <c r="R25" s="187">
        <v>2</v>
      </c>
      <c r="S25" s="188">
        <v>2</v>
      </c>
      <c r="T25" s="189" t="s">
        <v>104</v>
      </c>
      <c r="U25" s="138"/>
      <c r="V25" s="190"/>
      <c r="W25" s="138"/>
      <c r="X25" s="138"/>
      <c r="Y25" s="138"/>
      <c r="Z25" s="138"/>
      <c r="AA25" s="138"/>
      <c r="AB25" s="138"/>
      <c r="AC25" s="138"/>
      <c r="AD25" s="138"/>
      <c r="AE25" s="138"/>
    </row>
    <row r="26" spans="2:31" s="63" customFormat="1" ht="15" customHeight="1" x14ac:dyDescent="0.4">
      <c r="B26" s="186" t="s">
        <v>73</v>
      </c>
      <c r="C26" s="86">
        <v>269</v>
      </c>
      <c r="D26" s="57">
        <v>269</v>
      </c>
      <c r="E26" s="87">
        <v>44</v>
      </c>
      <c r="F26" s="86">
        <v>186</v>
      </c>
      <c r="G26" s="57">
        <v>186</v>
      </c>
      <c r="H26" s="87">
        <v>34</v>
      </c>
      <c r="I26" s="86">
        <v>81</v>
      </c>
      <c r="J26" s="57">
        <v>81</v>
      </c>
      <c r="K26" s="87">
        <v>10</v>
      </c>
      <c r="L26" s="179">
        <v>1</v>
      </c>
      <c r="M26" s="180">
        <v>1</v>
      </c>
      <c r="N26" s="185" t="s">
        <v>104</v>
      </c>
      <c r="O26" s="187" t="s">
        <v>104</v>
      </c>
      <c r="P26" s="188" t="s">
        <v>104</v>
      </c>
      <c r="Q26" s="189" t="s">
        <v>104</v>
      </c>
      <c r="R26" s="187">
        <v>1</v>
      </c>
      <c r="S26" s="188">
        <v>1</v>
      </c>
      <c r="T26" s="189" t="s">
        <v>104</v>
      </c>
      <c r="U26" s="62"/>
      <c r="V26" s="62"/>
      <c r="W26" s="60"/>
      <c r="X26" s="60"/>
      <c r="Y26" s="60"/>
      <c r="Z26" s="60"/>
      <c r="AA26" s="60"/>
      <c r="AB26" s="60"/>
      <c r="AC26" s="60"/>
      <c r="AD26" s="60"/>
      <c r="AE26" s="60"/>
    </row>
    <row r="27" spans="2:31" s="63" customFormat="1" ht="15" customHeight="1" x14ac:dyDescent="0.4">
      <c r="B27" s="186" t="s">
        <v>74</v>
      </c>
      <c r="C27" s="86">
        <v>263</v>
      </c>
      <c r="D27" s="57">
        <v>257</v>
      </c>
      <c r="E27" s="87">
        <v>50</v>
      </c>
      <c r="F27" s="86">
        <v>183</v>
      </c>
      <c r="G27" s="57">
        <v>179</v>
      </c>
      <c r="H27" s="87">
        <v>38</v>
      </c>
      <c r="I27" s="86">
        <v>78</v>
      </c>
      <c r="J27" s="57">
        <v>76</v>
      </c>
      <c r="K27" s="87">
        <v>12</v>
      </c>
      <c r="L27" s="179">
        <v>2</v>
      </c>
      <c r="M27" s="180">
        <v>2</v>
      </c>
      <c r="N27" s="185" t="s">
        <v>104</v>
      </c>
      <c r="O27" s="187" t="s">
        <v>104</v>
      </c>
      <c r="P27" s="188" t="s">
        <v>104</v>
      </c>
      <c r="Q27" s="189" t="s">
        <v>104</v>
      </c>
      <c r="R27" s="187" t="s">
        <v>104</v>
      </c>
      <c r="S27" s="188" t="s">
        <v>104</v>
      </c>
      <c r="T27" s="189" t="s">
        <v>104</v>
      </c>
      <c r="U27" s="62"/>
      <c r="V27" s="62"/>
      <c r="W27" s="60"/>
      <c r="X27" s="60"/>
      <c r="Y27" s="60"/>
      <c r="Z27" s="60"/>
      <c r="AA27" s="60"/>
      <c r="AB27" s="60"/>
      <c r="AC27" s="60"/>
      <c r="AD27" s="60"/>
      <c r="AE27" s="60"/>
    </row>
    <row r="28" spans="2:31" s="63" customFormat="1" ht="15" customHeight="1" x14ac:dyDescent="0.4">
      <c r="B28" s="186" t="s">
        <v>38</v>
      </c>
      <c r="C28" s="86">
        <v>241</v>
      </c>
      <c r="D28" s="57">
        <v>249</v>
      </c>
      <c r="E28" s="87">
        <v>42</v>
      </c>
      <c r="F28" s="86">
        <v>179</v>
      </c>
      <c r="G28" s="57">
        <v>188</v>
      </c>
      <c r="H28" s="87">
        <v>29</v>
      </c>
      <c r="I28" s="86">
        <v>60</v>
      </c>
      <c r="J28" s="57">
        <v>59</v>
      </c>
      <c r="K28" s="87">
        <v>13</v>
      </c>
      <c r="L28" s="192" t="s">
        <v>104</v>
      </c>
      <c r="M28" s="180" t="s">
        <v>104</v>
      </c>
      <c r="N28" s="193" t="s">
        <v>104</v>
      </c>
      <c r="O28" s="192" t="s">
        <v>104</v>
      </c>
      <c r="P28" s="180" t="s">
        <v>104</v>
      </c>
      <c r="Q28" s="193" t="s">
        <v>104</v>
      </c>
      <c r="R28" s="187">
        <v>2</v>
      </c>
      <c r="S28" s="188">
        <v>2</v>
      </c>
      <c r="T28" s="189" t="s">
        <v>104</v>
      </c>
      <c r="U28" s="62"/>
      <c r="V28" s="62"/>
      <c r="W28" s="60"/>
      <c r="X28" s="60"/>
      <c r="Y28" s="60"/>
      <c r="Z28" s="60"/>
      <c r="AA28" s="60"/>
      <c r="AB28" s="60"/>
      <c r="AC28" s="60"/>
      <c r="AD28" s="60"/>
      <c r="AE28" s="60"/>
    </row>
    <row r="29" spans="2:31" ht="22.5" customHeight="1" x14ac:dyDescent="0.15"/>
    <row r="30" spans="2:31" ht="15" customHeight="1" x14ac:dyDescent="0.15">
      <c r="B30" s="194" t="s">
        <v>95</v>
      </c>
      <c r="C30" s="12" t="s">
        <v>105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4"/>
    </row>
    <row r="31" spans="2:31" ht="7.5" customHeight="1" x14ac:dyDescent="0.15">
      <c r="B31" s="195"/>
      <c r="C31" s="11" t="s">
        <v>106</v>
      </c>
      <c r="D31" s="11"/>
      <c r="E31" s="196" t="s">
        <v>107</v>
      </c>
      <c r="F31" s="197"/>
      <c r="G31" s="11" t="s">
        <v>108</v>
      </c>
      <c r="H31" s="11"/>
      <c r="I31" s="11"/>
      <c r="J31" s="11"/>
      <c r="K31" s="11"/>
      <c r="L31" s="11"/>
      <c r="M31" s="198" t="s">
        <v>109</v>
      </c>
      <c r="N31" s="199"/>
      <c r="O31" s="196" t="s">
        <v>110</v>
      </c>
      <c r="P31" s="197"/>
      <c r="Q31" s="155" t="s">
        <v>111</v>
      </c>
      <c r="R31" s="157"/>
      <c r="S31" s="155" t="s">
        <v>93</v>
      </c>
      <c r="T31" s="157"/>
    </row>
    <row r="32" spans="2:31" ht="7.5" customHeight="1" x14ac:dyDescent="0.15">
      <c r="B32" s="200"/>
      <c r="C32" s="11"/>
      <c r="D32" s="11"/>
      <c r="E32" s="201"/>
      <c r="F32" s="202"/>
      <c r="G32" s="11"/>
      <c r="H32" s="11"/>
      <c r="I32" s="11"/>
      <c r="J32" s="11"/>
      <c r="K32" s="11"/>
      <c r="L32" s="11"/>
      <c r="M32" s="203"/>
      <c r="N32" s="204"/>
      <c r="O32" s="201"/>
      <c r="P32" s="202"/>
      <c r="Q32" s="96"/>
      <c r="R32" s="98"/>
      <c r="S32" s="96"/>
      <c r="T32" s="98"/>
    </row>
    <row r="33" spans="2:31" ht="15" customHeight="1" x14ac:dyDescent="0.15">
      <c r="B33" s="205" t="s">
        <v>50</v>
      </c>
      <c r="C33" s="11"/>
      <c r="D33" s="11"/>
      <c r="E33" s="201"/>
      <c r="F33" s="202"/>
      <c r="G33" s="206" t="s">
        <v>112</v>
      </c>
      <c r="H33" s="207"/>
      <c r="I33" s="208" t="s">
        <v>113</v>
      </c>
      <c r="J33" s="209"/>
      <c r="K33" s="210" t="s">
        <v>114</v>
      </c>
      <c r="L33" s="211"/>
      <c r="M33" s="203"/>
      <c r="N33" s="204"/>
      <c r="O33" s="201"/>
      <c r="P33" s="202"/>
      <c r="Q33" s="96"/>
      <c r="R33" s="98"/>
      <c r="S33" s="96"/>
      <c r="T33" s="98"/>
    </row>
    <row r="34" spans="2:31" ht="15" customHeight="1" x14ac:dyDescent="0.15">
      <c r="B34" s="212"/>
      <c r="C34" s="11"/>
      <c r="D34" s="11"/>
      <c r="E34" s="213"/>
      <c r="F34" s="214"/>
      <c r="G34" s="215"/>
      <c r="H34" s="216"/>
      <c r="I34" s="217" t="s">
        <v>115</v>
      </c>
      <c r="J34" s="218"/>
      <c r="K34" s="210"/>
      <c r="L34" s="211"/>
      <c r="M34" s="219"/>
      <c r="N34" s="220"/>
      <c r="O34" s="213"/>
      <c r="P34" s="214"/>
      <c r="Q34" s="113"/>
      <c r="R34" s="162"/>
      <c r="S34" s="113"/>
      <c r="T34" s="162"/>
    </row>
    <row r="35" spans="2:31" ht="18" hidden="1" customHeight="1" x14ac:dyDescent="0.15">
      <c r="B35" s="172" t="s">
        <v>54</v>
      </c>
      <c r="C35" s="221">
        <v>2128</v>
      </c>
      <c r="D35" s="222"/>
      <c r="E35" s="221">
        <v>100</v>
      </c>
      <c r="F35" s="222"/>
      <c r="G35" s="223">
        <v>424</v>
      </c>
      <c r="H35" s="224"/>
      <c r="I35" s="225">
        <v>3</v>
      </c>
      <c r="J35" s="226"/>
      <c r="K35" s="227">
        <v>17</v>
      </c>
      <c r="L35" s="222"/>
      <c r="M35" s="223">
        <v>1</v>
      </c>
      <c r="N35" s="228"/>
      <c r="O35" s="223">
        <v>813</v>
      </c>
      <c r="P35" s="228"/>
      <c r="Q35" s="221">
        <v>501</v>
      </c>
      <c r="R35" s="222"/>
      <c r="S35" s="221">
        <v>269</v>
      </c>
      <c r="T35" s="222"/>
    </row>
    <row r="36" spans="2:31" ht="18" hidden="1" customHeight="1" x14ac:dyDescent="0.15">
      <c r="B36" s="172" t="s">
        <v>55</v>
      </c>
      <c r="C36" s="221">
        <v>2067</v>
      </c>
      <c r="D36" s="222"/>
      <c r="E36" s="221">
        <v>96</v>
      </c>
      <c r="F36" s="222"/>
      <c r="G36" s="223">
        <v>399</v>
      </c>
      <c r="H36" s="224"/>
      <c r="I36" s="225">
        <v>5</v>
      </c>
      <c r="J36" s="226"/>
      <c r="K36" s="227">
        <v>23</v>
      </c>
      <c r="L36" s="222"/>
      <c r="M36" s="223">
        <v>2</v>
      </c>
      <c r="N36" s="228"/>
      <c r="O36" s="223">
        <v>797</v>
      </c>
      <c r="P36" s="228"/>
      <c r="Q36" s="221">
        <v>499</v>
      </c>
      <c r="R36" s="222"/>
      <c r="S36" s="221">
        <v>246</v>
      </c>
      <c r="T36" s="222"/>
    </row>
    <row r="37" spans="2:31" ht="15" customHeight="1" x14ac:dyDescent="0.15">
      <c r="B37" s="172" t="s">
        <v>56</v>
      </c>
      <c r="C37" s="221">
        <v>1989</v>
      </c>
      <c r="D37" s="222"/>
      <c r="E37" s="221">
        <v>96</v>
      </c>
      <c r="F37" s="222"/>
      <c r="G37" s="221">
        <v>432</v>
      </c>
      <c r="H37" s="227"/>
      <c r="I37" s="225">
        <v>2</v>
      </c>
      <c r="J37" s="226"/>
      <c r="K37" s="227">
        <v>28</v>
      </c>
      <c r="L37" s="222"/>
      <c r="M37" s="229" t="s">
        <v>101</v>
      </c>
      <c r="N37" s="230"/>
      <c r="O37" s="221">
        <v>788</v>
      </c>
      <c r="P37" s="222"/>
      <c r="Q37" s="221">
        <v>424</v>
      </c>
      <c r="R37" s="222"/>
      <c r="S37" s="221">
        <v>219</v>
      </c>
      <c r="T37" s="222"/>
    </row>
    <row r="38" spans="2:31" ht="15" customHeight="1" x14ac:dyDescent="0.15">
      <c r="B38" s="172" t="s">
        <v>57</v>
      </c>
      <c r="C38" s="231">
        <v>1915</v>
      </c>
      <c r="D38" s="231"/>
      <c r="E38" s="231">
        <v>100</v>
      </c>
      <c r="F38" s="231"/>
      <c r="G38" s="231">
        <v>366</v>
      </c>
      <c r="H38" s="232"/>
      <c r="I38" s="233">
        <v>4</v>
      </c>
      <c r="J38" s="234"/>
      <c r="K38" s="235">
        <v>44</v>
      </c>
      <c r="L38" s="231"/>
      <c r="M38" s="231">
        <v>2</v>
      </c>
      <c r="N38" s="231"/>
      <c r="O38" s="231">
        <v>773</v>
      </c>
      <c r="P38" s="231"/>
      <c r="Q38" s="231">
        <v>427</v>
      </c>
      <c r="R38" s="231"/>
      <c r="S38" s="231">
        <v>199</v>
      </c>
      <c r="T38" s="231"/>
    </row>
    <row r="39" spans="2:31" ht="15" customHeight="1" x14ac:dyDescent="0.15">
      <c r="B39" s="172" t="s">
        <v>58</v>
      </c>
      <c r="C39" s="231">
        <v>1917</v>
      </c>
      <c r="D39" s="231"/>
      <c r="E39" s="231">
        <v>62</v>
      </c>
      <c r="F39" s="231"/>
      <c r="G39" s="231">
        <v>370</v>
      </c>
      <c r="H39" s="232"/>
      <c r="I39" s="233">
        <v>2</v>
      </c>
      <c r="J39" s="234"/>
      <c r="K39" s="235">
        <v>35</v>
      </c>
      <c r="L39" s="231"/>
      <c r="M39" s="231">
        <v>1</v>
      </c>
      <c r="N39" s="231"/>
      <c r="O39" s="231">
        <v>797</v>
      </c>
      <c r="P39" s="231"/>
      <c r="Q39" s="231">
        <v>431</v>
      </c>
      <c r="R39" s="231"/>
      <c r="S39" s="231">
        <v>219</v>
      </c>
      <c r="T39" s="231"/>
    </row>
    <row r="40" spans="2:31" ht="15" customHeight="1" x14ac:dyDescent="0.15">
      <c r="B40" s="172" t="s">
        <v>59</v>
      </c>
      <c r="C40" s="231">
        <v>1769</v>
      </c>
      <c r="D40" s="231"/>
      <c r="E40" s="231">
        <v>61</v>
      </c>
      <c r="F40" s="231"/>
      <c r="G40" s="231">
        <v>340</v>
      </c>
      <c r="H40" s="232"/>
      <c r="I40" s="233">
        <v>1</v>
      </c>
      <c r="J40" s="234"/>
      <c r="K40" s="235">
        <v>25</v>
      </c>
      <c r="L40" s="231"/>
      <c r="M40" s="231">
        <v>1</v>
      </c>
      <c r="N40" s="231"/>
      <c r="O40" s="231">
        <v>705</v>
      </c>
      <c r="P40" s="231"/>
      <c r="Q40" s="231">
        <v>405</v>
      </c>
      <c r="R40" s="231"/>
      <c r="S40" s="231">
        <v>231</v>
      </c>
      <c r="T40" s="231"/>
    </row>
    <row r="41" spans="2:31" s="237" customFormat="1" ht="15" customHeight="1" x14ac:dyDescent="0.15">
      <c r="B41" s="172" t="s">
        <v>60</v>
      </c>
      <c r="C41" s="231">
        <v>1521</v>
      </c>
      <c r="D41" s="231"/>
      <c r="E41" s="231">
        <v>63</v>
      </c>
      <c r="F41" s="231"/>
      <c r="G41" s="231">
        <v>280</v>
      </c>
      <c r="H41" s="232"/>
      <c r="I41" s="233">
        <v>1</v>
      </c>
      <c r="J41" s="234"/>
      <c r="K41" s="235">
        <v>14</v>
      </c>
      <c r="L41" s="231"/>
      <c r="M41" s="229" t="s">
        <v>101</v>
      </c>
      <c r="N41" s="230"/>
      <c r="O41" s="231">
        <v>613</v>
      </c>
      <c r="P41" s="231"/>
      <c r="Q41" s="231">
        <v>348</v>
      </c>
      <c r="R41" s="231"/>
      <c r="S41" s="231">
        <v>202</v>
      </c>
      <c r="T41" s="231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</row>
    <row r="42" spans="2:31" ht="15" customHeight="1" x14ac:dyDescent="0.15">
      <c r="B42" s="172" t="s">
        <v>61</v>
      </c>
      <c r="C42" s="231">
        <v>1207</v>
      </c>
      <c r="D42" s="231"/>
      <c r="E42" s="231">
        <v>66</v>
      </c>
      <c r="F42" s="231"/>
      <c r="G42" s="231">
        <v>199</v>
      </c>
      <c r="H42" s="232"/>
      <c r="I42" s="238" t="s">
        <v>101</v>
      </c>
      <c r="J42" s="239"/>
      <c r="K42" s="235">
        <v>11</v>
      </c>
      <c r="L42" s="231"/>
      <c r="M42" s="229" t="s">
        <v>101</v>
      </c>
      <c r="N42" s="230"/>
      <c r="O42" s="231">
        <v>555</v>
      </c>
      <c r="P42" s="231"/>
      <c r="Q42" s="231">
        <v>259</v>
      </c>
      <c r="R42" s="231"/>
      <c r="S42" s="231">
        <v>117</v>
      </c>
      <c r="T42" s="231"/>
    </row>
    <row r="43" spans="2:31" ht="15" customHeight="1" x14ac:dyDescent="0.15">
      <c r="B43" s="172" t="s">
        <v>62</v>
      </c>
      <c r="C43" s="231">
        <v>1249</v>
      </c>
      <c r="D43" s="231"/>
      <c r="E43" s="231">
        <v>52</v>
      </c>
      <c r="F43" s="231"/>
      <c r="G43" s="231">
        <v>218</v>
      </c>
      <c r="H43" s="232"/>
      <c r="I43" s="238" t="s">
        <v>101</v>
      </c>
      <c r="J43" s="239"/>
      <c r="K43" s="235">
        <v>25</v>
      </c>
      <c r="L43" s="231"/>
      <c r="M43" s="229" t="s">
        <v>101</v>
      </c>
      <c r="N43" s="230"/>
      <c r="O43" s="231">
        <v>595</v>
      </c>
      <c r="P43" s="231"/>
      <c r="Q43" s="231">
        <v>206</v>
      </c>
      <c r="R43" s="231"/>
      <c r="S43" s="231">
        <v>153</v>
      </c>
      <c r="T43" s="231"/>
    </row>
    <row r="44" spans="2:31" ht="15" customHeight="1" x14ac:dyDescent="0.15">
      <c r="B44" s="172" t="s">
        <v>63</v>
      </c>
      <c r="C44" s="231">
        <v>1027</v>
      </c>
      <c r="D44" s="231"/>
      <c r="E44" s="231">
        <v>48</v>
      </c>
      <c r="F44" s="231"/>
      <c r="G44" s="231">
        <v>161</v>
      </c>
      <c r="H44" s="232"/>
      <c r="I44" s="238">
        <v>1</v>
      </c>
      <c r="J44" s="239"/>
      <c r="K44" s="235">
        <v>14</v>
      </c>
      <c r="L44" s="231"/>
      <c r="M44" s="229" t="s">
        <v>101</v>
      </c>
      <c r="N44" s="230"/>
      <c r="O44" s="231">
        <v>527</v>
      </c>
      <c r="P44" s="231"/>
      <c r="Q44" s="231">
        <v>179</v>
      </c>
      <c r="R44" s="231"/>
      <c r="S44" s="231">
        <v>97</v>
      </c>
      <c r="T44" s="231"/>
    </row>
    <row r="45" spans="2:31" ht="15" customHeight="1" x14ac:dyDescent="0.15">
      <c r="B45" s="172" t="s">
        <v>64</v>
      </c>
      <c r="C45" s="231">
        <v>909</v>
      </c>
      <c r="D45" s="231"/>
      <c r="E45" s="231">
        <v>29</v>
      </c>
      <c r="F45" s="231"/>
      <c r="G45" s="231">
        <v>166</v>
      </c>
      <c r="H45" s="232"/>
      <c r="I45" s="238">
        <v>1</v>
      </c>
      <c r="J45" s="239"/>
      <c r="K45" s="235">
        <v>13</v>
      </c>
      <c r="L45" s="231"/>
      <c r="M45" s="229" t="s">
        <v>101</v>
      </c>
      <c r="N45" s="230"/>
      <c r="O45" s="231">
        <v>466</v>
      </c>
      <c r="P45" s="231"/>
      <c r="Q45" s="231">
        <v>174</v>
      </c>
      <c r="R45" s="231"/>
      <c r="S45" s="231">
        <v>60</v>
      </c>
      <c r="T45" s="231"/>
    </row>
    <row r="46" spans="2:31" ht="15" customHeight="1" x14ac:dyDescent="0.15">
      <c r="B46" s="172" t="s">
        <v>65</v>
      </c>
      <c r="C46" s="231">
        <v>854</v>
      </c>
      <c r="D46" s="231"/>
      <c r="E46" s="231">
        <v>55</v>
      </c>
      <c r="F46" s="231"/>
      <c r="G46" s="231">
        <v>146</v>
      </c>
      <c r="H46" s="232"/>
      <c r="I46" s="238">
        <v>1</v>
      </c>
      <c r="J46" s="239"/>
      <c r="K46" s="235">
        <v>9</v>
      </c>
      <c r="L46" s="231"/>
      <c r="M46" s="229">
        <v>1</v>
      </c>
      <c r="N46" s="230"/>
      <c r="O46" s="231">
        <v>358</v>
      </c>
      <c r="P46" s="231"/>
      <c r="Q46" s="231">
        <v>169</v>
      </c>
      <c r="R46" s="231"/>
      <c r="S46" s="231">
        <v>115</v>
      </c>
      <c r="T46" s="231"/>
    </row>
    <row r="47" spans="2:31" ht="15" customHeight="1" x14ac:dyDescent="0.15">
      <c r="B47" s="172" t="s">
        <v>66</v>
      </c>
      <c r="C47" s="231">
        <v>866</v>
      </c>
      <c r="D47" s="231"/>
      <c r="E47" s="231">
        <v>71</v>
      </c>
      <c r="F47" s="231"/>
      <c r="G47" s="231">
        <v>136</v>
      </c>
      <c r="H47" s="232"/>
      <c r="I47" s="238">
        <v>1</v>
      </c>
      <c r="J47" s="239"/>
      <c r="K47" s="235">
        <v>11</v>
      </c>
      <c r="L47" s="231"/>
      <c r="M47" s="229" t="s">
        <v>101</v>
      </c>
      <c r="N47" s="230"/>
      <c r="O47" s="231">
        <v>366</v>
      </c>
      <c r="P47" s="231"/>
      <c r="Q47" s="231">
        <v>158</v>
      </c>
      <c r="R47" s="231"/>
      <c r="S47" s="231">
        <v>123</v>
      </c>
      <c r="T47" s="231"/>
    </row>
    <row r="48" spans="2:31" s="248" customFormat="1" ht="15" customHeight="1" x14ac:dyDescent="0.15">
      <c r="B48" s="186" t="s">
        <v>67</v>
      </c>
      <c r="C48" s="240">
        <v>809</v>
      </c>
      <c r="D48" s="240"/>
      <c r="E48" s="240">
        <v>53</v>
      </c>
      <c r="F48" s="240"/>
      <c r="G48" s="240">
        <v>142</v>
      </c>
      <c r="H48" s="241"/>
      <c r="I48" s="242">
        <v>1</v>
      </c>
      <c r="J48" s="243"/>
      <c r="K48" s="244">
        <v>19</v>
      </c>
      <c r="L48" s="240"/>
      <c r="M48" s="245" t="s">
        <v>101</v>
      </c>
      <c r="N48" s="246"/>
      <c r="O48" s="240">
        <v>372</v>
      </c>
      <c r="P48" s="240"/>
      <c r="Q48" s="240">
        <v>119</v>
      </c>
      <c r="R48" s="240"/>
      <c r="S48" s="240">
        <v>103</v>
      </c>
      <c r="T48" s="240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</row>
    <row r="49" spans="2:31" s="248" customFormat="1" ht="15" customHeight="1" x14ac:dyDescent="0.15">
      <c r="B49" s="186" t="s">
        <v>68</v>
      </c>
      <c r="C49" s="240">
        <v>802</v>
      </c>
      <c r="D49" s="240"/>
      <c r="E49" s="240">
        <v>44</v>
      </c>
      <c r="F49" s="240"/>
      <c r="G49" s="240">
        <v>136</v>
      </c>
      <c r="H49" s="241"/>
      <c r="I49" s="242">
        <v>1</v>
      </c>
      <c r="J49" s="243"/>
      <c r="K49" s="244">
        <v>12</v>
      </c>
      <c r="L49" s="240"/>
      <c r="M49" s="245">
        <v>1</v>
      </c>
      <c r="N49" s="246"/>
      <c r="O49" s="240">
        <v>308</v>
      </c>
      <c r="P49" s="240"/>
      <c r="Q49" s="240">
        <v>154</v>
      </c>
      <c r="R49" s="240"/>
      <c r="S49" s="240">
        <v>146</v>
      </c>
      <c r="T49" s="240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</row>
    <row r="50" spans="2:31" s="248" customFormat="1" ht="15" customHeight="1" x14ac:dyDescent="0.15">
      <c r="B50" s="186" t="s">
        <v>69</v>
      </c>
      <c r="C50" s="240">
        <v>704</v>
      </c>
      <c r="D50" s="240"/>
      <c r="E50" s="240">
        <v>57</v>
      </c>
      <c r="F50" s="240"/>
      <c r="G50" s="240">
        <v>135</v>
      </c>
      <c r="H50" s="241"/>
      <c r="I50" s="242">
        <v>1</v>
      </c>
      <c r="J50" s="243"/>
      <c r="K50" s="244">
        <v>16</v>
      </c>
      <c r="L50" s="240"/>
      <c r="M50" s="245" t="s">
        <v>101</v>
      </c>
      <c r="N50" s="246"/>
      <c r="O50" s="240">
        <v>237</v>
      </c>
      <c r="P50" s="240"/>
      <c r="Q50" s="240">
        <v>148</v>
      </c>
      <c r="R50" s="240"/>
      <c r="S50" s="240">
        <v>110</v>
      </c>
      <c r="T50" s="240"/>
      <c r="U50" s="249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</row>
    <row r="51" spans="2:31" s="248" customFormat="1" ht="15" customHeight="1" x14ac:dyDescent="0.15">
      <c r="B51" s="186" t="s">
        <v>70</v>
      </c>
      <c r="C51" s="240">
        <v>558</v>
      </c>
      <c r="D51" s="240"/>
      <c r="E51" s="240">
        <v>45</v>
      </c>
      <c r="F51" s="240"/>
      <c r="G51" s="240">
        <v>97</v>
      </c>
      <c r="H51" s="241"/>
      <c r="I51" s="242" t="s">
        <v>101</v>
      </c>
      <c r="J51" s="243"/>
      <c r="K51" s="244">
        <v>14</v>
      </c>
      <c r="L51" s="240"/>
      <c r="M51" s="245">
        <v>3</v>
      </c>
      <c r="N51" s="246"/>
      <c r="O51" s="240">
        <v>204</v>
      </c>
      <c r="P51" s="240"/>
      <c r="Q51" s="240">
        <v>129</v>
      </c>
      <c r="R51" s="240"/>
      <c r="S51" s="240">
        <v>66</v>
      </c>
      <c r="T51" s="240"/>
      <c r="U51" s="249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</row>
    <row r="52" spans="2:31" s="248" customFormat="1" ht="15" customHeight="1" x14ac:dyDescent="0.15">
      <c r="B52" s="186" t="s">
        <v>71</v>
      </c>
      <c r="C52" s="240">
        <v>412</v>
      </c>
      <c r="D52" s="240"/>
      <c r="E52" s="240">
        <v>15</v>
      </c>
      <c r="F52" s="240"/>
      <c r="G52" s="240">
        <v>98</v>
      </c>
      <c r="H52" s="241"/>
      <c r="I52" s="242">
        <v>1</v>
      </c>
      <c r="J52" s="243"/>
      <c r="K52" s="244">
        <v>14</v>
      </c>
      <c r="L52" s="240"/>
      <c r="M52" s="245">
        <v>0</v>
      </c>
      <c r="N52" s="246"/>
      <c r="O52" s="240">
        <v>103</v>
      </c>
      <c r="P52" s="240"/>
      <c r="Q52" s="240">
        <v>107</v>
      </c>
      <c r="R52" s="240"/>
      <c r="S52" s="240">
        <v>74</v>
      </c>
      <c r="T52" s="240"/>
      <c r="U52" s="249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</row>
    <row r="53" spans="2:31" s="248" customFormat="1" ht="15" customHeight="1" x14ac:dyDescent="0.15">
      <c r="B53" s="186" t="s">
        <v>72</v>
      </c>
      <c r="C53" s="240">
        <v>371</v>
      </c>
      <c r="D53" s="240"/>
      <c r="E53" s="240">
        <v>18</v>
      </c>
      <c r="F53" s="240"/>
      <c r="G53" s="240">
        <v>119</v>
      </c>
      <c r="H53" s="241"/>
      <c r="I53" s="242">
        <v>1</v>
      </c>
      <c r="J53" s="243"/>
      <c r="K53" s="244">
        <v>3</v>
      </c>
      <c r="L53" s="240"/>
      <c r="M53" s="245" t="s">
        <v>104</v>
      </c>
      <c r="N53" s="246"/>
      <c r="O53" s="240">
        <v>64</v>
      </c>
      <c r="P53" s="240"/>
      <c r="Q53" s="240">
        <v>89</v>
      </c>
      <c r="R53" s="240"/>
      <c r="S53" s="240">
        <v>77</v>
      </c>
      <c r="T53" s="240"/>
      <c r="U53" s="249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</row>
    <row r="54" spans="2:31" s="248" customFormat="1" ht="15" customHeight="1" x14ac:dyDescent="0.15">
      <c r="B54" s="186" t="s">
        <v>73</v>
      </c>
      <c r="C54" s="240">
        <v>267</v>
      </c>
      <c r="D54" s="240"/>
      <c r="E54" s="240">
        <v>13</v>
      </c>
      <c r="F54" s="240"/>
      <c r="G54" s="240">
        <v>84</v>
      </c>
      <c r="H54" s="241"/>
      <c r="I54" s="242">
        <v>2</v>
      </c>
      <c r="J54" s="243"/>
      <c r="K54" s="244">
        <v>3</v>
      </c>
      <c r="L54" s="240"/>
      <c r="M54" s="245" t="s">
        <v>104</v>
      </c>
      <c r="N54" s="246"/>
      <c r="O54" s="240">
        <v>65</v>
      </c>
      <c r="P54" s="240"/>
      <c r="Q54" s="240">
        <v>63</v>
      </c>
      <c r="R54" s="240"/>
      <c r="S54" s="240">
        <v>37</v>
      </c>
      <c r="T54" s="240"/>
      <c r="U54" s="249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</row>
    <row r="55" spans="2:31" s="248" customFormat="1" ht="15" customHeight="1" x14ac:dyDescent="0.15">
      <c r="B55" s="186" t="s">
        <v>74</v>
      </c>
      <c r="C55" s="240">
        <v>255</v>
      </c>
      <c r="D55" s="240"/>
      <c r="E55" s="240">
        <v>20</v>
      </c>
      <c r="F55" s="240"/>
      <c r="G55" s="240">
        <v>90</v>
      </c>
      <c r="H55" s="241"/>
      <c r="I55" s="242">
        <v>1</v>
      </c>
      <c r="J55" s="243"/>
      <c r="K55" s="244">
        <v>1</v>
      </c>
      <c r="L55" s="240"/>
      <c r="M55" s="245" t="s">
        <v>104</v>
      </c>
      <c r="N55" s="246"/>
      <c r="O55" s="240">
        <v>59</v>
      </c>
      <c r="P55" s="240"/>
      <c r="Q55" s="240">
        <v>59</v>
      </c>
      <c r="R55" s="240"/>
      <c r="S55" s="240">
        <v>25</v>
      </c>
      <c r="T55" s="240"/>
      <c r="U55" s="249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</row>
    <row r="56" spans="2:31" s="248" customFormat="1" ht="15" customHeight="1" x14ac:dyDescent="0.15">
      <c r="B56" s="186" t="s">
        <v>38</v>
      </c>
      <c r="C56" s="240">
        <v>247</v>
      </c>
      <c r="D56" s="240"/>
      <c r="E56" s="240">
        <v>15</v>
      </c>
      <c r="F56" s="240"/>
      <c r="G56" s="240">
        <v>79</v>
      </c>
      <c r="H56" s="241"/>
      <c r="I56" s="242" t="s">
        <v>104</v>
      </c>
      <c r="J56" s="243"/>
      <c r="K56" s="244">
        <v>6</v>
      </c>
      <c r="L56" s="240"/>
      <c r="M56" s="245" t="s">
        <v>104</v>
      </c>
      <c r="N56" s="246"/>
      <c r="O56" s="240">
        <v>64</v>
      </c>
      <c r="P56" s="240"/>
      <c r="Q56" s="240">
        <v>55</v>
      </c>
      <c r="R56" s="240"/>
      <c r="S56" s="240">
        <v>28</v>
      </c>
      <c r="T56" s="240"/>
      <c r="U56" s="249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</row>
    <row r="57" spans="2:31" ht="15" customHeight="1" x14ac:dyDescent="0.15">
      <c r="B57" s="63" t="s">
        <v>116</v>
      </c>
      <c r="T57" s="62"/>
    </row>
    <row r="58" spans="2:31" x14ac:dyDescent="0.15">
      <c r="T58" s="62"/>
    </row>
  </sheetData>
  <mergeCells count="219">
    <mergeCell ref="O56:P56"/>
    <mergeCell ref="Q56:R56"/>
    <mergeCell ref="S56:T56"/>
    <mergeCell ref="C56:D56"/>
    <mergeCell ref="E56:F56"/>
    <mergeCell ref="G56:H56"/>
    <mergeCell ref="I56:J56"/>
    <mergeCell ref="K56:L56"/>
    <mergeCell ref="M56:N56"/>
    <mergeCell ref="S54:T54"/>
    <mergeCell ref="C55:D55"/>
    <mergeCell ref="E55:F55"/>
    <mergeCell ref="G55:H55"/>
    <mergeCell ref="I55:J55"/>
    <mergeCell ref="K55:L55"/>
    <mergeCell ref="M55:N55"/>
    <mergeCell ref="O55:P55"/>
    <mergeCell ref="Q55:R55"/>
    <mergeCell ref="S55:T55"/>
    <mergeCell ref="Q53:R53"/>
    <mergeCell ref="S53:T53"/>
    <mergeCell ref="C54:D54"/>
    <mergeCell ref="E54:F54"/>
    <mergeCell ref="G54:H54"/>
    <mergeCell ref="I54:J54"/>
    <mergeCell ref="K54:L54"/>
    <mergeCell ref="M54:N54"/>
    <mergeCell ref="O54:P54"/>
    <mergeCell ref="Q54:R54"/>
    <mergeCell ref="O52:P52"/>
    <mergeCell ref="Q52:R52"/>
    <mergeCell ref="S52:T52"/>
    <mergeCell ref="C53:D53"/>
    <mergeCell ref="E53:F53"/>
    <mergeCell ref="G53:H53"/>
    <mergeCell ref="I53:J53"/>
    <mergeCell ref="K53:L53"/>
    <mergeCell ref="M53:N53"/>
    <mergeCell ref="O53:P53"/>
    <mergeCell ref="C52:D52"/>
    <mergeCell ref="E52:F52"/>
    <mergeCell ref="G52:H52"/>
    <mergeCell ref="I52:J52"/>
    <mergeCell ref="K52:L52"/>
    <mergeCell ref="M52:N52"/>
    <mergeCell ref="S50:T50"/>
    <mergeCell ref="C51:D51"/>
    <mergeCell ref="E51:F51"/>
    <mergeCell ref="G51:H51"/>
    <mergeCell ref="I51:J51"/>
    <mergeCell ref="K51:L51"/>
    <mergeCell ref="M51:N51"/>
    <mergeCell ref="O51:P51"/>
    <mergeCell ref="Q51:R51"/>
    <mergeCell ref="S51:T51"/>
    <mergeCell ref="Q49:R49"/>
    <mergeCell ref="S49:T49"/>
    <mergeCell ref="C50:D50"/>
    <mergeCell ref="E50:F50"/>
    <mergeCell ref="G50:H50"/>
    <mergeCell ref="I50:J50"/>
    <mergeCell ref="K50:L50"/>
    <mergeCell ref="M50:N50"/>
    <mergeCell ref="O50:P50"/>
    <mergeCell ref="Q50:R50"/>
    <mergeCell ref="O48:P48"/>
    <mergeCell ref="Q48:R48"/>
    <mergeCell ref="S48:T48"/>
    <mergeCell ref="C49:D49"/>
    <mergeCell ref="E49:F49"/>
    <mergeCell ref="G49:H49"/>
    <mergeCell ref="I49:J49"/>
    <mergeCell ref="K49:L49"/>
    <mergeCell ref="M49:N49"/>
    <mergeCell ref="O49:P49"/>
    <mergeCell ref="C48:D48"/>
    <mergeCell ref="E48:F48"/>
    <mergeCell ref="G48:H48"/>
    <mergeCell ref="I48:J48"/>
    <mergeCell ref="K48:L48"/>
    <mergeCell ref="M48:N48"/>
    <mergeCell ref="S46:T46"/>
    <mergeCell ref="C47:D47"/>
    <mergeCell ref="E47:F47"/>
    <mergeCell ref="G47:H47"/>
    <mergeCell ref="I47:J47"/>
    <mergeCell ref="K47:L47"/>
    <mergeCell ref="M47:N47"/>
    <mergeCell ref="O47:P47"/>
    <mergeCell ref="Q47:R47"/>
    <mergeCell ref="S47:T47"/>
    <mergeCell ref="Q45:R45"/>
    <mergeCell ref="S45:T45"/>
    <mergeCell ref="C46:D46"/>
    <mergeCell ref="E46:F46"/>
    <mergeCell ref="G46:H46"/>
    <mergeCell ref="I46:J46"/>
    <mergeCell ref="K46:L46"/>
    <mergeCell ref="M46:N46"/>
    <mergeCell ref="O46:P46"/>
    <mergeCell ref="Q46:R46"/>
    <mergeCell ref="O44:P44"/>
    <mergeCell ref="Q44:R44"/>
    <mergeCell ref="S44:T44"/>
    <mergeCell ref="C45:D45"/>
    <mergeCell ref="E45:F45"/>
    <mergeCell ref="G45:H45"/>
    <mergeCell ref="I45:J45"/>
    <mergeCell ref="K45:L45"/>
    <mergeCell ref="M45:N45"/>
    <mergeCell ref="O45:P45"/>
    <mergeCell ref="C44:D44"/>
    <mergeCell ref="E44:F44"/>
    <mergeCell ref="G44:H44"/>
    <mergeCell ref="I44:J44"/>
    <mergeCell ref="K44:L44"/>
    <mergeCell ref="M44:N44"/>
    <mergeCell ref="S42:T42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Q41:R41"/>
    <mergeCell ref="S41:T41"/>
    <mergeCell ref="C42:D42"/>
    <mergeCell ref="E42:F42"/>
    <mergeCell ref="G42:H42"/>
    <mergeCell ref="I42:J42"/>
    <mergeCell ref="K42:L42"/>
    <mergeCell ref="M42:N42"/>
    <mergeCell ref="O42:P42"/>
    <mergeCell ref="Q42:R42"/>
    <mergeCell ref="O40:P40"/>
    <mergeCell ref="Q40:R40"/>
    <mergeCell ref="S40:T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S38:T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Q37:R37"/>
    <mergeCell ref="S37:T37"/>
    <mergeCell ref="C38:D38"/>
    <mergeCell ref="E38:F38"/>
    <mergeCell ref="G38:H38"/>
    <mergeCell ref="I38:J38"/>
    <mergeCell ref="K38:L38"/>
    <mergeCell ref="M38:N38"/>
    <mergeCell ref="O38:P38"/>
    <mergeCell ref="Q38:R38"/>
    <mergeCell ref="O36:P36"/>
    <mergeCell ref="Q36:R36"/>
    <mergeCell ref="S36:T36"/>
    <mergeCell ref="C37:D37"/>
    <mergeCell ref="E37:F37"/>
    <mergeCell ref="G37:H37"/>
    <mergeCell ref="I37:J37"/>
    <mergeCell ref="K37:L37"/>
    <mergeCell ref="M37:N37"/>
    <mergeCell ref="O37:P37"/>
    <mergeCell ref="M35:N35"/>
    <mergeCell ref="O35:P35"/>
    <mergeCell ref="Q35:R35"/>
    <mergeCell ref="S35:T35"/>
    <mergeCell ref="C36:D36"/>
    <mergeCell ref="E36:F36"/>
    <mergeCell ref="G36:H36"/>
    <mergeCell ref="I36:J36"/>
    <mergeCell ref="K36:L36"/>
    <mergeCell ref="M36:N36"/>
    <mergeCell ref="G33:H34"/>
    <mergeCell ref="I33:J33"/>
    <mergeCell ref="K33:L34"/>
    <mergeCell ref="I34:J34"/>
    <mergeCell ref="C35:D35"/>
    <mergeCell ref="E35:F35"/>
    <mergeCell ref="G35:H35"/>
    <mergeCell ref="I35:J35"/>
    <mergeCell ref="K35:L35"/>
    <mergeCell ref="B30:B31"/>
    <mergeCell ref="C30:T30"/>
    <mergeCell ref="C31:D34"/>
    <mergeCell ref="E31:F34"/>
    <mergeCell ref="G31:L32"/>
    <mergeCell ref="M31:N34"/>
    <mergeCell ref="O31:P34"/>
    <mergeCell ref="Q31:R34"/>
    <mergeCell ref="S31:T34"/>
    <mergeCell ref="B33:B34"/>
    <mergeCell ref="C4:E5"/>
    <mergeCell ref="F4:K4"/>
    <mergeCell ref="L4:N5"/>
    <mergeCell ref="O4:Q5"/>
    <mergeCell ref="R4:T5"/>
    <mergeCell ref="F5:H5"/>
    <mergeCell ref="I5:K5"/>
  </mergeCells>
  <phoneticPr fontId="3"/>
  <pageMargins left="0.59055118110236227" right="0.59055118110236227" top="0.78740157480314965" bottom="0.78740157480314965" header="0.39370078740157483" footer="0.39370078740157483"/>
  <pageSetup paperSize="9" scale="96" orientation="portrait" horizontalDpi="300" verticalDpi="300" r:id="rId1"/>
  <headerFooter alignWithMargins="0">
    <oddHeader>&amp;R17.法務・警察</oddHeader>
    <oddFooter>&amp;C-118-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showGridLines="0" zoomScaleNormal="100" workbookViewId="0">
      <selection activeCell="A20" sqref="A20:IV22"/>
    </sheetView>
  </sheetViews>
  <sheetFormatPr defaultRowHeight="11.25" x14ac:dyDescent="0.15"/>
  <cols>
    <col min="1" max="1" width="1.625" style="5" customWidth="1"/>
    <col min="2" max="3" width="12.625" style="250" customWidth="1"/>
    <col min="4" max="8" width="12.625" style="5" customWidth="1"/>
    <col min="9" max="256" width="9" style="5"/>
    <col min="257" max="257" width="1.625" style="5" customWidth="1"/>
    <col min="258" max="264" width="12.625" style="5" customWidth="1"/>
    <col min="265" max="512" width="9" style="5"/>
    <col min="513" max="513" width="1.625" style="5" customWidth="1"/>
    <col min="514" max="520" width="12.625" style="5" customWidth="1"/>
    <col min="521" max="768" width="9" style="5"/>
    <col min="769" max="769" width="1.625" style="5" customWidth="1"/>
    <col min="770" max="776" width="12.625" style="5" customWidth="1"/>
    <col min="777" max="1024" width="9" style="5"/>
    <col min="1025" max="1025" width="1.625" style="5" customWidth="1"/>
    <col min="1026" max="1032" width="12.625" style="5" customWidth="1"/>
    <col min="1033" max="1280" width="9" style="5"/>
    <col min="1281" max="1281" width="1.625" style="5" customWidth="1"/>
    <col min="1282" max="1288" width="12.625" style="5" customWidth="1"/>
    <col min="1289" max="1536" width="9" style="5"/>
    <col min="1537" max="1537" width="1.625" style="5" customWidth="1"/>
    <col min="1538" max="1544" width="12.625" style="5" customWidth="1"/>
    <col min="1545" max="1792" width="9" style="5"/>
    <col min="1793" max="1793" width="1.625" style="5" customWidth="1"/>
    <col min="1794" max="1800" width="12.625" style="5" customWidth="1"/>
    <col min="1801" max="2048" width="9" style="5"/>
    <col min="2049" max="2049" width="1.625" style="5" customWidth="1"/>
    <col min="2050" max="2056" width="12.625" style="5" customWidth="1"/>
    <col min="2057" max="2304" width="9" style="5"/>
    <col min="2305" max="2305" width="1.625" style="5" customWidth="1"/>
    <col min="2306" max="2312" width="12.625" style="5" customWidth="1"/>
    <col min="2313" max="2560" width="9" style="5"/>
    <col min="2561" max="2561" width="1.625" style="5" customWidth="1"/>
    <col min="2562" max="2568" width="12.625" style="5" customWidth="1"/>
    <col min="2569" max="2816" width="9" style="5"/>
    <col min="2817" max="2817" width="1.625" style="5" customWidth="1"/>
    <col min="2818" max="2824" width="12.625" style="5" customWidth="1"/>
    <col min="2825" max="3072" width="9" style="5"/>
    <col min="3073" max="3073" width="1.625" style="5" customWidth="1"/>
    <col min="3074" max="3080" width="12.625" style="5" customWidth="1"/>
    <col min="3081" max="3328" width="9" style="5"/>
    <col min="3329" max="3329" width="1.625" style="5" customWidth="1"/>
    <col min="3330" max="3336" width="12.625" style="5" customWidth="1"/>
    <col min="3337" max="3584" width="9" style="5"/>
    <col min="3585" max="3585" width="1.625" style="5" customWidth="1"/>
    <col min="3586" max="3592" width="12.625" style="5" customWidth="1"/>
    <col min="3593" max="3840" width="9" style="5"/>
    <col min="3841" max="3841" width="1.625" style="5" customWidth="1"/>
    <col min="3842" max="3848" width="12.625" style="5" customWidth="1"/>
    <col min="3849" max="4096" width="9" style="5"/>
    <col min="4097" max="4097" width="1.625" style="5" customWidth="1"/>
    <col min="4098" max="4104" width="12.625" style="5" customWidth="1"/>
    <col min="4105" max="4352" width="9" style="5"/>
    <col min="4353" max="4353" width="1.625" style="5" customWidth="1"/>
    <col min="4354" max="4360" width="12.625" style="5" customWidth="1"/>
    <col min="4361" max="4608" width="9" style="5"/>
    <col min="4609" max="4609" width="1.625" style="5" customWidth="1"/>
    <col min="4610" max="4616" width="12.625" style="5" customWidth="1"/>
    <col min="4617" max="4864" width="9" style="5"/>
    <col min="4865" max="4865" width="1.625" style="5" customWidth="1"/>
    <col min="4866" max="4872" width="12.625" style="5" customWidth="1"/>
    <col min="4873" max="5120" width="9" style="5"/>
    <col min="5121" max="5121" width="1.625" style="5" customWidth="1"/>
    <col min="5122" max="5128" width="12.625" style="5" customWidth="1"/>
    <col min="5129" max="5376" width="9" style="5"/>
    <col min="5377" max="5377" width="1.625" style="5" customWidth="1"/>
    <col min="5378" max="5384" width="12.625" style="5" customWidth="1"/>
    <col min="5385" max="5632" width="9" style="5"/>
    <col min="5633" max="5633" width="1.625" style="5" customWidth="1"/>
    <col min="5634" max="5640" width="12.625" style="5" customWidth="1"/>
    <col min="5641" max="5888" width="9" style="5"/>
    <col min="5889" max="5889" width="1.625" style="5" customWidth="1"/>
    <col min="5890" max="5896" width="12.625" style="5" customWidth="1"/>
    <col min="5897" max="6144" width="9" style="5"/>
    <col min="6145" max="6145" width="1.625" style="5" customWidth="1"/>
    <col min="6146" max="6152" width="12.625" style="5" customWidth="1"/>
    <col min="6153" max="6400" width="9" style="5"/>
    <col min="6401" max="6401" width="1.625" style="5" customWidth="1"/>
    <col min="6402" max="6408" width="12.625" style="5" customWidth="1"/>
    <col min="6409" max="6656" width="9" style="5"/>
    <col min="6657" max="6657" width="1.625" style="5" customWidth="1"/>
    <col min="6658" max="6664" width="12.625" style="5" customWidth="1"/>
    <col min="6665" max="6912" width="9" style="5"/>
    <col min="6913" max="6913" width="1.625" style="5" customWidth="1"/>
    <col min="6914" max="6920" width="12.625" style="5" customWidth="1"/>
    <col min="6921" max="7168" width="9" style="5"/>
    <col min="7169" max="7169" width="1.625" style="5" customWidth="1"/>
    <col min="7170" max="7176" width="12.625" style="5" customWidth="1"/>
    <col min="7177" max="7424" width="9" style="5"/>
    <col min="7425" max="7425" width="1.625" style="5" customWidth="1"/>
    <col min="7426" max="7432" width="12.625" style="5" customWidth="1"/>
    <col min="7433" max="7680" width="9" style="5"/>
    <col min="7681" max="7681" width="1.625" style="5" customWidth="1"/>
    <col min="7682" max="7688" width="12.625" style="5" customWidth="1"/>
    <col min="7689" max="7936" width="9" style="5"/>
    <col min="7937" max="7937" width="1.625" style="5" customWidth="1"/>
    <col min="7938" max="7944" width="12.625" style="5" customWidth="1"/>
    <col min="7945" max="8192" width="9" style="5"/>
    <col min="8193" max="8193" width="1.625" style="5" customWidth="1"/>
    <col min="8194" max="8200" width="12.625" style="5" customWidth="1"/>
    <col min="8201" max="8448" width="9" style="5"/>
    <col min="8449" max="8449" width="1.625" style="5" customWidth="1"/>
    <col min="8450" max="8456" width="12.625" style="5" customWidth="1"/>
    <col min="8457" max="8704" width="9" style="5"/>
    <col min="8705" max="8705" width="1.625" style="5" customWidth="1"/>
    <col min="8706" max="8712" width="12.625" style="5" customWidth="1"/>
    <col min="8713" max="8960" width="9" style="5"/>
    <col min="8961" max="8961" width="1.625" style="5" customWidth="1"/>
    <col min="8962" max="8968" width="12.625" style="5" customWidth="1"/>
    <col min="8969" max="9216" width="9" style="5"/>
    <col min="9217" max="9217" width="1.625" style="5" customWidth="1"/>
    <col min="9218" max="9224" width="12.625" style="5" customWidth="1"/>
    <col min="9225" max="9472" width="9" style="5"/>
    <col min="9473" max="9473" width="1.625" style="5" customWidth="1"/>
    <col min="9474" max="9480" width="12.625" style="5" customWidth="1"/>
    <col min="9481" max="9728" width="9" style="5"/>
    <col min="9729" max="9729" width="1.625" style="5" customWidth="1"/>
    <col min="9730" max="9736" width="12.625" style="5" customWidth="1"/>
    <col min="9737" max="9984" width="9" style="5"/>
    <col min="9985" max="9985" width="1.625" style="5" customWidth="1"/>
    <col min="9986" max="9992" width="12.625" style="5" customWidth="1"/>
    <col min="9993" max="10240" width="9" style="5"/>
    <col min="10241" max="10241" width="1.625" style="5" customWidth="1"/>
    <col min="10242" max="10248" width="12.625" style="5" customWidth="1"/>
    <col min="10249" max="10496" width="9" style="5"/>
    <col min="10497" max="10497" width="1.625" style="5" customWidth="1"/>
    <col min="10498" max="10504" width="12.625" style="5" customWidth="1"/>
    <col min="10505" max="10752" width="9" style="5"/>
    <col min="10753" max="10753" width="1.625" style="5" customWidth="1"/>
    <col min="10754" max="10760" width="12.625" style="5" customWidth="1"/>
    <col min="10761" max="11008" width="9" style="5"/>
    <col min="11009" max="11009" width="1.625" style="5" customWidth="1"/>
    <col min="11010" max="11016" width="12.625" style="5" customWidth="1"/>
    <col min="11017" max="11264" width="9" style="5"/>
    <col min="11265" max="11265" width="1.625" style="5" customWidth="1"/>
    <col min="11266" max="11272" width="12.625" style="5" customWidth="1"/>
    <col min="11273" max="11520" width="9" style="5"/>
    <col min="11521" max="11521" width="1.625" style="5" customWidth="1"/>
    <col min="11522" max="11528" width="12.625" style="5" customWidth="1"/>
    <col min="11529" max="11776" width="9" style="5"/>
    <col min="11777" max="11777" width="1.625" style="5" customWidth="1"/>
    <col min="11778" max="11784" width="12.625" style="5" customWidth="1"/>
    <col min="11785" max="12032" width="9" style="5"/>
    <col min="12033" max="12033" width="1.625" style="5" customWidth="1"/>
    <col min="12034" max="12040" width="12.625" style="5" customWidth="1"/>
    <col min="12041" max="12288" width="9" style="5"/>
    <col min="12289" max="12289" width="1.625" style="5" customWidth="1"/>
    <col min="12290" max="12296" width="12.625" style="5" customWidth="1"/>
    <col min="12297" max="12544" width="9" style="5"/>
    <col min="12545" max="12545" width="1.625" style="5" customWidth="1"/>
    <col min="12546" max="12552" width="12.625" style="5" customWidth="1"/>
    <col min="12553" max="12800" width="9" style="5"/>
    <col min="12801" max="12801" width="1.625" style="5" customWidth="1"/>
    <col min="12802" max="12808" width="12.625" style="5" customWidth="1"/>
    <col min="12809" max="13056" width="9" style="5"/>
    <col min="13057" max="13057" width="1.625" style="5" customWidth="1"/>
    <col min="13058" max="13064" width="12.625" style="5" customWidth="1"/>
    <col min="13065" max="13312" width="9" style="5"/>
    <col min="13313" max="13313" width="1.625" style="5" customWidth="1"/>
    <col min="13314" max="13320" width="12.625" style="5" customWidth="1"/>
    <col min="13321" max="13568" width="9" style="5"/>
    <col min="13569" max="13569" width="1.625" style="5" customWidth="1"/>
    <col min="13570" max="13576" width="12.625" style="5" customWidth="1"/>
    <col min="13577" max="13824" width="9" style="5"/>
    <col min="13825" max="13825" width="1.625" style="5" customWidth="1"/>
    <col min="13826" max="13832" width="12.625" style="5" customWidth="1"/>
    <col min="13833" max="14080" width="9" style="5"/>
    <col min="14081" max="14081" width="1.625" style="5" customWidth="1"/>
    <col min="14082" max="14088" width="12.625" style="5" customWidth="1"/>
    <col min="14089" max="14336" width="9" style="5"/>
    <col min="14337" max="14337" width="1.625" style="5" customWidth="1"/>
    <col min="14338" max="14344" width="12.625" style="5" customWidth="1"/>
    <col min="14345" max="14592" width="9" style="5"/>
    <col min="14593" max="14593" width="1.625" style="5" customWidth="1"/>
    <col min="14594" max="14600" width="12.625" style="5" customWidth="1"/>
    <col min="14601" max="14848" width="9" style="5"/>
    <col min="14849" max="14849" width="1.625" style="5" customWidth="1"/>
    <col min="14850" max="14856" width="12.625" style="5" customWidth="1"/>
    <col min="14857" max="15104" width="9" style="5"/>
    <col min="15105" max="15105" width="1.625" style="5" customWidth="1"/>
    <col min="15106" max="15112" width="12.625" style="5" customWidth="1"/>
    <col min="15113" max="15360" width="9" style="5"/>
    <col min="15361" max="15361" width="1.625" style="5" customWidth="1"/>
    <col min="15362" max="15368" width="12.625" style="5" customWidth="1"/>
    <col min="15369" max="15616" width="9" style="5"/>
    <col min="15617" max="15617" width="1.625" style="5" customWidth="1"/>
    <col min="15618" max="15624" width="12.625" style="5" customWidth="1"/>
    <col min="15625" max="15872" width="9" style="5"/>
    <col min="15873" max="15873" width="1.625" style="5" customWidth="1"/>
    <col min="15874" max="15880" width="12.625" style="5" customWidth="1"/>
    <col min="15881" max="16128" width="9" style="5"/>
    <col min="16129" max="16129" width="1.625" style="5" customWidth="1"/>
    <col min="16130" max="16136" width="12.625" style="5" customWidth="1"/>
    <col min="16137" max="16384" width="9" style="5"/>
  </cols>
  <sheetData>
    <row r="1" spans="1:8" ht="30" customHeight="1" x14ac:dyDescent="0.15">
      <c r="A1" s="1" t="s">
        <v>117</v>
      </c>
    </row>
    <row r="2" spans="1:8" ht="7.5" customHeight="1" x14ac:dyDescent="0.15">
      <c r="A2" s="1"/>
    </row>
    <row r="3" spans="1:8" ht="22.5" customHeight="1" x14ac:dyDescent="0.15">
      <c r="B3" s="251" t="s">
        <v>118</v>
      </c>
    </row>
    <row r="4" spans="1:8" s="63" customFormat="1" ht="18.75" customHeight="1" x14ac:dyDescent="0.4">
      <c r="B4" s="29" t="s">
        <v>119</v>
      </c>
      <c r="C4" s="252" t="s">
        <v>120</v>
      </c>
      <c r="D4" s="253" t="s">
        <v>121</v>
      </c>
      <c r="E4" s="253" t="s">
        <v>122</v>
      </c>
      <c r="F4" s="253" t="s">
        <v>123</v>
      </c>
      <c r="G4" s="253" t="s">
        <v>124</v>
      </c>
      <c r="H4" s="253" t="s">
        <v>125</v>
      </c>
    </row>
    <row r="5" spans="1:8" s="63" customFormat="1" ht="14.1" hidden="1" customHeight="1" x14ac:dyDescent="0.4">
      <c r="B5" s="254" t="s">
        <v>54</v>
      </c>
      <c r="C5" s="255" t="s">
        <v>126</v>
      </c>
      <c r="D5" s="256">
        <v>1</v>
      </c>
      <c r="E5" s="257" t="s">
        <v>101</v>
      </c>
      <c r="F5" s="257" t="s">
        <v>101</v>
      </c>
      <c r="G5" s="257">
        <v>4</v>
      </c>
      <c r="H5" s="257" t="s">
        <v>101</v>
      </c>
    </row>
    <row r="6" spans="1:8" s="63" customFormat="1" ht="14.1" hidden="1" customHeight="1" x14ac:dyDescent="0.4">
      <c r="B6" s="258"/>
      <c r="C6" s="259" t="s">
        <v>127</v>
      </c>
      <c r="D6" s="260">
        <v>1</v>
      </c>
      <c r="E6" s="261">
        <v>2</v>
      </c>
      <c r="F6" s="261" t="s">
        <v>101</v>
      </c>
      <c r="G6" s="261">
        <v>4</v>
      </c>
      <c r="H6" s="261">
        <v>1</v>
      </c>
    </row>
    <row r="7" spans="1:8" s="63" customFormat="1" ht="14.1" hidden="1" customHeight="1" x14ac:dyDescent="0.4">
      <c r="B7" s="262"/>
      <c r="C7" s="263" t="s">
        <v>128</v>
      </c>
      <c r="D7" s="264">
        <v>1</v>
      </c>
      <c r="E7" s="264">
        <v>2</v>
      </c>
      <c r="F7" s="264">
        <v>1</v>
      </c>
      <c r="G7" s="264">
        <v>6</v>
      </c>
      <c r="H7" s="265" t="s">
        <v>101</v>
      </c>
    </row>
    <row r="8" spans="1:8" ht="13.5" hidden="1" customHeight="1" x14ac:dyDescent="0.15">
      <c r="B8" s="254" t="s">
        <v>55</v>
      </c>
      <c r="C8" s="255" t="s">
        <v>126</v>
      </c>
      <c r="D8" s="256">
        <v>1</v>
      </c>
      <c r="E8" s="257" t="s">
        <v>101</v>
      </c>
      <c r="F8" s="257" t="s">
        <v>101</v>
      </c>
      <c r="G8" s="257">
        <v>4</v>
      </c>
      <c r="H8" s="257" t="s">
        <v>101</v>
      </c>
    </row>
    <row r="9" spans="1:8" ht="14.1" hidden="1" customHeight="1" x14ac:dyDescent="0.15">
      <c r="B9" s="258"/>
      <c r="C9" s="259" t="s">
        <v>127</v>
      </c>
      <c r="D9" s="260">
        <v>1</v>
      </c>
      <c r="E9" s="261">
        <v>2</v>
      </c>
      <c r="F9" s="261" t="s">
        <v>101</v>
      </c>
      <c r="G9" s="261">
        <v>4</v>
      </c>
      <c r="H9" s="261">
        <v>1</v>
      </c>
    </row>
    <row r="10" spans="1:8" ht="14.1" hidden="1" customHeight="1" x14ac:dyDescent="0.15">
      <c r="B10" s="262"/>
      <c r="C10" s="263" t="s">
        <v>128</v>
      </c>
      <c r="D10" s="264">
        <v>1</v>
      </c>
      <c r="E10" s="264">
        <v>2</v>
      </c>
      <c r="F10" s="265">
        <v>1</v>
      </c>
      <c r="G10" s="264">
        <v>6</v>
      </c>
      <c r="H10" s="265" t="s">
        <v>101</v>
      </c>
    </row>
    <row r="11" spans="1:8" ht="14.1" hidden="1" customHeight="1" x14ac:dyDescent="0.15">
      <c r="B11" s="254" t="s">
        <v>56</v>
      </c>
      <c r="C11" s="255" t="s">
        <v>126</v>
      </c>
      <c r="D11" s="257">
        <v>1</v>
      </c>
      <c r="E11" s="257" t="s">
        <v>101</v>
      </c>
      <c r="F11" s="257" t="s">
        <v>101</v>
      </c>
      <c r="G11" s="257">
        <v>4</v>
      </c>
      <c r="H11" s="257" t="s">
        <v>101</v>
      </c>
    </row>
    <row r="12" spans="1:8" ht="14.1" hidden="1" customHeight="1" x14ac:dyDescent="0.15">
      <c r="B12" s="258"/>
      <c r="C12" s="259" t="s">
        <v>127</v>
      </c>
      <c r="D12" s="261">
        <v>1</v>
      </c>
      <c r="E12" s="261">
        <v>2</v>
      </c>
      <c r="F12" s="261" t="s">
        <v>101</v>
      </c>
      <c r="G12" s="261">
        <v>4</v>
      </c>
      <c r="H12" s="261">
        <v>1</v>
      </c>
    </row>
    <row r="13" spans="1:8" ht="14.1" hidden="1" customHeight="1" x14ac:dyDescent="0.15">
      <c r="B13" s="262"/>
      <c r="C13" s="263" t="s">
        <v>128</v>
      </c>
      <c r="D13" s="265">
        <v>1</v>
      </c>
      <c r="E13" s="265">
        <v>2</v>
      </c>
      <c r="F13" s="265">
        <v>1</v>
      </c>
      <c r="G13" s="265">
        <v>6</v>
      </c>
      <c r="H13" s="265" t="s">
        <v>101</v>
      </c>
    </row>
    <row r="14" spans="1:8" ht="15" hidden="1" customHeight="1" x14ac:dyDescent="0.15">
      <c r="B14" s="254" t="s">
        <v>57</v>
      </c>
      <c r="C14" s="255" t="s">
        <v>126</v>
      </c>
      <c r="D14" s="256">
        <v>1</v>
      </c>
      <c r="E14" s="257" t="s">
        <v>101</v>
      </c>
      <c r="F14" s="257" t="s">
        <v>101</v>
      </c>
      <c r="G14" s="257">
        <v>4</v>
      </c>
      <c r="H14" s="257" t="s">
        <v>101</v>
      </c>
    </row>
    <row r="15" spans="1:8" ht="15" hidden="1" customHeight="1" x14ac:dyDescent="0.15">
      <c r="B15" s="258"/>
      <c r="C15" s="259" t="s">
        <v>127</v>
      </c>
      <c r="D15" s="260">
        <v>1</v>
      </c>
      <c r="E15" s="261">
        <v>2</v>
      </c>
      <c r="F15" s="261" t="s">
        <v>101</v>
      </c>
      <c r="G15" s="261">
        <v>4</v>
      </c>
      <c r="H15" s="261">
        <v>1</v>
      </c>
    </row>
    <row r="16" spans="1:8" ht="15" hidden="1" customHeight="1" x14ac:dyDescent="0.15">
      <c r="B16" s="262"/>
      <c r="C16" s="263" t="s">
        <v>128</v>
      </c>
      <c r="D16" s="264">
        <v>1</v>
      </c>
      <c r="E16" s="265">
        <v>2</v>
      </c>
      <c r="F16" s="265">
        <v>1</v>
      </c>
      <c r="G16" s="265">
        <v>6</v>
      </c>
      <c r="H16" s="265" t="s">
        <v>101</v>
      </c>
    </row>
    <row r="17" spans="2:8" ht="15" hidden="1" customHeight="1" x14ac:dyDescent="0.15">
      <c r="B17" s="254" t="s">
        <v>58</v>
      </c>
      <c r="C17" s="255" t="s">
        <v>126</v>
      </c>
      <c r="D17" s="257">
        <v>1</v>
      </c>
      <c r="E17" s="257" t="s">
        <v>101</v>
      </c>
      <c r="F17" s="257" t="s">
        <v>101</v>
      </c>
      <c r="G17" s="257">
        <v>4</v>
      </c>
      <c r="H17" s="257" t="s">
        <v>101</v>
      </c>
    </row>
    <row r="18" spans="2:8" ht="15" hidden="1" customHeight="1" x14ac:dyDescent="0.15">
      <c r="B18" s="258"/>
      <c r="C18" s="259" t="s">
        <v>127</v>
      </c>
      <c r="D18" s="261">
        <v>1</v>
      </c>
      <c r="E18" s="261">
        <v>2</v>
      </c>
      <c r="F18" s="261" t="s">
        <v>101</v>
      </c>
      <c r="G18" s="261">
        <v>4</v>
      </c>
      <c r="H18" s="261">
        <v>1</v>
      </c>
    </row>
    <row r="19" spans="2:8" ht="15" hidden="1" customHeight="1" x14ac:dyDescent="0.15">
      <c r="B19" s="262"/>
      <c r="C19" s="263" t="s">
        <v>128</v>
      </c>
      <c r="D19" s="265">
        <v>1</v>
      </c>
      <c r="E19" s="265">
        <v>2</v>
      </c>
      <c r="F19" s="265">
        <v>1</v>
      </c>
      <c r="G19" s="265">
        <v>6</v>
      </c>
      <c r="H19" s="265" t="s">
        <v>101</v>
      </c>
    </row>
    <row r="20" spans="2:8" ht="13.5" hidden="1" customHeight="1" x14ac:dyDescent="0.15">
      <c r="B20" s="266" t="s">
        <v>59</v>
      </c>
      <c r="C20" s="255" t="s">
        <v>126</v>
      </c>
      <c r="D20" s="257">
        <v>1</v>
      </c>
      <c r="E20" s="257" t="s">
        <v>101</v>
      </c>
      <c r="F20" s="257" t="s">
        <v>101</v>
      </c>
      <c r="G20" s="257">
        <v>4</v>
      </c>
      <c r="H20" s="257" t="s">
        <v>101</v>
      </c>
    </row>
    <row r="21" spans="2:8" ht="13.5" hidden="1" customHeight="1" x14ac:dyDescent="0.15">
      <c r="B21" s="267"/>
      <c r="C21" s="259" t="s">
        <v>127</v>
      </c>
      <c r="D21" s="261">
        <v>1</v>
      </c>
      <c r="E21" s="261">
        <v>2</v>
      </c>
      <c r="F21" s="261" t="s">
        <v>101</v>
      </c>
      <c r="G21" s="261">
        <v>4</v>
      </c>
      <c r="H21" s="261">
        <v>1</v>
      </c>
    </row>
    <row r="22" spans="2:8" ht="13.5" hidden="1" customHeight="1" x14ac:dyDescent="0.15">
      <c r="B22" s="268"/>
      <c r="C22" s="263" t="s">
        <v>128</v>
      </c>
      <c r="D22" s="265">
        <v>1</v>
      </c>
      <c r="E22" s="265">
        <v>2</v>
      </c>
      <c r="F22" s="265">
        <v>1</v>
      </c>
      <c r="G22" s="265">
        <v>6</v>
      </c>
      <c r="H22" s="265" t="s">
        <v>101</v>
      </c>
    </row>
    <row r="23" spans="2:8" ht="13.5" customHeight="1" x14ac:dyDescent="0.15">
      <c r="B23" s="266" t="s">
        <v>60</v>
      </c>
      <c r="C23" s="255" t="s">
        <v>126</v>
      </c>
      <c r="D23" s="257">
        <v>1</v>
      </c>
      <c r="E23" s="257" t="s">
        <v>103</v>
      </c>
      <c r="F23" s="257" t="s">
        <v>103</v>
      </c>
      <c r="G23" s="257">
        <v>4</v>
      </c>
      <c r="H23" s="257" t="s">
        <v>103</v>
      </c>
    </row>
    <row r="24" spans="2:8" ht="13.5" customHeight="1" x14ac:dyDescent="0.15">
      <c r="B24" s="267"/>
      <c r="C24" s="259" t="s">
        <v>127</v>
      </c>
      <c r="D24" s="261">
        <v>1</v>
      </c>
      <c r="E24" s="261">
        <v>2</v>
      </c>
      <c r="F24" s="261" t="s">
        <v>103</v>
      </c>
      <c r="G24" s="261">
        <v>4</v>
      </c>
      <c r="H24" s="261">
        <v>1</v>
      </c>
    </row>
    <row r="25" spans="2:8" ht="13.5" customHeight="1" x14ac:dyDescent="0.15">
      <c r="B25" s="268"/>
      <c r="C25" s="263" t="s">
        <v>129</v>
      </c>
      <c r="D25" s="265">
        <v>1</v>
      </c>
      <c r="E25" s="265">
        <v>2</v>
      </c>
      <c r="F25" s="265">
        <v>1</v>
      </c>
      <c r="G25" s="265">
        <v>6</v>
      </c>
      <c r="H25" s="265" t="s">
        <v>103</v>
      </c>
    </row>
    <row r="26" spans="2:8" ht="13.5" customHeight="1" x14ac:dyDescent="0.15">
      <c r="B26" s="269" t="s">
        <v>61</v>
      </c>
      <c r="C26" s="255" t="s">
        <v>126</v>
      </c>
      <c r="D26" s="257">
        <v>1</v>
      </c>
      <c r="E26" s="257" t="s">
        <v>101</v>
      </c>
      <c r="F26" s="257" t="s">
        <v>101</v>
      </c>
      <c r="G26" s="257">
        <v>4</v>
      </c>
      <c r="H26" s="257" t="s">
        <v>101</v>
      </c>
    </row>
    <row r="27" spans="2:8" ht="13.5" customHeight="1" x14ac:dyDescent="0.15">
      <c r="B27" s="269"/>
      <c r="C27" s="259" t="s">
        <v>127</v>
      </c>
      <c r="D27" s="261">
        <v>1</v>
      </c>
      <c r="E27" s="261">
        <v>2</v>
      </c>
      <c r="F27" s="270" t="s">
        <v>101</v>
      </c>
      <c r="G27" s="270">
        <v>4</v>
      </c>
      <c r="H27" s="270">
        <v>1</v>
      </c>
    </row>
    <row r="28" spans="2:8" ht="13.5" customHeight="1" x14ac:dyDescent="0.15">
      <c r="B28" s="269"/>
      <c r="C28" s="263" t="s">
        <v>129</v>
      </c>
      <c r="D28" s="265">
        <v>1</v>
      </c>
      <c r="E28" s="265">
        <v>2</v>
      </c>
      <c r="F28" s="265">
        <v>1</v>
      </c>
      <c r="G28" s="265">
        <v>6</v>
      </c>
      <c r="H28" s="265" t="s">
        <v>101</v>
      </c>
    </row>
    <row r="29" spans="2:8" ht="13.5" customHeight="1" x14ac:dyDescent="0.15">
      <c r="B29" s="266" t="s">
        <v>62</v>
      </c>
      <c r="C29" s="271" t="s">
        <v>130</v>
      </c>
      <c r="D29" s="272">
        <f>SUM(D30:D31)</f>
        <v>2</v>
      </c>
      <c r="E29" s="272">
        <f>SUM(E30:E31)</f>
        <v>3</v>
      </c>
      <c r="F29" s="272">
        <f>SUM(F30:F31)</f>
        <v>0</v>
      </c>
      <c r="G29" s="272">
        <f>SUM(G30:G31)</f>
        <v>9</v>
      </c>
      <c r="H29" s="272">
        <f>SUM(H30:H31)</f>
        <v>1</v>
      </c>
    </row>
    <row r="30" spans="2:8" ht="13.5" customHeight="1" x14ac:dyDescent="0.15">
      <c r="B30" s="267"/>
      <c r="C30" s="255" t="s">
        <v>131</v>
      </c>
      <c r="D30" s="257">
        <v>1</v>
      </c>
      <c r="E30" s="257">
        <v>3</v>
      </c>
      <c r="F30" s="257" t="s">
        <v>101</v>
      </c>
      <c r="G30" s="257">
        <v>5</v>
      </c>
      <c r="H30" s="257">
        <v>1</v>
      </c>
    </row>
    <row r="31" spans="2:8" ht="13.5" customHeight="1" x14ac:dyDescent="0.15">
      <c r="B31" s="268"/>
      <c r="C31" s="263" t="s">
        <v>132</v>
      </c>
      <c r="D31" s="265">
        <v>1</v>
      </c>
      <c r="E31" s="265" t="s">
        <v>101</v>
      </c>
      <c r="F31" s="265" t="s">
        <v>101</v>
      </c>
      <c r="G31" s="265">
        <v>4</v>
      </c>
      <c r="H31" s="265" t="s">
        <v>103</v>
      </c>
    </row>
    <row r="32" spans="2:8" ht="13.5" customHeight="1" x14ac:dyDescent="0.15">
      <c r="B32" s="266" t="s">
        <v>63</v>
      </c>
      <c r="C32" s="271" t="s">
        <v>130</v>
      </c>
      <c r="D32" s="272">
        <f>SUM(D33:D34)</f>
        <v>2</v>
      </c>
      <c r="E32" s="272">
        <f>SUM(E33:E34)</f>
        <v>3</v>
      </c>
      <c r="F32" s="272">
        <f>SUM(F33:F34)</f>
        <v>0</v>
      </c>
      <c r="G32" s="272">
        <f>SUM(G33:G34)</f>
        <v>9</v>
      </c>
      <c r="H32" s="272">
        <f>SUM(H33:H34)</f>
        <v>1</v>
      </c>
    </row>
    <row r="33" spans="2:8" ht="13.5" customHeight="1" x14ac:dyDescent="0.15">
      <c r="B33" s="267"/>
      <c r="C33" s="255" t="s">
        <v>131</v>
      </c>
      <c r="D33" s="257">
        <v>1</v>
      </c>
      <c r="E33" s="257">
        <v>3</v>
      </c>
      <c r="F33" s="257" t="s">
        <v>101</v>
      </c>
      <c r="G33" s="257">
        <v>5</v>
      </c>
      <c r="H33" s="257">
        <v>1</v>
      </c>
    </row>
    <row r="34" spans="2:8" ht="13.5" customHeight="1" x14ac:dyDescent="0.15">
      <c r="B34" s="268"/>
      <c r="C34" s="263" t="s">
        <v>132</v>
      </c>
      <c r="D34" s="265">
        <v>1</v>
      </c>
      <c r="E34" s="265" t="s">
        <v>101</v>
      </c>
      <c r="F34" s="265" t="s">
        <v>101</v>
      </c>
      <c r="G34" s="265">
        <v>4</v>
      </c>
      <c r="H34" s="265" t="s">
        <v>103</v>
      </c>
    </row>
    <row r="35" spans="2:8" ht="13.5" customHeight="1" x14ac:dyDescent="0.15">
      <c r="B35" s="266" t="s">
        <v>64</v>
      </c>
      <c r="C35" s="271" t="s">
        <v>130</v>
      </c>
      <c r="D35" s="272">
        <f>SUM(D36:D37)</f>
        <v>2</v>
      </c>
      <c r="E35" s="272">
        <f>SUM(E36:E37)</f>
        <v>3</v>
      </c>
      <c r="F35" s="272">
        <f>SUM(F36:F37)</f>
        <v>0</v>
      </c>
      <c r="G35" s="272">
        <f>SUM(G36:G37)</f>
        <v>9</v>
      </c>
      <c r="H35" s="272">
        <f>SUM(H36:H37)</f>
        <v>1</v>
      </c>
    </row>
    <row r="36" spans="2:8" ht="13.5" customHeight="1" x14ac:dyDescent="0.15">
      <c r="B36" s="267"/>
      <c r="C36" s="255" t="s">
        <v>131</v>
      </c>
      <c r="D36" s="257">
        <v>1</v>
      </c>
      <c r="E36" s="257">
        <v>3</v>
      </c>
      <c r="F36" s="257" t="s">
        <v>101</v>
      </c>
      <c r="G36" s="257">
        <v>5</v>
      </c>
      <c r="H36" s="257">
        <v>1</v>
      </c>
    </row>
    <row r="37" spans="2:8" ht="13.5" customHeight="1" x14ac:dyDescent="0.15">
      <c r="B37" s="268"/>
      <c r="C37" s="263" t="s">
        <v>132</v>
      </c>
      <c r="D37" s="265">
        <v>1</v>
      </c>
      <c r="E37" s="265" t="s">
        <v>101</v>
      </c>
      <c r="F37" s="265" t="s">
        <v>101</v>
      </c>
      <c r="G37" s="265">
        <v>4</v>
      </c>
      <c r="H37" s="265" t="s">
        <v>103</v>
      </c>
    </row>
    <row r="38" spans="2:8" ht="13.5" customHeight="1" x14ac:dyDescent="0.15">
      <c r="B38" s="266" t="s">
        <v>65</v>
      </c>
      <c r="C38" s="271" t="s">
        <v>130</v>
      </c>
      <c r="D38" s="272">
        <f>SUM(D39:D40)</f>
        <v>2</v>
      </c>
      <c r="E38" s="272">
        <f>SUM(E39:E40)</f>
        <v>3</v>
      </c>
      <c r="F38" s="272">
        <f>SUM(F39:F40)</f>
        <v>0</v>
      </c>
      <c r="G38" s="272">
        <f>SUM(G39:G40)</f>
        <v>9</v>
      </c>
      <c r="H38" s="272">
        <f>SUM(H39:H40)</f>
        <v>1</v>
      </c>
    </row>
    <row r="39" spans="2:8" ht="13.5" customHeight="1" x14ac:dyDescent="0.15">
      <c r="B39" s="267"/>
      <c r="C39" s="255" t="s">
        <v>131</v>
      </c>
      <c r="D39" s="257">
        <v>1</v>
      </c>
      <c r="E39" s="257">
        <v>3</v>
      </c>
      <c r="F39" s="257" t="s">
        <v>101</v>
      </c>
      <c r="G39" s="257">
        <v>5</v>
      </c>
      <c r="H39" s="257">
        <v>1</v>
      </c>
    </row>
    <row r="40" spans="2:8" ht="13.5" customHeight="1" x14ac:dyDescent="0.15">
      <c r="B40" s="268"/>
      <c r="C40" s="263" t="s">
        <v>132</v>
      </c>
      <c r="D40" s="265">
        <v>1</v>
      </c>
      <c r="E40" s="265" t="s">
        <v>101</v>
      </c>
      <c r="F40" s="265" t="s">
        <v>101</v>
      </c>
      <c r="G40" s="265">
        <v>4</v>
      </c>
      <c r="H40" s="265" t="s">
        <v>103</v>
      </c>
    </row>
    <row r="41" spans="2:8" ht="13.5" customHeight="1" x14ac:dyDescent="0.15">
      <c r="B41" s="266" t="s">
        <v>66</v>
      </c>
      <c r="C41" s="271" t="s">
        <v>130</v>
      </c>
      <c r="D41" s="272">
        <f>SUM(D42:D43)</f>
        <v>2</v>
      </c>
      <c r="E41" s="272">
        <f>SUM(E42:E43)</f>
        <v>3</v>
      </c>
      <c r="F41" s="272">
        <f>SUM(F42:F43)</f>
        <v>0</v>
      </c>
      <c r="G41" s="272">
        <f>SUM(G42:G43)</f>
        <v>9</v>
      </c>
      <c r="H41" s="272">
        <f>SUM(H42:H43)</f>
        <v>1</v>
      </c>
    </row>
    <row r="42" spans="2:8" ht="13.5" customHeight="1" x14ac:dyDescent="0.15">
      <c r="B42" s="267"/>
      <c r="C42" s="255" t="s">
        <v>131</v>
      </c>
      <c r="D42" s="257">
        <v>1</v>
      </c>
      <c r="E42" s="257">
        <v>3</v>
      </c>
      <c r="F42" s="257" t="s">
        <v>101</v>
      </c>
      <c r="G42" s="257">
        <v>5</v>
      </c>
      <c r="H42" s="257">
        <v>1</v>
      </c>
    </row>
    <row r="43" spans="2:8" ht="13.5" customHeight="1" x14ac:dyDescent="0.15">
      <c r="B43" s="268"/>
      <c r="C43" s="263" t="s">
        <v>132</v>
      </c>
      <c r="D43" s="265">
        <v>1</v>
      </c>
      <c r="E43" s="265" t="s">
        <v>101</v>
      </c>
      <c r="F43" s="265" t="s">
        <v>101</v>
      </c>
      <c r="G43" s="265">
        <v>4</v>
      </c>
      <c r="H43" s="265" t="s">
        <v>101</v>
      </c>
    </row>
    <row r="44" spans="2:8" ht="13.5" customHeight="1" x14ac:dyDescent="0.15">
      <c r="B44" s="266" t="s">
        <v>67</v>
      </c>
      <c r="C44" s="271" t="s">
        <v>130</v>
      </c>
      <c r="D44" s="272">
        <f>SUM(D45:D46)</f>
        <v>2</v>
      </c>
      <c r="E44" s="272">
        <f>SUM(E45:E46)</f>
        <v>3</v>
      </c>
      <c r="F44" s="272">
        <f>SUM(F45:F46)</f>
        <v>0</v>
      </c>
      <c r="G44" s="272">
        <f>SUM(G45:G46)</f>
        <v>9</v>
      </c>
      <c r="H44" s="272">
        <f>SUM(H45:H46)</f>
        <v>1</v>
      </c>
    </row>
    <row r="45" spans="2:8" ht="13.5" customHeight="1" x14ac:dyDescent="0.15">
      <c r="B45" s="267"/>
      <c r="C45" s="255" t="s">
        <v>131</v>
      </c>
      <c r="D45" s="257">
        <v>1</v>
      </c>
      <c r="E45" s="257">
        <v>3</v>
      </c>
      <c r="F45" s="257" t="s">
        <v>101</v>
      </c>
      <c r="G45" s="257">
        <v>5</v>
      </c>
      <c r="H45" s="257">
        <v>1</v>
      </c>
    </row>
    <row r="46" spans="2:8" ht="13.5" customHeight="1" x14ac:dyDescent="0.15">
      <c r="B46" s="268"/>
      <c r="C46" s="263" t="s">
        <v>132</v>
      </c>
      <c r="D46" s="265">
        <v>1</v>
      </c>
      <c r="E46" s="265" t="s">
        <v>101</v>
      </c>
      <c r="F46" s="265" t="s">
        <v>101</v>
      </c>
      <c r="G46" s="265">
        <v>4</v>
      </c>
      <c r="H46" s="265" t="s">
        <v>101</v>
      </c>
    </row>
    <row r="47" spans="2:8" ht="13.5" customHeight="1" x14ac:dyDescent="0.15">
      <c r="B47" s="266" t="s">
        <v>68</v>
      </c>
      <c r="C47" s="271" t="s">
        <v>130</v>
      </c>
      <c r="D47" s="272">
        <v>2</v>
      </c>
      <c r="E47" s="272">
        <v>3</v>
      </c>
      <c r="F47" s="273">
        <f>SUM(F48:F49)</f>
        <v>0</v>
      </c>
      <c r="G47" s="272">
        <f>SUM(G48:G49)</f>
        <v>9</v>
      </c>
      <c r="H47" s="272">
        <v>1</v>
      </c>
    </row>
    <row r="48" spans="2:8" ht="13.5" customHeight="1" x14ac:dyDescent="0.15">
      <c r="B48" s="267"/>
      <c r="C48" s="255" t="s">
        <v>131</v>
      </c>
      <c r="D48" s="257">
        <v>1</v>
      </c>
      <c r="E48" s="257">
        <v>3</v>
      </c>
      <c r="F48" s="257" t="s">
        <v>101</v>
      </c>
      <c r="G48" s="257">
        <v>5</v>
      </c>
      <c r="H48" s="257">
        <v>1</v>
      </c>
    </row>
    <row r="49" spans="2:8" ht="13.5" customHeight="1" x14ac:dyDescent="0.15">
      <c r="B49" s="268"/>
      <c r="C49" s="263" t="s">
        <v>132</v>
      </c>
      <c r="D49" s="265">
        <v>1</v>
      </c>
      <c r="E49" s="265" t="s">
        <v>101</v>
      </c>
      <c r="F49" s="274" t="s">
        <v>101</v>
      </c>
      <c r="G49" s="265">
        <v>4</v>
      </c>
      <c r="H49" s="265" t="s">
        <v>101</v>
      </c>
    </row>
    <row r="50" spans="2:8" ht="13.5" customHeight="1" x14ac:dyDescent="0.15">
      <c r="B50" s="266" t="s">
        <v>69</v>
      </c>
      <c r="C50" s="271" t="s">
        <v>130</v>
      </c>
      <c r="D50" s="272">
        <v>2</v>
      </c>
      <c r="E50" s="272">
        <v>3</v>
      </c>
      <c r="F50" s="273">
        <v>0</v>
      </c>
      <c r="G50" s="272">
        <v>9</v>
      </c>
      <c r="H50" s="272">
        <v>1</v>
      </c>
    </row>
    <row r="51" spans="2:8" ht="13.5" customHeight="1" x14ac:dyDescent="0.15">
      <c r="B51" s="267"/>
      <c r="C51" s="255" t="s">
        <v>131</v>
      </c>
      <c r="D51" s="257">
        <v>1</v>
      </c>
      <c r="E51" s="257">
        <v>3</v>
      </c>
      <c r="F51" s="257" t="s">
        <v>101</v>
      </c>
      <c r="G51" s="257">
        <v>5</v>
      </c>
      <c r="H51" s="257">
        <v>1</v>
      </c>
    </row>
    <row r="52" spans="2:8" ht="13.5" customHeight="1" x14ac:dyDescent="0.15">
      <c r="B52" s="268"/>
      <c r="C52" s="263" t="s">
        <v>132</v>
      </c>
      <c r="D52" s="265">
        <v>1</v>
      </c>
      <c r="E52" s="274" t="s">
        <v>101</v>
      </c>
      <c r="F52" s="274" t="s">
        <v>101</v>
      </c>
      <c r="G52" s="265">
        <v>4</v>
      </c>
      <c r="H52" s="265" t="s">
        <v>101</v>
      </c>
    </row>
    <row r="53" spans="2:8" ht="13.5" customHeight="1" x14ac:dyDescent="0.15">
      <c r="B53" s="266" t="s">
        <v>70</v>
      </c>
      <c r="C53" s="271" t="s">
        <v>130</v>
      </c>
      <c r="D53" s="272">
        <v>2</v>
      </c>
      <c r="E53" s="272">
        <v>3</v>
      </c>
      <c r="F53" s="273">
        <v>0</v>
      </c>
      <c r="G53" s="272">
        <v>9</v>
      </c>
      <c r="H53" s="272">
        <v>1</v>
      </c>
    </row>
    <row r="54" spans="2:8" ht="13.5" customHeight="1" x14ac:dyDescent="0.15">
      <c r="B54" s="267"/>
      <c r="C54" s="255" t="s">
        <v>131</v>
      </c>
      <c r="D54" s="257">
        <v>1</v>
      </c>
      <c r="E54" s="257">
        <v>3</v>
      </c>
      <c r="F54" s="257" t="s">
        <v>101</v>
      </c>
      <c r="G54" s="257">
        <v>5</v>
      </c>
      <c r="H54" s="257">
        <v>1</v>
      </c>
    </row>
    <row r="55" spans="2:8" ht="13.5" customHeight="1" x14ac:dyDescent="0.15">
      <c r="B55" s="268"/>
      <c r="C55" s="263" t="s">
        <v>132</v>
      </c>
      <c r="D55" s="265">
        <v>1</v>
      </c>
      <c r="E55" s="274" t="s">
        <v>101</v>
      </c>
      <c r="F55" s="274" t="s">
        <v>101</v>
      </c>
      <c r="G55" s="265">
        <v>4</v>
      </c>
      <c r="H55" s="265" t="s">
        <v>101</v>
      </c>
    </row>
    <row r="56" spans="2:8" ht="13.5" customHeight="1" x14ac:dyDescent="0.15">
      <c r="B56" s="266" t="s">
        <v>71</v>
      </c>
      <c r="C56" s="271" t="s">
        <v>130</v>
      </c>
      <c r="D56" s="272">
        <v>2</v>
      </c>
      <c r="E56" s="272">
        <v>3</v>
      </c>
      <c r="F56" s="273">
        <v>0</v>
      </c>
      <c r="G56" s="272">
        <v>9</v>
      </c>
      <c r="H56" s="272">
        <v>0</v>
      </c>
    </row>
    <row r="57" spans="2:8" ht="13.5" customHeight="1" x14ac:dyDescent="0.15">
      <c r="B57" s="267"/>
      <c r="C57" s="255" t="s">
        <v>131</v>
      </c>
      <c r="D57" s="257">
        <v>1</v>
      </c>
      <c r="E57" s="257">
        <v>3</v>
      </c>
      <c r="F57" s="257" t="s">
        <v>101</v>
      </c>
      <c r="G57" s="257">
        <v>5</v>
      </c>
      <c r="H57" s="257" t="s">
        <v>101</v>
      </c>
    </row>
    <row r="58" spans="2:8" ht="13.5" customHeight="1" x14ac:dyDescent="0.15">
      <c r="B58" s="268"/>
      <c r="C58" s="263" t="s">
        <v>132</v>
      </c>
      <c r="D58" s="265">
        <v>1</v>
      </c>
      <c r="E58" s="274" t="s">
        <v>101</v>
      </c>
      <c r="F58" s="274" t="s">
        <v>101</v>
      </c>
      <c r="G58" s="265">
        <v>4</v>
      </c>
      <c r="H58" s="265" t="s">
        <v>101</v>
      </c>
    </row>
    <row r="59" spans="2:8" ht="13.5" customHeight="1" x14ac:dyDescent="0.15">
      <c r="B59" s="266" t="s">
        <v>72</v>
      </c>
      <c r="C59" s="271" t="s">
        <v>130</v>
      </c>
      <c r="D59" s="272">
        <v>2</v>
      </c>
      <c r="E59" s="272">
        <v>3</v>
      </c>
      <c r="F59" s="273">
        <v>0</v>
      </c>
      <c r="G59" s="272">
        <v>9</v>
      </c>
      <c r="H59" s="272">
        <v>0</v>
      </c>
    </row>
    <row r="60" spans="2:8" ht="13.5" customHeight="1" x14ac:dyDescent="0.15">
      <c r="B60" s="267"/>
      <c r="C60" s="255" t="s">
        <v>131</v>
      </c>
      <c r="D60" s="257">
        <v>1</v>
      </c>
      <c r="E60" s="257">
        <v>3</v>
      </c>
      <c r="F60" s="257" t="s">
        <v>101</v>
      </c>
      <c r="G60" s="257">
        <v>5</v>
      </c>
      <c r="H60" s="257" t="s">
        <v>101</v>
      </c>
    </row>
    <row r="61" spans="2:8" ht="13.5" customHeight="1" x14ac:dyDescent="0.15">
      <c r="B61" s="268"/>
      <c r="C61" s="263" t="s">
        <v>132</v>
      </c>
      <c r="D61" s="265">
        <v>1</v>
      </c>
      <c r="E61" s="274" t="s">
        <v>101</v>
      </c>
      <c r="F61" s="274" t="s">
        <v>101</v>
      </c>
      <c r="G61" s="265">
        <v>4</v>
      </c>
      <c r="H61" s="265" t="s">
        <v>101</v>
      </c>
    </row>
    <row r="62" spans="2:8" ht="13.5" customHeight="1" x14ac:dyDescent="0.15">
      <c r="B62" s="266" t="s">
        <v>73</v>
      </c>
      <c r="C62" s="271" t="s">
        <v>130</v>
      </c>
      <c r="D62" s="272">
        <v>2</v>
      </c>
      <c r="E62" s="272">
        <v>3</v>
      </c>
      <c r="F62" s="273">
        <v>0</v>
      </c>
      <c r="G62" s="272">
        <v>9</v>
      </c>
      <c r="H62" s="272">
        <v>0</v>
      </c>
    </row>
    <row r="63" spans="2:8" ht="13.5" customHeight="1" x14ac:dyDescent="0.15">
      <c r="B63" s="267"/>
      <c r="C63" s="255" t="s">
        <v>131</v>
      </c>
      <c r="D63" s="257">
        <v>1</v>
      </c>
      <c r="E63" s="257">
        <v>3</v>
      </c>
      <c r="F63" s="257" t="s">
        <v>101</v>
      </c>
      <c r="G63" s="257">
        <v>5</v>
      </c>
      <c r="H63" s="257" t="s">
        <v>101</v>
      </c>
    </row>
    <row r="64" spans="2:8" ht="13.5" customHeight="1" x14ac:dyDescent="0.15">
      <c r="B64" s="268"/>
      <c r="C64" s="263" t="s">
        <v>132</v>
      </c>
      <c r="D64" s="265">
        <v>1</v>
      </c>
      <c r="E64" s="274" t="s">
        <v>101</v>
      </c>
      <c r="F64" s="274" t="s">
        <v>101</v>
      </c>
      <c r="G64" s="265">
        <v>4</v>
      </c>
      <c r="H64" s="265" t="s">
        <v>101</v>
      </c>
    </row>
    <row r="65" spans="2:8" ht="13.5" customHeight="1" x14ac:dyDescent="0.15">
      <c r="B65" s="266" t="s">
        <v>74</v>
      </c>
      <c r="C65" s="271" t="s">
        <v>130</v>
      </c>
      <c r="D65" s="272">
        <v>2</v>
      </c>
      <c r="E65" s="272">
        <v>3</v>
      </c>
      <c r="F65" s="273">
        <v>0</v>
      </c>
      <c r="G65" s="272">
        <v>9</v>
      </c>
      <c r="H65" s="272">
        <v>0</v>
      </c>
    </row>
    <row r="66" spans="2:8" ht="13.5" customHeight="1" x14ac:dyDescent="0.15">
      <c r="B66" s="267"/>
      <c r="C66" s="255" t="s">
        <v>131</v>
      </c>
      <c r="D66" s="257">
        <v>1</v>
      </c>
      <c r="E66" s="257">
        <v>3</v>
      </c>
      <c r="F66" s="257" t="s">
        <v>103</v>
      </c>
      <c r="G66" s="257">
        <v>5</v>
      </c>
      <c r="H66" s="257" t="s">
        <v>103</v>
      </c>
    </row>
    <row r="67" spans="2:8" ht="13.5" customHeight="1" x14ac:dyDescent="0.15">
      <c r="B67" s="268"/>
      <c r="C67" s="263" t="s">
        <v>132</v>
      </c>
      <c r="D67" s="265">
        <v>1</v>
      </c>
      <c r="E67" s="274" t="s">
        <v>103</v>
      </c>
      <c r="F67" s="274" t="s">
        <v>103</v>
      </c>
      <c r="G67" s="265">
        <v>4</v>
      </c>
      <c r="H67" s="265" t="s">
        <v>103</v>
      </c>
    </row>
    <row r="68" spans="2:8" ht="13.5" customHeight="1" x14ac:dyDescent="0.15">
      <c r="B68" s="266" t="s">
        <v>133</v>
      </c>
      <c r="C68" s="271" t="s">
        <v>130</v>
      </c>
      <c r="D68" s="272">
        <v>2</v>
      </c>
      <c r="E68" s="272">
        <v>3</v>
      </c>
      <c r="F68" s="273">
        <v>0</v>
      </c>
      <c r="G68" s="272">
        <v>9</v>
      </c>
      <c r="H68" s="272">
        <v>0</v>
      </c>
    </row>
    <row r="69" spans="2:8" ht="13.5" customHeight="1" x14ac:dyDescent="0.15">
      <c r="B69" s="267"/>
      <c r="C69" s="255" t="s">
        <v>131</v>
      </c>
      <c r="D69" s="68">
        <v>1</v>
      </c>
      <c r="E69" s="68">
        <v>3</v>
      </c>
      <c r="F69" s="275" t="s">
        <v>103</v>
      </c>
      <c r="G69" s="68">
        <v>5</v>
      </c>
      <c r="H69" s="68" t="s">
        <v>103</v>
      </c>
    </row>
    <row r="70" spans="2:8" ht="13.5" customHeight="1" x14ac:dyDescent="0.15">
      <c r="B70" s="268"/>
      <c r="C70" s="263" t="s">
        <v>132</v>
      </c>
      <c r="D70" s="265">
        <v>1</v>
      </c>
      <c r="E70" s="265" t="s">
        <v>103</v>
      </c>
      <c r="F70" s="265" t="s">
        <v>103</v>
      </c>
      <c r="G70" s="265">
        <v>4</v>
      </c>
      <c r="H70" s="265" t="s">
        <v>103</v>
      </c>
    </row>
    <row r="71" spans="2:8" ht="13.5" customHeight="1" x14ac:dyDescent="0.15">
      <c r="B71" s="266" t="s">
        <v>134</v>
      </c>
      <c r="C71" s="271" t="s">
        <v>130</v>
      </c>
      <c r="D71" s="272">
        <v>2</v>
      </c>
      <c r="E71" s="272">
        <v>3</v>
      </c>
      <c r="F71" s="273">
        <v>0</v>
      </c>
      <c r="G71" s="272">
        <v>9</v>
      </c>
      <c r="H71" s="272">
        <v>0</v>
      </c>
    </row>
    <row r="72" spans="2:8" ht="13.5" customHeight="1" x14ac:dyDescent="0.15">
      <c r="B72" s="267"/>
      <c r="C72" s="255" t="s">
        <v>131</v>
      </c>
      <c r="D72" s="68">
        <v>1</v>
      </c>
      <c r="E72" s="68">
        <v>3</v>
      </c>
      <c r="F72" s="275" t="s">
        <v>103</v>
      </c>
      <c r="G72" s="68">
        <v>5</v>
      </c>
      <c r="H72" s="68" t="s">
        <v>103</v>
      </c>
    </row>
    <row r="73" spans="2:8" ht="13.5" customHeight="1" x14ac:dyDescent="0.15">
      <c r="B73" s="268"/>
      <c r="C73" s="263" t="s">
        <v>132</v>
      </c>
      <c r="D73" s="265">
        <v>1</v>
      </c>
      <c r="E73" s="265" t="s">
        <v>103</v>
      </c>
      <c r="F73" s="265" t="s">
        <v>103</v>
      </c>
      <c r="G73" s="265">
        <v>4</v>
      </c>
      <c r="H73" s="265" t="s">
        <v>103</v>
      </c>
    </row>
    <row r="74" spans="2:8" ht="13.5" customHeight="1" x14ac:dyDescent="0.15">
      <c r="B74" s="64" t="s">
        <v>135</v>
      </c>
      <c r="H74" s="276"/>
    </row>
    <row r="75" spans="2:8" ht="15" customHeight="1" x14ac:dyDescent="0.15"/>
    <row r="76" spans="2:8" ht="15" customHeight="1" x14ac:dyDescent="0.15"/>
    <row r="77" spans="2:8" ht="15" customHeight="1" x14ac:dyDescent="0.15"/>
    <row r="78" spans="2:8" ht="15" customHeight="1" x14ac:dyDescent="0.15"/>
    <row r="79" spans="2:8" ht="15" customHeight="1" x14ac:dyDescent="0.15"/>
    <row r="80" spans="2:8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mergeCells count="23">
    <mergeCell ref="B59:B61"/>
    <mergeCell ref="B62:B64"/>
    <mergeCell ref="B65:B67"/>
    <mergeCell ref="B68:B70"/>
    <mergeCell ref="B71:B73"/>
    <mergeCell ref="B41:B43"/>
    <mergeCell ref="B44:B46"/>
    <mergeCell ref="B47:B49"/>
    <mergeCell ref="B50:B52"/>
    <mergeCell ref="B53:B55"/>
    <mergeCell ref="B56:B58"/>
    <mergeCell ref="B23:B25"/>
    <mergeCell ref="B26:B28"/>
    <mergeCell ref="B29:B31"/>
    <mergeCell ref="B32:B34"/>
    <mergeCell ref="B35:B37"/>
    <mergeCell ref="B38:B40"/>
    <mergeCell ref="B5:B7"/>
    <mergeCell ref="B8:B10"/>
    <mergeCell ref="B11:B13"/>
    <mergeCell ref="B14:B16"/>
    <mergeCell ref="B17:B19"/>
    <mergeCell ref="B20:B22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&amp;R17.法務・警察</oddHeader>
    <oddFooter>&amp;C-119-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topLeftCell="A23" zoomScaleNormal="100" workbookViewId="0">
      <selection activeCell="I61" sqref="I61"/>
    </sheetView>
  </sheetViews>
  <sheetFormatPr defaultRowHeight="11.25" x14ac:dyDescent="0.15"/>
  <cols>
    <col min="1" max="1" width="1.625" style="5" customWidth="1"/>
    <col min="2" max="2" width="7.875" style="250" customWidth="1"/>
    <col min="3" max="4" width="5.75" style="250" customWidth="1"/>
    <col min="5" max="16" width="5.75" style="5" customWidth="1"/>
    <col min="17" max="256" width="9" style="5"/>
    <col min="257" max="257" width="1.625" style="5" customWidth="1"/>
    <col min="258" max="258" width="7.875" style="5" customWidth="1"/>
    <col min="259" max="272" width="5.75" style="5" customWidth="1"/>
    <col min="273" max="512" width="9" style="5"/>
    <col min="513" max="513" width="1.625" style="5" customWidth="1"/>
    <col min="514" max="514" width="7.875" style="5" customWidth="1"/>
    <col min="515" max="528" width="5.75" style="5" customWidth="1"/>
    <col min="529" max="768" width="9" style="5"/>
    <col min="769" max="769" width="1.625" style="5" customWidth="1"/>
    <col min="770" max="770" width="7.875" style="5" customWidth="1"/>
    <col min="771" max="784" width="5.75" style="5" customWidth="1"/>
    <col min="785" max="1024" width="9" style="5"/>
    <col min="1025" max="1025" width="1.625" style="5" customWidth="1"/>
    <col min="1026" max="1026" width="7.875" style="5" customWidth="1"/>
    <col min="1027" max="1040" width="5.75" style="5" customWidth="1"/>
    <col min="1041" max="1280" width="9" style="5"/>
    <col min="1281" max="1281" width="1.625" style="5" customWidth="1"/>
    <col min="1282" max="1282" width="7.875" style="5" customWidth="1"/>
    <col min="1283" max="1296" width="5.75" style="5" customWidth="1"/>
    <col min="1297" max="1536" width="9" style="5"/>
    <col min="1537" max="1537" width="1.625" style="5" customWidth="1"/>
    <col min="1538" max="1538" width="7.875" style="5" customWidth="1"/>
    <col min="1539" max="1552" width="5.75" style="5" customWidth="1"/>
    <col min="1553" max="1792" width="9" style="5"/>
    <col min="1793" max="1793" width="1.625" style="5" customWidth="1"/>
    <col min="1794" max="1794" width="7.875" style="5" customWidth="1"/>
    <col min="1795" max="1808" width="5.75" style="5" customWidth="1"/>
    <col min="1809" max="2048" width="9" style="5"/>
    <col min="2049" max="2049" width="1.625" style="5" customWidth="1"/>
    <col min="2050" max="2050" width="7.875" style="5" customWidth="1"/>
    <col min="2051" max="2064" width="5.75" style="5" customWidth="1"/>
    <col min="2065" max="2304" width="9" style="5"/>
    <col min="2305" max="2305" width="1.625" style="5" customWidth="1"/>
    <col min="2306" max="2306" width="7.875" style="5" customWidth="1"/>
    <col min="2307" max="2320" width="5.75" style="5" customWidth="1"/>
    <col min="2321" max="2560" width="9" style="5"/>
    <col min="2561" max="2561" width="1.625" style="5" customWidth="1"/>
    <col min="2562" max="2562" width="7.875" style="5" customWidth="1"/>
    <col min="2563" max="2576" width="5.75" style="5" customWidth="1"/>
    <col min="2577" max="2816" width="9" style="5"/>
    <col min="2817" max="2817" width="1.625" style="5" customWidth="1"/>
    <col min="2818" max="2818" width="7.875" style="5" customWidth="1"/>
    <col min="2819" max="2832" width="5.75" style="5" customWidth="1"/>
    <col min="2833" max="3072" width="9" style="5"/>
    <col min="3073" max="3073" width="1.625" style="5" customWidth="1"/>
    <col min="3074" max="3074" width="7.875" style="5" customWidth="1"/>
    <col min="3075" max="3088" width="5.75" style="5" customWidth="1"/>
    <col min="3089" max="3328" width="9" style="5"/>
    <col min="3329" max="3329" width="1.625" style="5" customWidth="1"/>
    <col min="3330" max="3330" width="7.875" style="5" customWidth="1"/>
    <col min="3331" max="3344" width="5.75" style="5" customWidth="1"/>
    <col min="3345" max="3584" width="9" style="5"/>
    <col min="3585" max="3585" width="1.625" style="5" customWidth="1"/>
    <col min="3586" max="3586" width="7.875" style="5" customWidth="1"/>
    <col min="3587" max="3600" width="5.75" style="5" customWidth="1"/>
    <col min="3601" max="3840" width="9" style="5"/>
    <col min="3841" max="3841" width="1.625" style="5" customWidth="1"/>
    <col min="3842" max="3842" width="7.875" style="5" customWidth="1"/>
    <col min="3843" max="3856" width="5.75" style="5" customWidth="1"/>
    <col min="3857" max="4096" width="9" style="5"/>
    <col min="4097" max="4097" width="1.625" style="5" customWidth="1"/>
    <col min="4098" max="4098" width="7.875" style="5" customWidth="1"/>
    <col min="4099" max="4112" width="5.75" style="5" customWidth="1"/>
    <col min="4113" max="4352" width="9" style="5"/>
    <col min="4353" max="4353" width="1.625" style="5" customWidth="1"/>
    <col min="4354" max="4354" width="7.875" style="5" customWidth="1"/>
    <col min="4355" max="4368" width="5.75" style="5" customWidth="1"/>
    <col min="4369" max="4608" width="9" style="5"/>
    <col min="4609" max="4609" width="1.625" style="5" customWidth="1"/>
    <col min="4610" max="4610" width="7.875" style="5" customWidth="1"/>
    <col min="4611" max="4624" width="5.75" style="5" customWidth="1"/>
    <col min="4625" max="4864" width="9" style="5"/>
    <col min="4865" max="4865" width="1.625" style="5" customWidth="1"/>
    <col min="4866" max="4866" width="7.875" style="5" customWidth="1"/>
    <col min="4867" max="4880" width="5.75" style="5" customWidth="1"/>
    <col min="4881" max="5120" width="9" style="5"/>
    <col min="5121" max="5121" width="1.625" style="5" customWidth="1"/>
    <col min="5122" max="5122" width="7.875" style="5" customWidth="1"/>
    <col min="5123" max="5136" width="5.75" style="5" customWidth="1"/>
    <col min="5137" max="5376" width="9" style="5"/>
    <col min="5377" max="5377" width="1.625" style="5" customWidth="1"/>
    <col min="5378" max="5378" width="7.875" style="5" customWidth="1"/>
    <col min="5379" max="5392" width="5.75" style="5" customWidth="1"/>
    <col min="5393" max="5632" width="9" style="5"/>
    <col min="5633" max="5633" width="1.625" style="5" customWidth="1"/>
    <col min="5634" max="5634" width="7.875" style="5" customWidth="1"/>
    <col min="5635" max="5648" width="5.75" style="5" customWidth="1"/>
    <col min="5649" max="5888" width="9" style="5"/>
    <col min="5889" max="5889" width="1.625" style="5" customWidth="1"/>
    <col min="5890" max="5890" width="7.875" style="5" customWidth="1"/>
    <col min="5891" max="5904" width="5.75" style="5" customWidth="1"/>
    <col min="5905" max="6144" width="9" style="5"/>
    <col min="6145" max="6145" width="1.625" style="5" customWidth="1"/>
    <col min="6146" max="6146" width="7.875" style="5" customWidth="1"/>
    <col min="6147" max="6160" width="5.75" style="5" customWidth="1"/>
    <col min="6161" max="6400" width="9" style="5"/>
    <col min="6401" max="6401" width="1.625" style="5" customWidth="1"/>
    <col min="6402" max="6402" width="7.875" style="5" customWidth="1"/>
    <col min="6403" max="6416" width="5.75" style="5" customWidth="1"/>
    <col min="6417" max="6656" width="9" style="5"/>
    <col min="6657" max="6657" width="1.625" style="5" customWidth="1"/>
    <col min="6658" max="6658" width="7.875" style="5" customWidth="1"/>
    <col min="6659" max="6672" width="5.75" style="5" customWidth="1"/>
    <col min="6673" max="6912" width="9" style="5"/>
    <col min="6913" max="6913" width="1.625" style="5" customWidth="1"/>
    <col min="6914" max="6914" width="7.875" style="5" customWidth="1"/>
    <col min="6915" max="6928" width="5.75" style="5" customWidth="1"/>
    <col min="6929" max="7168" width="9" style="5"/>
    <col min="7169" max="7169" width="1.625" style="5" customWidth="1"/>
    <col min="7170" max="7170" width="7.875" style="5" customWidth="1"/>
    <col min="7171" max="7184" width="5.75" style="5" customWidth="1"/>
    <col min="7185" max="7424" width="9" style="5"/>
    <col min="7425" max="7425" width="1.625" style="5" customWidth="1"/>
    <col min="7426" max="7426" width="7.875" style="5" customWidth="1"/>
    <col min="7427" max="7440" width="5.75" style="5" customWidth="1"/>
    <col min="7441" max="7680" width="9" style="5"/>
    <col min="7681" max="7681" width="1.625" style="5" customWidth="1"/>
    <col min="7682" max="7682" width="7.875" style="5" customWidth="1"/>
    <col min="7683" max="7696" width="5.75" style="5" customWidth="1"/>
    <col min="7697" max="7936" width="9" style="5"/>
    <col min="7937" max="7937" width="1.625" style="5" customWidth="1"/>
    <col min="7938" max="7938" width="7.875" style="5" customWidth="1"/>
    <col min="7939" max="7952" width="5.75" style="5" customWidth="1"/>
    <col min="7953" max="8192" width="9" style="5"/>
    <col min="8193" max="8193" width="1.625" style="5" customWidth="1"/>
    <col min="8194" max="8194" width="7.875" style="5" customWidth="1"/>
    <col min="8195" max="8208" width="5.75" style="5" customWidth="1"/>
    <col min="8209" max="8448" width="9" style="5"/>
    <col min="8449" max="8449" width="1.625" style="5" customWidth="1"/>
    <col min="8450" max="8450" width="7.875" style="5" customWidth="1"/>
    <col min="8451" max="8464" width="5.75" style="5" customWidth="1"/>
    <col min="8465" max="8704" width="9" style="5"/>
    <col min="8705" max="8705" width="1.625" style="5" customWidth="1"/>
    <col min="8706" max="8706" width="7.875" style="5" customWidth="1"/>
    <col min="8707" max="8720" width="5.75" style="5" customWidth="1"/>
    <col min="8721" max="8960" width="9" style="5"/>
    <col min="8961" max="8961" width="1.625" style="5" customWidth="1"/>
    <col min="8962" max="8962" width="7.875" style="5" customWidth="1"/>
    <col min="8963" max="8976" width="5.75" style="5" customWidth="1"/>
    <col min="8977" max="9216" width="9" style="5"/>
    <col min="9217" max="9217" width="1.625" style="5" customWidth="1"/>
    <col min="9218" max="9218" width="7.875" style="5" customWidth="1"/>
    <col min="9219" max="9232" width="5.75" style="5" customWidth="1"/>
    <col min="9233" max="9472" width="9" style="5"/>
    <col min="9473" max="9473" width="1.625" style="5" customWidth="1"/>
    <col min="9474" max="9474" width="7.875" style="5" customWidth="1"/>
    <col min="9475" max="9488" width="5.75" style="5" customWidth="1"/>
    <col min="9489" max="9728" width="9" style="5"/>
    <col min="9729" max="9729" width="1.625" style="5" customWidth="1"/>
    <col min="9730" max="9730" width="7.875" style="5" customWidth="1"/>
    <col min="9731" max="9744" width="5.75" style="5" customWidth="1"/>
    <col min="9745" max="9984" width="9" style="5"/>
    <col min="9985" max="9985" width="1.625" style="5" customWidth="1"/>
    <col min="9986" max="9986" width="7.875" style="5" customWidth="1"/>
    <col min="9987" max="10000" width="5.75" style="5" customWidth="1"/>
    <col min="10001" max="10240" width="9" style="5"/>
    <col min="10241" max="10241" width="1.625" style="5" customWidth="1"/>
    <col min="10242" max="10242" width="7.875" style="5" customWidth="1"/>
    <col min="10243" max="10256" width="5.75" style="5" customWidth="1"/>
    <col min="10257" max="10496" width="9" style="5"/>
    <col min="10497" max="10497" width="1.625" style="5" customWidth="1"/>
    <col min="10498" max="10498" width="7.875" style="5" customWidth="1"/>
    <col min="10499" max="10512" width="5.75" style="5" customWidth="1"/>
    <col min="10513" max="10752" width="9" style="5"/>
    <col min="10753" max="10753" width="1.625" style="5" customWidth="1"/>
    <col min="10754" max="10754" width="7.875" style="5" customWidth="1"/>
    <col min="10755" max="10768" width="5.75" style="5" customWidth="1"/>
    <col min="10769" max="11008" width="9" style="5"/>
    <col min="11009" max="11009" width="1.625" style="5" customWidth="1"/>
    <col min="11010" max="11010" width="7.875" style="5" customWidth="1"/>
    <col min="11011" max="11024" width="5.75" style="5" customWidth="1"/>
    <col min="11025" max="11264" width="9" style="5"/>
    <col min="11265" max="11265" width="1.625" style="5" customWidth="1"/>
    <col min="11266" max="11266" width="7.875" style="5" customWidth="1"/>
    <col min="11267" max="11280" width="5.75" style="5" customWidth="1"/>
    <col min="11281" max="11520" width="9" style="5"/>
    <col min="11521" max="11521" width="1.625" style="5" customWidth="1"/>
    <col min="11522" max="11522" width="7.875" style="5" customWidth="1"/>
    <col min="11523" max="11536" width="5.75" style="5" customWidth="1"/>
    <col min="11537" max="11776" width="9" style="5"/>
    <col min="11777" max="11777" width="1.625" style="5" customWidth="1"/>
    <col min="11778" max="11778" width="7.875" style="5" customWidth="1"/>
    <col min="11779" max="11792" width="5.75" style="5" customWidth="1"/>
    <col min="11793" max="12032" width="9" style="5"/>
    <col min="12033" max="12033" width="1.625" style="5" customWidth="1"/>
    <col min="12034" max="12034" width="7.875" style="5" customWidth="1"/>
    <col min="12035" max="12048" width="5.75" style="5" customWidth="1"/>
    <col min="12049" max="12288" width="9" style="5"/>
    <col min="12289" max="12289" width="1.625" style="5" customWidth="1"/>
    <col min="12290" max="12290" width="7.875" style="5" customWidth="1"/>
    <col min="12291" max="12304" width="5.75" style="5" customWidth="1"/>
    <col min="12305" max="12544" width="9" style="5"/>
    <col min="12545" max="12545" width="1.625" style="5" customWidth="1"/>
    <col min="12546" max="12546" width="7.875" style="5" customWidth="1"/>
    <col min="12547" max="12560" width="5.75" style="5" customWidth="1"/>
    <col min="12561" max="12800" width="9" style="5"/>
    <col min="12801" max="12801" width="1.625" style="5" customWidth="1"/>
    <col min="12802" max="12802" width="7.875" style="5" customWidth="1"/>
    <col min="12803" max="12816" width="5.75" style="5" customWidth="1"/>
    <col min="12817" max="13056" width="9" style="5"/>
    <col min="13057" max="13057" width="1.625" style="5" customWidth="1"/>
    <col min="13058" max="13058" width="7.875" style="5" customWidth="1"/>
    <col min="13059" max="13072" width="5.75" style="5" customWidth="1"/>
    <col min="13073" max="13312" width="9" style="5"/>
    <col min="13313" max="13313" width="1.625" style="5" customWidth="1"/>
    <col min="13314" max="13314" width="7.875" style="5" customWidth="1"/>
    <col min="13315" max="13328" width="5.75" style="5" customWidth="1"/>
    <col min="13329" max="13568" width="9" style="5"/>
    <col min="13569" max="13569" width="1.625" style="5" customWidth="1"/>
    <col min="13570" max="13570" width="7.875" style="5" customWidth="1"/>
    <col min="13571" max="13584" width="5.75" style="5" customWidth="1"/>
    <col min="13585" max="13824" width="9" style="5"/>
    <col min="13825" max="13825" width="1.625" style="5" customWidth="1"/>
    <col min="13826" max="13826" width="7.875" style="5" customWidth="1"/>
    <col min="13827" max="13840" width="5.75" style="5" customWidth="1"/>
    <col min="13841" max="14080" width="9" style="5"/>
    <col min="14081" max="14081" width="1.625" style="5" customWidth="1"/>
    <col min="14082" max="14082" width="7.875" style="5" customWidth="1"/>
    <col min="14083" max="14096" width="5.75" style="5" customWidth="1"/>
    <col min="14097" max="14336" width="9" style="5"/>
    <col min="14337" max="14337" width="1.625" style="5" customWidth="1"/>
    <col min="14338" max="14338" width="7.875" style="5" customWidth="1"/>
    <col min="14339" max="14352" width="5.75" style="5" customWidth="1"/>
    <col min="14353" max="14592" width="9" style="5"/>
    <col min="14593" max="14593" width="1.625" style="5" customWidth="1"/>
    <col min="14594" max="14594" width="7.875" style="5" customWidth="1"/>
    <col min="14595" max="14608" width="5.75" style="5" customWidth="1"/>
    <col min="14609" max="14848" width="9" style="5"/>
    <col min="14849" max="14849" width="1.625" style="5" customWidth="1"/>
    <col min="14850" max="14850" width="7.875" style="5" customWidth="1"/>
    <col min="14851" max="14864" width="5.75" style="5" customWidth="1"/>
    <col min="14865" max="15104" width="9" style="5"/>
    <col min="15105" max="15105" width="1.625" style="5" customWidth="1"/>
    <col min="15106" max="15106" width="7.875" style="5" customWidth="1"/>
    <col min="15107" max="15120" width="5.75" style="5" customWidth="1"/>
    <col min="15121" max="15360" width="9" style="5"/>
    <col min="15361" max="15361" width="1.625" style="5" customWidth="1"/>
    <col min="15362" max="15362" width="7.875" style="5" customWidth="1"/>
    <col min="15363" max="15376" width="5.75" style="5" customWidth="1"/>
    <col min="15377" max="15616" width="9" style="5"/>
    <col min="15617" max="15617" width="1.625" style="5" customWidth="1"/>
    <col min="15618" max="15618" width="7.875" style="5" customWidth="1"/>
    <col min="15619" max="15632" width="5.75" style="5" customWidth="1"/>
    <col min="15633" max="15872" width="9" style="5"/>
    <col min="15873" max="15873" width="1.625" style="5" customWidth="1"/>
    <col min="15874" max="15874" width="7.875" style="5" customWidth="1"/>
    <col min="15875" max="15888" width="5.75" style="5" customWidth="1"/>
    <col min="15889" max="16128" width="9" style="5"/>
    <col min="16129" max="16129" width="1.625" style="5" customWidth="1"/>
    <col min="16130" max="16130" width="7.875" style="5" customWidth="1"/>
    <col min="16131" max="16144" width="5.75" style="5" customWidth="1"/>
    <col min="16145" max="16384" width="9" style="5"/>
  </cols>
  <sheetData>
    <row r="1" spans="1:16" ht="30" customHeight="1" x14ac:dyDescent="0.15">
      <c r="A1" s="1" t="s">
        <v>136</v>
      </c>
    </row>
    <row r="2" spans="1:16" ht="7.5" customHeight="1" x14ac:dyDescent="0.15">
      <c r="A2" s="1"/>
    </row>
    <row r="3" spans="1:16" ht="22.5" customHeight="1" x14ac:dyDescent="0.15">
      <c r="B3" s="251" t="s">
        <v>137</v>
      </c>
      <c r="P3" s="277" t="s">
        <v>138</v>
      </c>
    </row>
    <row r="4" spans="1:16" s="63" customFormat="1" ht="18.75" customHeight="1" x14ac:dyDescent="0.4">
      <c r="B4" s="278" t="s">
        <v>50</v>
      </c>
      <c r="C4" s="279" t="s">
        <v>47</v>
      </c>
      <c r="D4" s="280"/>
      <c r="E4" s="279" t="s">
        <v>139</v>
      </c>
      <c r="F4" s="280"/>
      <c r="G4" s="279" t="s">
        <v>140</v>
      </c>
      <c r="H4" s="280"/>
      <c r="I4" s="279" t="s">
        <v>141</v>
      </c>
      <c r="J4" s="280"/>
      <c r="K4" s="279" t="s">
        <v>142</v>
      </c>
      <c r="L4" s="280"/>
      <c r="M4" s="279" t="s">
        <v>143</v>
      </c>
      <c r="N4" s="280"/>
      <c r="O4" s="279" t="s">
        <v>93</v>
      </c>
      <c r="P4" s="280"/>
    </row>
    <row r="5" spans="1:16" s="63" customFormat="1" ht="18.75" customHeight="1" x14ac:dyDescent="0.4">
      <c r="B5" s="281"/>
      <c r="C5" s="282" t="s">
        <v>144</v>
      </c>
      <c r="D5" s="283" t="s">
        <v>145</v>
      </c>
      <c r="E5" s="284" t="s">
        <v>144</v>
      </c>
      <c r="F5" s="285" t="s">
        <v>145</v>
      </c>
      <c r="G5" s="284" t="s">
        <v>144</v>
      </c>
      <c r="H5" s="285" t="s">
        <v>145</v>
      </c>
      <c r="I5" s="284" t="s">
        <v>144</v>
      </c>
      <c r="J5" s="285" t="s">
        <v>145</v>
      </c>
      <c r="K5" s="284" t="s">
        <v>144</v>
      </c>
      <c r="L5" s="285" t="s">
        <v>145</v>
      </c>
      <c r="M5" s="284" t="s">
        <v>144</v>
      </c>
      <c r="N5" s="285" t="s">
        <v>145</v>
      </c>
      <c r="O5" s="282" t="s">
        <v>144</v>
      </c>
      <c r="P5" s="283" t="s">
        <v>145</v>
      </c>
    </row>
    <row r="6" spans="1:16" s="182" customFormat="1" ht="13.5" hidden="1" customHeight="1" x14ac:dyDescent="0.4">
      <c r="B6" s="286" t="s">
        <v>54</v>
      </c>
      <c r="C6" s="287">
        <f t="shared" ref="C6:P6" si="0">SUM(C7:C10)</f>
        <v>1172</v>
      </c>
      <c r="D6" s="288">
        <f>SUM(D7:D10)</f>
        <v>505</v>
      </c>
      <c r="E6" s="287">
        <f t="shared" si="0"/>
        <v>6</v>
      </c>
      <c r="F6" s="288">
        <f t="shared" si="0"/>
        <v>6</v>
      </c>
      <c r="G6" s="287">
        <f t="shared" si="0"/>
        <v>4</v>
      </c>
      <c r="H6" s="288">
        <f t="shared" si="0"/>
        <v>2</v>
      </c>
      <c r="I6" s="287">
        <f t="shared" si="0"/>
        <v>1050</v>
      </c>
      <c r="J6" s="288">
        <f t="shared" si="0"/>
        <v>403</v>
      </c>
      <c r="K6" s="287">
        <f t="shared" si="0"/>
        <v>52</v>
      </c>
      <c r="L6" s="288">
        <f t="shared" si="0"/>
        <v>52</v>
      </c>
      <c r="M6" s="287">
        <f t="shared" si="0"/>
        <v>1</v>
      </c>
      <c r="N6" s="288">
        <f t="shared" si="0"/>
        <v>1</v>
      </c>
      <c r="O6" s="287">
        <f t="shared" si="0"/>
        <v>59</v>
      </c>
      <c r="P6" s="288">
        <f t="shared" si="0"/>
        <v>41</v>
      </c>
    </row>
    <row r="7" spans="1:16" s="182" customFormat="1" ht="13.5" hidden="1" customHeight="1" x14ac:dyDescent="0.4">
      <c r="B7" s="289" t="s">
        <v>146</v>
      </c>
      <c r="C7" s="290">
        <f>+E7+G7+I7+K7+M7+O7</f>
        <v>194</v>
      </c>
      <c r="D7" s="291">
        <f>+F7+H7+J7+L7+N7+P7</f>
        <v>89</v>
      </c>
      <c r="E7" s="292">
        <v>3</v>
      </c>
      <c r="F7" s="293">
        <v>3</v>
      </c>
      <c r="G7" s="292">
        <v>0</v>
      </c>
      <c r="H7" s="293">
        <v>0</v>
      </c>
      <c r="I7" s="292">
        <v>160</v>
      </c>
      <c r="J7" s="293">
        <v>59</v>
      </c>
      <c r="K7" s="292">
        <v>20</v>
      </c>
      <c r="L7" s="293">
        <v>20</v>
      </c>
      <c r="M7" s="292">
        <v>0</v>
      </c>
      <c r="N7" s="293">
        <v>0</v>
      </c>
      <c r="O7" s="292">
        <v>11</v>
      </c>
      <c r="P7" s="293">
        <v>7</v>
      </c>
    </row>
    <row r="8" spans="1:16" s="182" customFormat="1" ht="13.5" hidden="1" customHeight="1" x14ac:dyDescent="0.4">
      <c r="B8" s="289" t="s">
        <v>147</v>
      </c>
      <c r="C8" s="290">
        <f t="shared" ref="C8:D10" si="1">+E8+G8+I8+K8+M8+O8</f>
        <v>355</v>
      </c>
      <c r="D8" s="291">
        <f t="shared" si="1"/>
        <v>145</v>
      </c>
      <c r="E8" s="292">
        <v>3</v>
      </c>
      <c r="F8" s="293">
        <v>3</v>
      </c>
      <c r="G8" s="292">
        <v>1</v>
      </c>
      <c r="H8" s="293">
        <v>1</v>
      </c>
      <c r="I8" s="292">
        <v>324</v>
      </c>
      <c r="J8" s="293">
        <v>122</v>
      </c>
      <c r="K8" s="292">
        <v>7</v>
      </c>
      <c r="L8" s="293">
        <v>7</v>
      </c>
      <c r="M8" s="292">
        <v>1</v>
      </c>
      <c r="N8" s="293">
        <v>1</v>
      </c>
      <c r="O8" s="292">
        <v>19</v>
      </c>
      <c r="P8" s="293">
        <v>11</v>
      </c>
    </row>
    <row r="9" spans="1:16" s="182" customFormat="1" ht="13.5" hidden="1" customHeight="1" x14ac:dyDescent="0.4">
      <c r="B9" s="289" t="s">
        <v>148</v>
      </c>
      <c r="C9" s="290">
        <f t="shared" si="1"/>
        <v>423</v>
      </c>
      <c r="D9" s="291">
        <f t="shared" si="1"/>
        <v>132</v>
      </c>
      <c r="E9" s="292">
        <v>0</v>
      </c>
      <c r="F9" s="293">
        <v>0</v>
      </c>
      <c r="G9" s="292">
        <v>3</v>
      </c>
      <c r="H9" s="293">
        <v>1</v>
      </c>
      <c r="I9" s="292">
        <v>372</v>
      </c>
      <c r="J9" s="293">
        <v>89</v>
      </c>
      <c r="K9" s="292">
        <v>21</v>
      </c>
      <c r="L9" s="293">
        <v>21</v>
      </c>
      <c r="M9" s="292">
        <v>0</v>
      </c>
      <c r="N9" s="293">
        <v>0</v>
      </c>
      <c r="O9" s="292">
        <v>27</v>
      </c>
      <c r="P9" s="293">
        <v>21</v>
      </c>
    </row>
    <row r="10" spans="1:16" s="182" customFormat="1" ht="13.5" hidden="1" customHeight="1" x14ac:dyDescent="0.4">
      <c r="B10" s="294" t="s">
        <v>149</v>
      </c>
      <c r="C10" s="295">
        <f t="shared" si="1"/>
        <v>200</v>
      </c>
      <c r="D10" s="296">
        <f t="shared" si="1"/>
        <v>139</v>
      </c>
      <c r="E10" s="297">
        <v>0</v>
      </c>
      <c r="F10" s="298">
        <v>0</v>
      </c>
      <c r="G10" s="297">
        <v>0</v>
      </c>
      <c r="H10" s="298">
        <v>0</v>
      </c>
      <c r="I10" s="297">
        <v>194</v>
      </c>
      <c r="J10" s="298">
        <v>133</v>
      </c>
      <c r="K10" s="297">
        <v>4</v>
      </c>
      <c r="L10" s="298">
        <v>4</v>
      </c>
      <c r="M10" s="297">
        <v>0</v>
      </c>
      <c r="N10" s="298">
        <v>0</v>
      </c>
      <c r="O10" s="297">
        <v>2</v>
      </c>
      <c r="P10" s="298">
        <v>2</v>
      </c>
    </row>
    <row r="11" spans="1:16" s="182" customFormat="1" ht="13.5" customHeight="1" x14ac:dyDescent="0.4">
      <c r="B11" s="286" t="s">
        <v>55</v>
      </c>
      <c r="C11" s="287">
        <f t="shared" ref="C11:P11" si="2">SUM(C12:C15)</f>
        <v>1008</v>
      </c>
      <c r="D11" s="288">
        <f t="shared" si="2"/>
        <v>349</v>
      </c>
      <c r="E11" s="287">
        <f t="shared" si="2"/>
        <v>8</v>
      </c>
      <c r="F11" s="288">
        <f t="shared" si="2"/>
        <v>6</v>
      </c>
      <c r="G11" s="287">
        <f t="shared" si="2"/>
        <v>11</v>
      </c>
      <c r="H11" s="288">
        <f t="shared" si="2"/>
        <v>8</v>
      </c>
      <c r="I11" s="287">
        <f t="shared" si="2"/>
        <v>947</v>
      </c>
      <c r="J11" s="288">
        <f t="shared" si="2"/>
        <v>299</v>
      </c>
      <c r="K11" s="287">
        <f t="shared" si="2"/>
        <v>10</v>
      </c>
      <c r="L11" s="288">
        <f t="shared" si="2"/>
        <v>12</v>
      </c>
      <c r="M11" s="287">
        <f t="shared" si="2"/>
        <v>3</v>
      </c>
      <c r="N11" s="288">
        <f t="shared" si="2"/>
        <v>2</v>
      </c>
      <c r="O11" s="287">
        <f t="shared" si="2"/>
        <v>29</v>
      </c>
      <c r="P11" s="288">
        <f t="shared" si="2"/>
        <v>22</v>
      </c>
    </row>
    <row r="12" spans="1:16" s="182" customFormat="1" ht="13.5" customHeight="1" x14ac:dyDescent="0.4">
      <c r="B12" s="289" t="s">
        <v>146</v>
      </c>
      <c r="C12" s="290">
        <f>+E12+G12+I12+K12+M12+O12</f>
        <v>185</v>
      </c>
      <c r="D12" s="291">
        <f>+F12+H12+J12+L12+N12+P12</f>
        <v>80</v>
      </c>
      <c r="E12" s="292">
        <v>3</v>
      </c>
      <c r="F12" s="293">
        <v>3</v>
      </c>
      <c r="G12" s="292">
        <v>2</v>
      </c>
      <c r="H12" s="293">
        <v>2</v>
      </c>
      <c r="I12" s="292">
        <v>171</v>
      </c>
      <c r="J12" s="293">
        <v>67</v>
      </c>
      <c r="K12" s="292">
        <v>0</v>
      </c>
      <c r="L12" s="293">
        <v>2</v>
      </c>
      <c r="M12" s="292">
        <v>0</v>
      </c>
      <c r="N12" s="293">
        <v>0</v>
      </c>
      <c r="O12" s="292">
        <v>9</v>
      </c>
      <c r="P12" s="293">
        <v>6</v>
      </c>
    </row>
    <row r="13" spans="1:16" s="182" customFormat="1" ht="13.5" customHeight="1" x14ac:dyDescent="0.4">
      <c r="B13" s="289" t="s">
        <v>147</v>
      </c>
      <c r="C13" s="290">
        <f t="shared" ref="C13:D15" si="3">+E13+G13+I13+K13+M13+O13</f>
        <v>366</v>
      </c>
      <c r="D13" s="291">
        <f t="shared" si="3"/>
        <v>84</v>
      </c>
      <c r="E13" s="292">
        <v>2</v>
      </c>
      <c r="F13" s="293">
        <v>1</v>
      </c>
      <c r="G13" s="292">
        <v>1</v>
      </c>
      <c r="H13" s="293">
        <v>1</v>
      </c>
      <c r="I13" s="292">
        <v>353</v>
      </c>
      <c r="J13" s="293">
        <v>73</v>
      </c>
      <c r="K13" s="292">
        <v>4</v>
      </c>
      <c r="L13" s="293">
        <v>4</v>
      </c>
      <c r="M13" s="292">
        <v>1</v>
      </c>
      <c r="N13" s="293">
        <v>1</v>
      </c>
      <c r="O13" s="292">
        <v>5</v>
      </c>
      <c r="P13" s="293">
        <v>4</v>
      </c>
    </row>
    <row r="14" spans="1:16" s="182" customFormat="1" ht="13.5" customHeight="1" x14ac:dyDescent="0.4">
      <c r="B14" s="289" t="s">
        <v>148</v>
      </c>
      <c r="C14" s="290">
        <f t="shared" si="3"/>
        <v>288</v>
      </c>
      <c r="D14" s="291">
        <f t="shared" si="3"/>
        <v>93</v>
      </c>
      <c r="E14" s="292">
        <v>3</v>
      </c>
      <c r="F14" s="293">
        <v>2</v>
      </c>
      <c r="G14" s="292">
        <v>7</v>
      </c>
      <c r="H14" s="293">
        <v>4</v>
      </c>
      <c r="I14" s="292">
        <v>261</v>
      </c>
      <c r="J14" s="293">
        <v>73</v>
      </c>
      <c r="K14" s="292">
        <v>2</v>
      </c>
      <c r="L14" s="293">
        <v>2</v>
      </c>
      <c r="M14" s="292">
        <v>2</v>
      </c>
      <c r="N14" s="293">
        <v>1</v>
      </c>
      <c r="O14" s="292">
        <v>13</v>
      </c>
      <c r="P14" s="293">
        <v>11</v>
      </c>
    </row>
    <row r="15" spans="1:16" s="182" customFormat="1" ht="13.5" customHeight="1" x14ac:dyDescent="0.4">
      <c r="B15" s="294" t="s">
        <v>149</v>
      </c>
      <c r="C15" s="295">
        <f t="shared" si="3"/>
        <v>169</v>
      </c>
      <c r="D15" s="296">
        <f t="shared" si="3"/>
        <v>92</v>
      </c>
      <c r="E15" s="297">
        <v>0</v>
      </c>
      <c r="F15" s="298">
        <v>0</v>
      </c>
      <c r="G15" s="297">
        <v>1</v>
      </c>
      <c r="H15" s="298">
        <v>1</v>
      </c>
      <c r="I15" s="297">
        <v>162</v>
      </c>
      <c r="J15" s="298">
        <v>86</v>
      </c>
      <c r="K15" s="297">
        <v>4</v>
      </c>
      <c r="L15" s="298">
        <v>4</v>
      </c>
      <c r="M15" s="297">
        <v>0</v>
      </c>
      <c r="N15" s="298">
        <v>0</v>
      </c>
      <c r="O15" s="297">
        <v>2</v>
      </c>
      <c r="P15" s="298">
        <v>1</v>
      </c>
    </row>
    <row r="16" spans="1:16" s="182" customFormat="1" ht="13.5" customHeight="1" x14ac:dyDescent="0.4">
      <c r="B16" s="286" t="s">
        <v>56</v>
      </c>
      <c r="C16" s="287">
        <f t="shared" ref="C16:P16" si="4">SUM(C17:C20)</f>
        <v>1059</v>
      </c>
      <c r="D16" s="288">
        <f t="shared" si="4"/>
        <v>335</v>
      </c>
      <c r="E16" s="287">
        <f t="shared" si="4"/>
        <v>6</v>
      </c>
      <c r="F16" s="288">
        <f t="shared" si="4"/>
        <v>2</v>
      </c>
      <c r="G16" s="287">
        <f t="shared" si="4"/>
        <v>1</v>
      </c>
      <c r="H16" s="288">
        <f t="shared" si="4"/>
        <v>1</v>
      </c>
      <c r="I16" s="287">
        <f t="shared" si="4"/>
        <v>1012</v>
      </c>
      <c r="J16" s="288">
        <f t="shared" si="4"/>
        <v>306</v>
      </c>
      <c r="K16" s="287">
        <f t="shared" si="4"/>
        <v>7</v>
      </c>
      <c r="L16" s="288">
        <f t="shared" si="4"/>
        <v>4</v>
      </c>
      <c r="M16" s="287">
        <f t="shared" si="4"/>
        <v>1</v>
      </c>
      <c r="N16" s="288">
        <f t="shared" si="4"/>
        <v>0</v>
      </c>
      <c r="O16" s="287">
        <f t="shared" si="4"/>
        <v>32</v>
      </c>
      <c r="P16" s="288">
        <f t="shared" si="4"/>
        <v>22</v>
      </c>
    </row>
    <row r="17" spans="2:16" s="182" customFormat="1" ht="13.5" customHeight="1" x14ac:dyDescent="0.4">
      <c r="B17" s="289" t="s">
        <v>146</v>
      </c>
      <c r="C17" s="290">
        <f>+E17+G17+I17+K17+M17+O17</f>
        <v>175</v>
      </c>
      <c r="D17" s="291">
        <f>+F17+H17+J17+L17+N17+P17</f>
        <v>61</v>
      </c>
      <c r="E17" s="292">
        <v>3</v>
      </c>
      <c r="F17" s="293">
        <v>2</v>
      </c>
      <c r="G17" s="292">
        <v>0</v>
      </c>
      <c r="H17" s="293">
        <v>0</v>
      </c>
      <c r="I17" s="292">
        <v>160</v>
      </c>
      <c r="J17" s="293">
        <v>52</v>
      </c>
      <c r="K17" s="292">
        <v>5</v>
      </c>
      <c r="L17" s="293">
        <v>1</v>
      </c>
      <c r="M17" s="292">
        <v>0</v>
      </c>
      <c r="N17" s="293">
        <v>0</v>
      </c>
      <c r="O17" s="292">
        <v>7</v>
      </c>
      <c r="P17" s="293">
        <v>6</v>
      </c>
    </row>
    <row r="18" spans="2:16" s="182" customFormat="1" ht="13.5" customHeight="1" x14ac:dyDescent="0.4">
      <c r="B18" s="289" t="s">
        <v>147</v>
      </c>
      <c r="C18" s="290">
        <f t="shared" ref="C18:D20" si="5">+E18+G18+I18+K18+M18+O18</f>
        <v>317</v>
      </c>
      <c r="D18" s="291">
        <f t="shared" si="5"/>
        <v>74</v>
      </c>
      <c r="E18" s="292">
        <v>0</v>
      </c>
      <c r="F18" s="293">
        <v>0</v>
      </c>
      <c r="G18" s="292">
        <v>0</v>
      </c>
      <c r="H18" s="293">
        <v>0</v>
      </c>
      <c r="I18" s="292">
        <v>305</v>
      </c>
      <c r="J18" s="293">
        <v>67</v>
      </c>
      <c r="K18" s="292">
        <v>1</v>
      </c>
      <c r="L18" s="293">
        <v>1</v>
      </c>
      <c r="M18" s="292">
        <v>0</v>
      </c>
      <c r="N18" s="293">
        <v>0</v>
      </c>
      <c r="O18" s="292">
        <v>11</v>
      </c>
      <c r="P18" s="293">
        <v>6</v>
      </c>
    </row>
    <row r="19" spans="2:16" s="182" customFormat="1" ht="13.5" customHeight="1" x14ac:dyDescent="0.4">
      <c r="B19" s="289" t="s">
        <v>148</v>
      </c>
      <c r="C19" s="290">
        <f t="shared" si="5"/>
        <v>366</v>
      </c>
      <c r="D19" s="291">
        <f t="shared" si="5"/>
        <v>82</v>
      </c>
      <c r="E19" s="292">
        <v>2</v>
      </c>
      <c r="F19" s="293">
        <v>0</v>
      </c>
      <c r="G19" s="292">
        <v>1</v>
      </c>
      <c r="H19" s="293">
        <v>1</v>
      </c>
      <c r="I19" s="292">
        <v>351</v>
      </c>
      <c r="J19" s="293">
        <v>74</v>
      </c>
      <c r="K19" s="292">
        <v>1</v>
      </c>
      <c r="L19" s="293">
        <v>1</v>
      </c>
      <c r="M19" s="292">
        <v>0</v>
      </c>
      <c r="N19" s="293">
        <v>0</v>
      </c>
      <c r="O19" s="292">
        <v>11</v>
      </c>
      <c r="P19" s="293">
        <v>6</v>
      </c>
    </row>
    <row r="20" spans="2:16" s="182" customFormat="1" ht="13.5" customHeight="1" x14ac:dyDescent="0.4">
      <c r="B20" s="294" t="s">
        <v>149</v>
      </c>
      <c r="C20" s="295">
        <f t="shared" si="5"/>
        <v>201</v>
      </c>
      <c r="D20" s="296">
        <f t="shared" si="5"/>
        <v>118</v>
      </c>
      <c r="E20" s="297">
        <v>1</v>
      </c>
      <c r="F20" s="298">
        <v>0</v>
      </c>
      <c r="G20" s="297">
        <v>0</v>
      </c>
      <c r="H20" s="298">
        <v>0</v>
      </c>
      <c r="I20" s="297">
        <v>196</v>
      </c>
      <c r="J20" s="298">
        <v>113</v>
      </c>
      <c r="K20" s="297">
        <v>0</v>
      </c>
      <c r="L20" s="298">
        <v>1</v>
      </c>
      <c r="M20" s="297">
        <v>1</v>
      </c>
      <c r="N20" s="298">
        <v>0</v>
      </c>
      <c r="O20" s="297">
        <v>3</v>
      </c>
      <c r="P20" s="298">
        <v>4</v>
      </c>
    </row>
    <row r="21" spans="2:16" s="182" customFormat="1" ht="13.5" customHeight="1" x14ac:dyDescent="0.4">
      <c r="B21" s="286" t="s">
        <v>57</v>
      </c>
      <c r="C21" s="287">
        <f t="shared" ref="C21:P21" si="6">SUM(C22:C25)</f>
        <v>1345</v>
      </c>
      <c r="D21" s="288">
        <f t="shared" si="6"/>
        <v>394</v>
      </c>
      <c r="E21" s="287">
        <f t="shared" si="6"/>
        <v>1</v>
      </c>
      <c r="F21" s="288">
        <f t="shared" si="6"/>
        <v>1</v>
      </c>
      <c r="G21" s="287">
        <f t="shared" si="6"/>
        <v>18</v>
      </c>
      <c r="H21" s="288">
        <f t="shared" si="6"/>
        <v>8</v>
      </c>
      <c r="I21" s="287">
        <f t="shared" si="6"/>
        <v>1206</v>
      </c>
      <c r="J21" s="288">
        <f t="shared" si="6"/>
        <v>347</v>
      </c>
      <c r="K21" s="287">
        <f t="shared" si="6"/>
        <v>12</v>
      </c>
      <c r="L21" s="288">
        <f t="shared" si="6"/>
        <v>10</v>
      </c>
      <c r="M21" s="287">
        <f t="shared" si="6"/>
        <v>2</v>
      </c>
      <c r="N21" s="288">
        <f t="shared" si="6"/>
        <v>1</v>
      </c>
      <c r="O21" s="287">
        <f t="shared" si="6"/>
        <v>106</v>
      </c>
      <c r="P21" s="288">
        <f t="shared" si="6"/>
        <v>27</v>
      </c>
    </row>
    <row r="22" spans="2:16" s="182" customFormat="1" ht="13.5" customHeight="1" x14ac:dyDescent="0.4">
      <c r="B22" s="289" t="s">
        <v>146</v>
      </c>
      <c r="C22" s="290">
        <f>+E22+G22+I22+K22+M22+O22</f>
        <v>290</v>
      </c>
      <c r="D22" s="291">
        <f>+F22+H22+J22+L22+N22+P22</f>
        <v>86</v>
      </c>
      <c r="E22" s="292">
        <v>1</v>
      </c>
      <c r="F22" s="293">
        <v>1</v>
      </c>
      <c r="G22" s="292">
        <v>3</v>
      </c>
      <c r="H22" s="293">
        <v>1</v>
      </c>
      <c r="I22" s="292">
        <v>273</v>
      </c>
      <c r="J22" s="293">
        <v>78</v>
      </c>
      <c r="K22" s="292">
        <v>3</v>
      </c>
      <c r="L22" s="293">
        <v>1</v>
      </c>
      <c r="M22" s="292">
        <v>0</v>
      </c>
      <c r="N22" s="293">
        <v>0</v>
      </c>
      <c r="O22" s="292">
        <v>10</v>
      </c>
      <c r="P22" s="293">
        <v>5</v>
      </c>
    </row>
    <row r="23" spans="2:16" s="182" customFormat="1" ht="13.5" customHeight="1" x14ac:dyDescent="0.4">
      <c r="B23" s="289" t="s">
        <v>147</v>
      </c>
      <c r="C23" s="290">
        <f t="shared" ref="C23:D25" si="7">+E23+G23+I23+K23+M23+O23</f>
        <v>384</v>
      </c>
      <c r="D23" s="291">
        <f t="shared" si="7"/>
        <v>68</v>
      </c>
      <c r="E23" s="292">
        <v>0</v>
      </c>
      <c r="F23" s="293">
        <v>0</v>
      </c>
      <c r="G23" s="292">
        <v>6</v>
      </c>
      <c r="H23" s="293">
        <v>5</v>
      </c>
      <c r="I23" s="292">
        <v>340</v>
      </c>
      <c r="J23" s="293">
        <v>56</v>
      </c>
      <c r="K23" s="292">
        <v>4</v>
      </c>
      <c r="L23" s="293">
        <v>4</v>
      </c>
      <c r="M23" s="292">
        <v>2</v>
      </c>
      <c r="N23" s="293">
        <v>1</v>
      </c>
      <c r="O23" s="292">
        <v>32</v>
      </c>
      <c r="P23" s="293">
        <v>2</v>
      </c>
    </row>
    <row r="24" spans="2:16" s="182" customFormat="1" ht="13.5" customHeight="1" x14ac:dyDescent="0.4">
      <c r="B24" s="289" t="s">
        <v>148</v>
      </c>
      <c r="C24" s="290">
        <f t="shared" si="7"/>
        <v>488</v>
      </c>
      <c r="D24" s="291">
        <f t="shared" si="7"/>
        <v>142</v>
      </c>
      <c r="E24" s="292">
        <v>0</v>
      </c>
      <c r="F24" s="293">
        <v>0</v>
      </c>
      <c r="G24" s="292">
        <v>9</v>
      </c>
      <c r="H24" s="293">
        <v>2</v>
      </c>
      <c r="I24" s="292">
        <v>424</v>
      </c>
      <c r="J24" s="293">
        <v>127</v>
      </c>
      <c r="K24" s="292">
        <v>2</v>
      </c>
      <c r="L24" s="293">
        <v>2</v>
      </c>
      <c r="M24" s="292">
        <v>0</v>
      </c>
      <c r="N24" s="293">
        <v>0</v>
      </c>
      <c r="O24" s="292">
        <v>53</v>
      </c>
      <c r="P24" s="293">
        <v>11</v>
      </c>
    </row>
    <row r="25" spans="2:16" s="182" customFormat="1" ht="13.5" customHeight="1" x14ac:dyDescent="0.4">
      <c r="B25" s="294" t="s">
        <v>149</v>
      </c>
      <c r="C25" s="295">
        <f t="shared" si="7"/>
        <v>183</v>
      </c>
      <c r="D25" s="296">
        <f t="shared" si="7"/>
        <v>98</v>
      </c>
      <c r="E25" s="297">
        <v>0</v>
      </c>
      <c r="F25" s="298">
        <v>0</v>
      </c>
      <c r="G25" s="297">
        <v>0</v>
      </c>
      <c r="H25" s="298">
        <v>0</v>
      </c>
      <c r="I25" s="297">
        <v>169</v>
      </c>
      <c r="J25" s="298">
        <v>86</v>
      </c>
      <c r="K25" s="297">
        <v>3</v>
      </c>
      <c r="L25" s="298">
        <v>3</v>
      </c>
      <c r="M25" s="297">
        <v>0</v>
      </c>
      <c r="N25" s="298">
        <v>0</v>
      </c>
      <c r="O25" s="297">
        <v>11</v>
      </c>
      <c r="P25" s="298">
        <v>9</v>
      </c>
    </row>
    <row r="26" spans="2:16" s="182" customFormat="1" ht="13.5" customHeight="1" x14ac:dyDescent="0.4">
      <c r="B26" s="286" t="s">
        <v>58</v>
      </c>
      <c r="C26" s="287">
        <f t="shared" ref="C26:P26" si="8">SUM(C27:C30)</f>
        <v>1304</v>
      </c>
      <c r="D26" s="288">
        <f t="shared" si="8"/>
        <v>543</v>
      </c>
      <c r="E26" s="287">
        <f t="shared" si="8"/>
        <v>7</v>
      </c>
      <c r="F26" s="288">
        <f t="shared" si="8"/>
        <v>4</v>
      </c>
      <c r="G26" s="287">
        <f t="shared" si="8"/>
        <v>20</v>
      </c>
      <c r="H26" s="288">
        <f t="shared" si="8"/>
        <v>15</v>
      </c>
      <c r="I26" s="287">
        <f t="shared" si="8"/>
        <v>1085</v>
      </c>
      <c r="J26" s="288">
        <f t="shared" si="8"/>
        <v>433</v>
      </c>
      <c r="K26" s="287">
        <f t="shared" si="8"/>
        <v>41</v>
      </c>
      <c r="L26" s="288">
        <f t="shared" si="8"/>
        <v>38</v>
      </c>
      <c r="M26" s="287">
        <f t="shared" si="8"/>
        <v>4</v>
      </c>
      <c r="N26" s="288">
        <f t="shared" si="8"/>
        <v>0</v>
      </c>
      <c r="O26" s="287">
        <f t="shared" si="8"/>
        <v>147</v>
      </c>
      <c r="P26" s="288">
        <f t="shared" si="8"/>
        <v>53</v>
      </c>
    </row>
    <row r="27" spans="2:16" s="182" customFormat="1" ht="13.5" customHeight="1" x14ac:dyDescent="0.4">
      <c r="B27" s="289" t="s">
        <v>146</v>
      </c>
      <c r="C27" s="290">
        <f>+E27+G27+I27+K27+M27+O27</f>
        <v>266</v>
      </c>
      <c r="D27" s="291">
        <f>+F27+H27+J27+L27+N27+P27</f>
        <v>133</v>
      </c>
      <c r="E27" s="292">
        <v>0</v>
      </c>
      <c r="F27" s="293">
        <v>0</v>
      </c>
      <c r="G27" s="292">
        <v>6</v>
      </c>
      <c r="H27" s="293">
        <v>5</v>
      </c>
      <c r="I27" s="292">
        <v>240</v>
      </c>
      <c r="J27" s="293">
        <v>109</v>
      </c>
      <c r="K27" s="292">
        <v>5</v>
      </c>
      <c r="L27" s="293">
        <v>6</v>
      </c>
      <c r="M27" s="292">
        <v>0</v>
      </c>
      <c r="N27" s="293">
        <v>0</v>
      </c>
      <c r="O27" s="292">
        <v>15</v>
      </c>
      <c r="P27" s="293">
        <v>13</v>
      </c>
    </row>
    <row r="28" spans="2:16" s="182" customFormat="1" ht="13.5" customHeight="1" x14ac:dyDescent="0.4">
      <c r="B28" s="289" t="s">
        <v>147</v>
      </c>
      <c r="C28" s="290">
        <f t="shared" ref="C28:D30" si="9">+E28+G28+I28+K28+M28+O28</f>
        <v>378</v>
      </c>
      <c r="D28" s="291">
        <f t="shared" si="9"/>
        <v>119</v>
      </c>
      <c r="E28" s="292">
        <v>2</v>
      </c>
      <c r="F28" s="293">
        <v>1</v>
      </c>
      <c r="G28" s="292">
        <v>10</v>
      </c>
      <c r="H28" s="293">
        <v>8</v>
      </c>
      <c r="I28" s="292">
        <v>305</v>
      </c>
      <c r="J28" s="293">
        <v>89</v>
      </c>
      <c r="K28" s="292">
        <v>12</v>
      </c>
      <c r="L28" s="293">
        <v>11</v>
      </c>
      <c r="M28" s="292">
        <v>3</v>
      </c>
      <c r="N28" s="293">
        <v>0</v>
      </c>
      <c r="O28" s="292">
        <v>46</v>
      </c>
      <c r="P28" s="293">
        <v>10</v>
      </c>
    </row>
    <row r="29" spans="2:16" s="182" customFormat="1" ht="13.5" customHeight="1" x14ac:dyDescent="0.4">
      <c r="B29" s="289" t="s">
        <v>148</v>
      </c>
      <c r="C29" s="290">
        <f t="shared" si="9"/>
        <v>426</v>
      </c>
      <c r="D29" s="291">
        <f t="shared" si="9"/>
        <v>171</v>
      </c>
      <c r="E29" s="292">
        <v>3</v>
      </c>
      <c r="F29" s="293">
        <v>1</v>
      </c>
      <c r="G29" s="292">
        <v>4</v>
      </c>
      <c r="H29" s="293">
        <v>2</v>
      </c>
      <c r="I29" s="292">
        <v>328</v>
      </c>
      <c r="J29" s="293">
        <v>128</v>
      </c>
      <c r="K29" s="292">
        <v>15</v>
      </c>
      <c r="L29" s="293">
        <v>12</v>
      </c>
      <c r="M29" s="292">
        <v>1</v>
      </c>
      <c r="N29" s="293">
        <v>0</v>
      </c>
      <c r="O29" s="292">
        <v>75</v>
      </c>
      <c r="P29" s="293">
        <v>28</v>
      </c>
    </row>
    <row r="30" spans="2:16" s="182" customFormat="1" ht="13.5" customHeight="1" x14ac:dyDescent="0.4">
      <c r="B30" s="294" t="s">
        <v>149</v>
      </c>
      <c r="C30" s="295">
        <f t="shared" si="9"/>
        <v>234</v>
      </c>
      <c r="D30" s="296">
        <f t="shared" si="9"/>
        <v>120</v>
      </c>
      <c r="E30" s="297">
        <v>2</v>
      </c>
      <c r="F30" s="298">
        <v>2</v>
      </c>
      <c r="G30" s="297">
        <v>0</v>
      </c>
      <c r="H30" s="298">
        <v>0</v>
      </c>
      <c r="I30" s="297">
        <v>212</v>
      </c>
      <c r="J30" s="298">
        <v>107</v>
      </c>
      <c r="K30" s="297">
        <v>9</v>
      </c>
      <c r="L30" s="298">
        <v>9</v>
      </c>
      <c r="M30" s="297">
        <v>0</v>
      </c>
      <c r="N30" s="298">
        <v>0</v>
      </c>
      <c r="O30" s="297">
        <v>11</v>
      </c>
      <c r="P30" s="298">
        <v>2</v>
      </c>
    </row>
    <row r="31" spans="2:16" s="182" customFormat="1" ht="13.5" customHeight="1" x14ac:dyDescent="0.4">
      <c r="B31" s="286" t="s">
        <v>59</v>
      </c>
      <c r="C31" s="287">
        <f t="shared" ref="C31:P31" si="10">SUM(C32:C35)</f>
        <v>1197</v>
      </c>
      <c r="D31" s="288">
        <f t="shared" si="10"/>
        <v>463</v>
      </c>
      <c r="E31" s="287">
        <f t="shared" si="10"/>
        <v>3</v>
      </c>
      <c r="F31" s="288">
        <f t="shared" si="10"/>
        <v>3</v>
      </c>
      <c r="G31" s="287">
        <f t="shared" si="10"/>
        <v>26</v>
      </c>
      <c r="H31" s="288">
        <f t="shared" si="10"/>
        <v>16</v>
      </c>
      <c r="I31" s="287">
        <f t="shared" si="10"/>
        <v>1007</v>
      </c>
      <c r="J31" s="288">
        <f t="shared" si="10"/>
        <v>376</v>
      </c>
      <c r="K31" s="287">
        <f t="shared" si="10"/>
        <v>17</v>
      </c>
      <c r="L31" s="288">
        <f t="shared" si="10"/>
        <v>11</v>
      </c>
      <c r="M31" s="287">
        <f t="shared" si="10"/>
        <v>2</v>
      </c>
      <c r="N31" s="288">
        <f t="shared" si="10"/>
        <v>1</v>
      </c>
      <c r="O31" s="287">
        <f t="shared" si="10"/>
        <v>142</v>
      </c>
      <c r="P31" s="288">
        <f t="shared" si="10"/>
        <v>56</v>
      </c>
    </row>
    <row r="32" spans="2:16" s="182" customFormat="1" ht="13.5" customHeight="1" x14ac:dyDescent="0.4">
      <c r="B32" s="289" t="s">
        <v>146</v>
      </c>
      <c r="C32" s="290">
        <f>+E32+G32+I32+K32+M32+O32</f>
        <v>281</v>
      </c>
      <c r="D32" s="291">
        <f>+F32+H32+J32+L32+N32+P32</f>
        <v>93</v>
      </c>
      <c r="E32" s="292">
        <v>2</v>
      </c>
      <c r="F32" s="293">
        <v>2</v>
      </c>
      <c r="G32" s="292">
        <v>4</v>
      </c>
      <c r="H32" s="293">
        <v>2</v>
      </c>
      <c r="I32" s="292">
        <v>235</v>
      </c>
      <c r="J32" s="293">
        <v>72</v>
      </c>
      <c r="K32" s="292">
        <v>7</v>
      </c>
      <c r="L32" s="293">
        <v>3</v>
      </c>
      <c r="M32" s="292">
        <v>0</v>
      </c>
      <c r="N32" s="293">
        <v>0</v>
      </c>
      <c r="O32" s="292">
        <v>33</v>
      </c>
      <c r="P32" s="293">
        <v>14</v>
      </c>
    </row>
    <row r="33" spans="1:16" s="182" customFormat="1" ht="13.5" customHeight="1" x14ac:dyDescent="0.4">
      <c r="B33" s="289" t="s">
        <v>147</v>
      </c>
      <c r="C33" s="290">
        <f t="shared" ref="C33:D35" si="11">+E33+G33+I33+K33+M33+O33</f>
        <v>316</v>
      </c>
      <c r="D33" s="291">
        <f t="shared" si="11"/>
        <v>83</v>
      </c>
      <c r="E33" s="292">
        <v>1</v>
      </c>
      <c r="F33" s="293">
        <v>1</v>
      </c>
      <c r="G33" s="292">
        <v>10</v>
      </c>
      <c r="H33" s="293">
        <v>7</v>
      </c>
      <c r="I33" s="292">
        <v>247</v>
      </c>
      <c r="J33" s="293">
        <v>52</v>
      </c>
      <c r="K33" s="292">
        <v>5</v>
      </c>
      <c r="L33" s="293">
        <v>4</v>
      </c>
      <c r="M33" s="292">
        <v>1</v>
      </c>
      <c r="N33" s="293">
        <v>1</v>
      </c>
      <c r="O33" s="292">
        <v>52</v>
      </c>
      <c r="P33" s="293">
        <v>18</v>
      </c>
    </row>
    <row r="34" spans="1:16" s="182" customFormat="1" ht="13.5" customHeight="1" x14ac:dyDescent="0.4">
      <c r="B34" s="289" t="s">
        <v>148</v>
      </c>
      <c r="C34" s="290">
        <f t="shared" si="11"/>
        <v>329</v>
      </c>
      <c r="D34" s="291">
        <f t="shared" si="11"/>
        <v>127</v>
      </c>
      <c r="E34" s="292">
        <v>0</v>
      </c>
      <c r="F34" s="293">
        <v>0</v>
      </c>
      <c r="G34" s="292">
        <v>8</v>
      </c>
      <c r="H34" s="293">
        <v>5</v>
      </c>
      <c r="I34" s="292">
        <v>277</v>
      </c>
      <c r="J34" s="293">
        <v>98</v>
      </c>
      <c r="K34" s="292">
        <v>2</v>
      </c>
      <c r="L34" s="293">
        <v>2</v>
      </c>
      <c r="M34" s="292">
        <v>0</v>
      </c>
      <c r="N34" s="293">
        <v>0</v>
      </c>
      <c r="O34" s="292">
        <v>42</v>
      </c>
      <c r="P34" s="293">
        <v>22</v>
      </c>
    </row>
    <row r="35" spans="1:16" s="182" customFormat="1" ht="13.5" customHeight="1" x14ac:dyDescent="0.4">
      <c r="B35" s="294" t="s">
        <v>149</v>
      </c>
      <c r="C35" s="295">
        <f t="shared" si="11"/>
        <v>271</v>
      </c>
      <c r="D35" s="296">
        <f t="shared" si="11"/>
        <v>160</v>
      </c>
      <c r="E35" s="297">
        <v>0</v>
      </c>
      <c r="F35" s="298">
        <v>0</v>
      </c>
      <c r="G35" s="297">
        <v>4</v>
      </c>
      <c r="H35" s="298">
        <v>2</v>
      </c>
      <c r="I35" s="297">
        <v>248</v>
      </c>
      <c r="J35" s="298">
        <v>154</v>
      </c>
      <c r="K35" s="297">
        <v>3</v>
      </c>
      <c r="L35" s="298">
        <v>2</v>
      </c>
      <c r="M35" s="297">
        <v>1</v>
      </c>
      <c r="N35" s="298">
        <v>0</v>
      </c>
      <c r="O35" s="297">
        <v>15</v>
      </c>
      <c r="P35" s="298">
        <v>2</v>
      </c>
    </row>
    <row r="36" spans="1:16" s="182" customFormat="1" ht="13.5" customHeight="1" x14ac:dyDescent="0.4">
      <c r="B36" s="286" t="s">
        <v>60</v>
      </c>
      <c r="C36" s="287">
        <f t="shared" ref="C36:P36" si="12">SUM(C37:C40)</f>
        <v>962</v>
      </c>
      <c r="D36" s="288">
        <f t="shared" si="12"/>
        <v>359</v>
      </c>
      <c r="E36" s="287">
        <f t="shared" si="12"/>
        <v>6</v>
      </c>
      <c r="F36" s="288">
        <f t="shared" si="12"/>
        <v>4</v>
      </c>
      <c r="G36" s="287">
        <f t="shared" si="12"/>
        <v>12</v>
      </c>
      <c r="H36" s="288">
        <f t="shared" si="12"/>
        <v>6</v>
      </c>
      <c r="I36" s="287">
        <f t="shared" si="12"/>
        <v>806</v>
      </c>
      <c r="J36" s="288">
        <f t="shared" si="12"/>
        <v>310</v>
      </c>
      <c r="K36" s="287">
        <f t="shared" si="12"/>
        <v>20</v>
      </c>
      <c r="L36" s="288">
        <f t="shared" si="12"/>
        <v>6</v>
      </c>
      <c r="M36" s="287">
        <f t="shared" si="12"/>
        <v>4</v>
      </c>
      <c r="N36" s="288">
        <f t="shared" si="12"/>
        <v>3</v>
      </c>
      <c r="O36" s="287">
        <f t="shared" si="12"/>
        <v>114</v>
      </c>
      <c r="P36" s="288">
        <f t="shared" si="12"/>
        <v>30</v>
      </c>
    </row>
    <row r="37" spans="1:16" s="299" customFormat="1" ht="13.5" customHeight="1" x14ac:dyDescent="0.4">
      <c r="B37" s="289" t="s">
        <v>146</v>
      </c>
      <c r="C37" s="290">
        <f>+E37+G37+I37+K37+M37+O37</f>
        <v>164</v>
      </c>
      <c r="D37" s="291">
        <f>+F37+H37+J37+L37+N37+P37</f>
        <v>70</v>
      </c>
      <c r="E37" s="292">
        <v>2</v>
      </c>
      <c r="F37" s="293">
        <v>2</v>
      </c>
      <c r="G37" s="292">
        <v>6</v>
      </c>
      <c r="H37" s="293">
        <v>2</v>
      </c>
      <c r="I37" s="292">
        <v>127</v>
      </c>
      <c r="J37" s="293">
        <v>55</v>
      </c>
      <c r="K37" s="292">
        <v>10</v>
      </c>
      <c r="L37" s="293">
        <v>1</v>
      </c>
      <c r="M37" s="292">
        <v>0</v>
      </c>
      <c r="N37" s="293">
        <v>0</v>
      </c>
      <c r="O37" s="292">
        <v>19</v>
      </c>
      <c r="P37" s="293">
        <v>10</v>
      </c>
    </row>
    <row r="38" spans="1:16" s="182" customFormat="1" ht="13.5" customHeight="1" x14ac:dyDescent="0.4">
      <c r="A38" s="300"/>
      <c r="B38" s="289" t="s">
        <v>147</v>
      </c>
      <c r="C38" s="290">
        <f t="shared" ref="C38:D40" si="13">+E38+G38+I38+K38+M38+O38</f>
        <v>255</v>
      </c>
      <c r="D38" s="291">
        <f t="shared" si="13"/>
        <v>73</v>
      </c>
      <c r="E38" s="292">
        <v>1</v>
      </c>
      <c r="F38" s="293">
        <v>0</v>
      </c>
      <c r="G38" s="292">
        <v>1</v>
      </c>
      <c r="H38" s="293">
        <v>1</v>
      </c>
      <c r="I38" s="292">
        <v>206</v>
      </c>
      <c r="J38" s="293">
        <v>58</v>
      </c>
      <c r="K38" s="292">
        <v>7</v>
      </c>
      <c r="L38" s="293">
        <v>5</v>
      </c>
      <c r="M38" s="292">
        <v>1</v>
      </c>
      <c r="N38" s="293">
        <v>1</v>
      </c>
      <c r="O38" s="292">
        <v>39</v>
      </c>
      <c r="P38" s="293">
        <v>8</v>
      </c>
    </row>
    <row r="39" spans="1:16" s="182" customFormat="1" ht="13.5" customHeight="1" x14ac:dyDescent="0.4">
      <c r="A39" s="300"/>
      <c r="B39" s="289" t="s">
        <v>148</v>
      </c>
      <c r="C39" s="290">
        <f t="shared" si="13"/>
        <v>290</v>
      </c>
      <c r="D39" s="291">
        <f t="shared" si="13"/>
        <v>83</v>
      </c>
      <c r="E39" s="292">
        <v>3</v>
      </c>
      <c r="F39" s="293">
        <v>2</v>
      </c>
      <c r="G39" s="292">
        <v>2</v>
      </c>
      <c r="H39" s="293">
        <v>2</v>
      </c>
      <c r="I39" s="292">
        <v>248</v>
      </c>
      <c r="J39" s="293">
        <v>69</v>
      </c>
      <c r="K39" s="292">
        <v>0</v>
      </c>
      <c r="L39" s="293">
        <v>0</v>
      </c>
      <c r="M39" s="292">
        <v>2</v>
      </c>
      <c r="N39" s="293">
        <v>1</v>
      </c>
      <c r="O39" s="292">
        <v>35</v>
      </c>
      <c r="P39" s="293">
        <v>9</v>
      </c>
    </row>
    <row r="40" spans="1:16" s="182" customFormat="1" ht="13.5" customHeight="1" x14ac:dyDescent="0.4">
      <c r="A40" s="300"/>
      <c r="B40" s="294" t="s">
        <v>149</v>
      </c>
      <c r="C40" s="295">
        <f t="shared" si="13"/>
        <v>253</v>
      </c>
      <c r="D40" s="296">
        <f t="shared" si="13"/>
        <v>133</v>
      </c>
      <c r="E40" s="297">
        <v>0</v>
      </c>
      <c r="F40" s="298">
        <v>0</v>
      </c>
      <c r="G40" s="297">
        <v>3</v>
      </c>
      <c r="H40" s="298">
        <v>1</v>
      </c>
      <c r="I40" s="297">
        <v>225</v>
      </c>
      <c r="J40" s="298">
        <v>128</v>
      </c>
      <c r="K40" s="297">
        <v>3</v>
      </c>
      <c r="L40" s="298">
        <v>0</v>
      </c>
      <c r="M40" s="297">
        <v>1</v>
      </c>
      <c r="N40" s="298">
        <v>1</v>
      </c>
      <c r="O40" s="297">
        <v>21</v>
      </c>
      <c r="P40" s="298">
        <v>3</v>
      </c>
    </row>
    <row r="41" spans="1:16" s="182" customFormat="1" ht="13.5" customHeight="1" x14ac:dyDescent="0.4">
      <c r="A41" s="300"/>
      <c r="B41" s="286" t="s">
        <v>61</v>
      </c>
      <c r="C41" s="287">
        <f t="shared" ref="C41:P41" si="14">SUM(C42:C45)</f>
        <v>896</v>
      </c>
      <c r="D41" s="288">
        <f t="shared" si="14"/>
        <v>513</v>
      </c>
      <c r="E41" s="287">
        <f t="shared" si="14"/>
        <v>5</v>
      </c>
      <c r="F41" s="288">
        <f t="shared" si="14"/>
        <v>3</v>
      </c>
      <c r="G41" s="287">
        <f t="shared" si="14"/>
        <v>10</v>
      </c>
      <c r="H41" s="288">
        <f t="shared" si="14"/>
        <v>8</v>
      </c>
      <c r="I41" s="287">
        <f t="shared" si="14"/>
        <v>739</v>
      </c>
      <c r="J41" s="288">
        <f t="shared" si="14"/>
        <v>440</v>
      </c>
      <c r="K41" s="287">
        <f t="shared" si="14"/>
        <v>25</v>
      </c>
      <c r="L41" s="288">
        <f t="shared" si="14"/>
        <v>20</v>
      </c>
      <c r="M41" s="287">
        <f t="shared" si="14"/>
        <v>3</v>
      </c>
      <c r="N41" s="288">
        <f t="shared" si="14"/>
        <v>3</v>
      </c>
      <c r="O41" s="287">
        <f t="shared" si="14"/>
        <v>114</v>
      </c>
      <c r="P41" s="288">
        <f t="shared" si="14"/>
        <v>39</v>
      </c>
    </row>
    <row r="42" spans="1:16" s="182" customFormat="1" ht="13.5" customHeight="1" x14ac:dyDescent="0.4">
      <c r="A42" s="300"/>
      <c r="B42" s="289" t="s">
        <v>146</v>
      </c>
      <c r="C42" s="290">
        <f>+E42+G42+I42+K42+M42+O42</f>
        <v>143</v>
      </c>
      <c r="D42" s="291">
        <f>+F42+H42+J42+L42+N42+P42</f>
        <v>67</v>
      </c>
      <c r="E42" s="292">
        <v>1</v>
      </c>
      <c r="F42" s="293">
        <v>1</v>
      </c>
      <c r="G42" s="292">
        <v>2</v>
      </c>
      <c r="H42" s="293">
        <v>3</v>
      </c>
      <c r="I42" s="292">
        <v>110</v>
      </c>
      <c r="J42" s="293">
        <v>45</v>
      </c>
      <c r="K42" s="292">
        <v>9</v>
      </c>
      <c r="L42" s="293">
        <v>6</v>
      </c>
      <c r="M42" s="292">
        <v>1</v>
      </c>
      <c r="N42" s="293">
        <v>1</v>
      </c>
      <c r="O42" s="292">
        <v>20</v>
      </c>
      <c r="P42" s="293">
        <v>11</v>
      </c>
    </row>
    <row r="43" spans="1:16" s="182" customFormat="1" ht="13.5" customHeight="1" x14ac:dyDescent="0.4">
      <c r="A43" s="300"/>
      <c r="B43" s="289" t="s">
        <v>147</v>
      </c>
      <c r="C43" s="290">
        <f t="shared" ref="C43:D46" si="15">+E43+G43+I43+K43+M43+O43</f>
        <v>241</v>
      </c>
      <c r="D43" s="291">
        <f t="shared" si="15"/>
        <v>120</v>
      </c>
      <c r="E43" s="292">
        <v>1</v>
      </c>
      <c r="F43" s="293">
        <v>0</v>
      </c>
      <c r="G43" s="292">
        <v>2</v>
      </c>
      <c r="H43" s="293">
        <v>0</v>
      </c>
      <c r="I43" s="292">
        <v>194</v>
      </c>
      <c r="J43" s="293">
        <v>99</v>
      </c>
      <c r="K43" s="292">
        <v>10</v>
      </c>
      <c r="L43" s="293">
        <v>10</v>
      </c>
      <c r="M43" s="292">
        <v>1</v>
      </c>
      <c r="N43" s="293">
        <v>2</v>
      </c>
      <c r="O43" s="292">
        <v>33</v>
      </c>
      <c r="P43" s="293">
        <v>9</v>
      </c>
    </row>
    <row r="44" spans="1:16" s="182" customFormat="1" ht="13.5" customHeight="1" x14ac:dyDescent="0.4">
      <c r="A44" s="300"/>
      <c r="B44" s="289" t="s">
        <v>148</v>
      </c>
      <c r="C44" s="290">
        <f t="shared" si="15"/>
        <v>301</v>
      </c>
      <c r="D44" s="291">
        <f t="shared" si="15"/>
        <v>189</v>
      </c>
      <c r="E44" s="292">
        <v>3</v>
      </c>
      <c r="F44" s="293">
        <v>2</v>
      </c>
      <c r="G44" s="292">
        <v>5</v>
      </c>
      <c r="H44" s="293">
        <v>3</v>
      </c>
      <c r="I44" s="292">
        <v>239</v>
      </c>
      <c r="J44" s="293">
        <v>166</v>
      </c>
      <c r="K44" s="292">
        <v>4</v>
      </c>
      <c r="L44" s="293">
        <v>3</v>
      </c>
      <c r="M44" s="292">
        <v>1</v>
      </c>
      <c r="N44" s="293">
        <v>0</v>
      </c>
      <c r="O44" s="292">
        <v>49</v>
      </c>
      <c r="P44" s="293">
        <v>15</v>
      </c>
    </row>
    <row r="45" spans="1:16" s="182" customFormat="1" ht="13.5" customHeight="1" x14ac:dyDescent="0.4">
      <c r="A45" s="300"/>
      <c r="B45" s="294" t="s">
        <v>149</v>
      </c>
      <c r="C45" s="295">
        <f t="shared" si="15"/>
        <v>211</v>
      </c>
      <c r="D45" s="296">
        <f t="shared" si="15"/>
        <v>137</v>
      </c>
      <c r="E45" s="297">
        <v>0</v>
      </c>
      <c r="F45" s="298">
        <v>0</v>
      </c>
      <c r="G45" s="297">
        <v>1</v>
      </c>
      <c r="H45" s="298">
        <v>2</v>
      </c>
      <c r="I45" s="297">
        <v>196</v>
      </c>
      <c r="J45" s="298">
        <v>130</v>
      </c>
      <c r="K45" s="297">
        <v>2</v>
      </c>
      <c r="L45" s="298">
        <v>1</v>
      </c>
      <c r="M45" s="297">
        <v>0</v>
      </c>
      <c r="N45" s="298">
        <v>0</v>
      </c>
      <c r="O45" s="297">
        <v>12</v>
      </c>
      <c r="P45" s="298">
        <v>4</v>
      </c>
    </row>
    <row r="46" spans="1:16" s="182" customFormat="1" ht="13.5" customHeight="1" x14ac:dyDescent="0.4">
      <c r="A46" s="300"/>
      <c r="B46" s="301" t="s">
        <v>62</v>
      </c>
      <c r="C46" s="302">
        <f t="shared" si="15"/>
        <v>714</v>
      </c>
      <c r="D46" s="303">
        <f t="shared" si="15"/>
        <v>484</v>
      </c>
      <c r="E46" s="302">
        <v>8</v>
      </c>
      <c r="F46" s="303">
        <v>7</v>
      </c>
      <c r="G46" s="302">
        <v>18</v>
      </c>
      <c r="H46" s="303">
        <v>11</v>
      </c>
      <c r="I46" s="302">
        <v>566</v>
      </c>
      <c r="J46" s="303">
        <v>434</v>
      </c>
      <c r="K46" s="302">
        <v>26</v>
      </c>
      <c r="L46" s="303">
        <v>0</v>
      </c>
      <c r="M46" s="302">
        <v>1</v>
      </c>
      <c r="N46" s="303">
        <v>2</v>
      </c>
      <c r="O46" s="302">
        <v>95</v>
      </c>
      <c r="P46" s="303">
        <v>30</v>
      </c>
    </row>
    <row r="47" spans="1:16" s="182" customFormat="1" ht="13.5" customHeight="1" x14ac:dyDescent="0.4">
      <c r="A47" s="300"/>
      <c r="B47" s="301" t="s">
        <v>63</v>
      </c>
      <c r="C47" s="302">
        <v>717</v>
      </c>
      <c r="D47" s="303">
        <v>338</v>
      </c>
      <c r="E47" s="302">
        <v>3</v>
      </c>
      <c r="F47" s="303">
        <v>2</v>
      </c>
      <c r="G47" s="302">
        <v>21</v>
      </c>
      <c r="H47" s="303">
        <v>19</v>
      </c>
      <c r="I47" s="302">
        <v>551</v>
      </c>
      <c r="J47" s="303">
        <v>268</v>
      </c>
      <c r="K47" s="302">
        <v>17</v>
      </c>
      <c r="L47" s="303">
        <v>15</v>
      </c>
      <c r="M47" s="302">
        <v>3</v>
      </c>
      <c r="N47" s="303">
        <v>2</v>
      </c>
      <c r="O47" s="302">
        <v>122</v>
      </c>
      <c r="P47" s="303">
        <v>32</v>
      </c>
    </row>
    <row r="48" spans="1:16" s="182" customFormat="1" ht="13.5" customHeight="1" x14ac:dyDescent="0.4">
      <c r="A48" s="300"/>
      <c r="B48" s="301" t="s">
        <v>64</v>
      </c>
      <c r="C48" s="302">
        <v>653</v>
      </c>
      <c r="D48" s="304">
        <v>204</v>
      </c>
      <c r="E48" s="302">
        <v>2</v>
      </c>
      <c r="F48" s="304">
        <v>1</v>
      </c>
      <c r="G48" s="302">
        <v>13</v>
      </c>
      <c r="H48" s="304">
        <v>13</v>
      </c>
      <c r="I48" s="302">
        <v>539</v>
      </c>
      <c r="J48" s="304">
        <v>166</v>
      </c>
      <c r="K48" s="302">
        <v>11</v>
      </c>
      <c r="L48" s="304">
        <v>4</v>
      </c>
      <c r="M48" s="302">
        <v>1</v>
      </c>
      <c r="N48" s="304">
        <v>1</v>
      </c>
      <c r="O48" s="302">
        <v>87</v>
      </c>
      <c r="P48" s="304">
        <v>19</v>
      </c>
    </row>
    <row r="49" spans="1:16" s="182" customFormat="1" ht="13.5" customHeight="1" x14ac:dyDescent="0.4">
      <c r="A49" s="300"/>
      <c r="B49" s="301" t="s">
        <v>65</v>
      </c>
      <c r="C49" s="302">
        <v>660</v>
      </c>
      <c r="D49" s="304">
        <v>259</v>
      </c>
      <c r="E49" s="302">
        <v>1</v>
      </c>
      <c r="F49" s="304">
        <v>2</v>
      </c>
      <c r="G49" s="302">
        <v>10</v>
      </c>
      <c r="H49" s="304">
        <v>7</v>
      </c>
      <c r="I49" s="302">
        <v>535</v>
      </c>
      <c r="J49" s="304">
        <v>209</v>
      </c>
      <c r="K49" s="302">
        <v>9</v>
      </c>
      <c r="L49" s="304">
        <v>6</v>
      </c>
      <c r="M49" s="302">
        <v>7</v>
      </c>
      <c r="N49" s="304">
        <v>7</v>
      </c>
      <c r="O49" s="302">
        <v>98</v>
      </c>
      <c r="P49" s="304">
        <v>28</v>
      </c>
    </row>
    <row r="50" spans="1:16" s="182" customFormat="1" ht="13.5" customHeight="1" x14ac:dyDescent="0.4">
      <c r="A50" s="300"/>
      <c r="B50" s="301" t="s">
        <v>66</v>
      </c>
      <c r="C50" s="302">
        <v>492</v>
      </c>
      <c r="D50" s="304">
        <v>241</v>
      </c>
      <c r="E50" s="302">
        <v>4</v>
      </c>
      <c r="F50" s="304">
        <v>3</v>
      </c>
      <c r="G50" s="302">
        <v>17</v>
      </c>
      <c r="H50" s="304">
        <v>10</v>
      </c>
      <c r="I50" s="302">
        <v>390</v>
      </c>
      <c r="J50" s="304">
        <v>199</v>
      </c>
      <c r="K50" s="302">
        <v>9</v>
      </c>
      <c r="L50" s="304">
        <v>10</v>
      </c>
      <c r="M50" s="302">
        <v>0</v>
      </c>
      <c r="N50" s="304">
        <v>0</v>
      </c>
      <c r="O50" s="302">
        <v>72</v>
      </c>
      <c r="P50" s="304">
        <v>19</v>
      </c>
    </row>
    <row r="51" spans="1:16" s="182" customFormat="1" ht="13.5" customHeight="1" x14ac:dyDescent="0.4">
      <c r="A51" s="300"/>
      <c r="B51" s="301" t="s">
        <v>67</v>
      </c>
      <c r="C51" s="302">
        <v>530</v>
      </c>
      <c r="D51" s="304">
        <v>175</v>
      </c>
      <c r="E51" s="302">
        <v>3</v>
      </c>
      <c r="F51" s="304">
        <v>2</v>
      </c>
      <c r="G51" s="302">
        <v>14</v>
      </c>
      <c r="H51" s="304">
        <v>15</v>
      </c>
      <c r="I51" s="302">
        <v>423</v>
      </c>
      <c r="J51" s="304">
        <v>129</v>
      </c>
      <c r="K51" s="302">
        <v>15</v>
      </c>
      <c r="L51" s="304">
        <v>9</v>
      </c>
      <c r="M51" s="302">
        <v>1</v>
      </c>
      <c r="N51" s="304">
        <v>1</v>
      </c>
      <c r="O51" s="302">
        <v>74</v>
      </c>
      <c r="P51" s="304">
        <v>19</v>
      </c>
    </row>
    <row r="52" spans="1:16" s="182" customFormat="1" ht="13.5" customHeight="1" x14ac:dyDescent="0.4">
      <c r="A52" s="300"/>
      <c r="B52" s="301" t="s">
        <v>68</v>
      </c>
      <c r="C52" s="302">
        <v>560</v>
      </c>
      <c r="D52" s="304">
        <v>179</v>
      </c>
      <c r="E52" s="302">
        <v>2</v>
      </c>
      <c r="F52" s="304">
        <v>2</v>
      </c>
      <c r="G52" s="302">
        <v>24</v>
      </c>
      <c r="H52" s="304">
        <v>26</v>
      </c>
      <c r="I52" s="302">
        <v>445</v>
      </c>
      <c r="J52" s="304">
        <v>116</v>
      </c>
      <c r="K52" s="302">
        <v>9</v>
      </c>
      <c r="L52" s="304">
        <v>2</v>
      </c>
      <c r="M52" s="302">
        <v>5</v>
      </c>
      <c r="N52" s="304">
        <v>4</v>
      </c>
      <c r="O52" s="302">
        <v>75</v>
      </c>
      <c r="P52" s="304">
        <v>29</v>
      </c>
    </row>
    <row r="53" spans="1:16" s="182" customFormat="1" ht="13.5" customHeight="1" x14ac:dyDescent="0.4">
      <c r="A53" s="300"/>
      <c r="B53" s="301" t="s">
        <v>69</v>
      </c>
      <c r="C53" s="302">
        <v>534</v>
      </c>
      <c r="D53" s="304">
        <v>181</v>
      </c>
      <c r="E53" s="302">
        <v>2</v>
      </c>
      <c r="F53" s="304">
        <v>2</v>
      </c>
      <c r="G53" s="302">
        <v>21</v>
      </c>
      <c r="H53" s="304">
        <v>17</v>
      </c>
      <c r="I53" s="302">
        <v>421</v>
      </c>
      <c r="J53" s="304">
        <v>135</v>
      </c>
      <c r="K53" s="302">
        <v>13</v>
      </c>
      <c r="L53" s="304">
        <v>10</v>
      </c>
      <c r="M53" s="302">
        <v>5</v>
      </c>
      <c r="N53" s="304">
        <v>4</v>
      </c>
      <c r="O53" s="302">
        <v>72</v>
      </c>
      <c r="P53" s="304">
        <v>13</v>
      </c>
    </row>
    <row r="54" spans="1:16" s="182" customFormat="1" ht="13.5" customHeight="1" x14ac:dyDescent="0.4">
      <c r="A54" s="300"/>
      <c r="B54" s="301" t="s">
        <v>70</v>
      </c>
      <c r="C54" s="302">
        <v>511</v>
      </c>
      <c r="D54" s="304">
        <v>236</v>
      </c>
      <c r="E54" s="302">
        <v>1</v>
      </c>
      <c r="F54" s="304">
        <v>1</v>
      </c>
      <c r="G54" s="302">
        <v>23</v>
      </c>
      <c r="H54" s="304">
        <v>23</v>
      </c>
      <c r="I54" s="302">
        <v>392</v>
      </c>
      <c r="J54" s="304">
        <v>182</v>
      </c>
      <c r="K54" s="302">
        <v>14</v>
      </c>
      <c r="L54" s="304">
        <v>5</v>
      </c>
      <c r="M54" s="302">
        <v>2</v>
      </c>
      <c r="N54" s="304">
        <v>2</v>
      </c>
      <c r="O54" s="302">
        <v>79</v>
      </c>
      <c r="P54" s="304">
        <v>23</v>
      </c>
    </row>
    <row r="55" spans="1:16" s="182" customFormat="1" ht="13.5" customHeight="1" x14ac:dyDescent="0.4">
      <c r="A55" s="300"/>
      <c r="B55" s="301" t="s">
        <v>71</v>
      </c>
      <c r="C55" s="302">
        <v>340</v>
      </c>
      <c r="D55" s="304">
        <v>157</v>
      </c>
      <c r="E55" s="302">
        <v>0</v>
      </c>
      <c r="F55" s="304">
        <v>0</v>
      </c>
      <c r="G55" s="302">
        <v>25</v>
      </c>
      <c r="H55" s="304">
        <v>26</v>
      </c>
      <c r="I55" s="302">
        <v>253</v>
      </c>
      <c r="J55" s="304">
        <v>113</v>
      </c>
      <c r="K55" s="302">
        <v>11</v>
      </c>
      <c r="L55" s="304">
        <v>2</v>
      </c>
      <c r="M55" s="302">
        <v>5</v>
      </c>
      <c r="N55" s="304">
        <v>1</v>
      </c>
      <c r="O55" s="302">
        <v>46</v>
      </c>
      <c r="P55" s="304">
        <v>15</v>
      </c>
    </row>
    <row r="56" spans="1:16" s="182" customFormat="1" ht="13.5" customHeight="1" x14ac:dyDescent="0.4">
      <c r="A56" s="300"/>
      <c r="B56" s="301" t="s">
        <v>72</v>
      </c>
      <c r="C56" s="302">
        <v>333</v>
      </c>
      <c r="D56" s="304">
        <v>147</v>
      </c>
      <c r="E56" s="302">
        <v>0</v>
      </c>
      <c r="F56" s="304">
        <v>0</v>
      </c>
      <c r="G56" s="302">
        <v>36</v>
      </c>
      <c r="H56" s="304">
        <v>32</v>
      </c>
      <c r="I56" s="302">
        <v>236</v>
      </c>
      <c r="J56" s="304">
        <v>101</v>
      </c>
      <c r="K56" s="302">
        <v>11</v>
      </c>
      <c r="L56" s="304">
        <v>5</v>
      </c>
      <c r="M56" s="302">
        <v>4</v>
      </c>
      <c r="N56" s="304">
        <v>1</v>
      </c>
      <c r="O56" s="302">
        <v>46</v>
      </c>
      <c r="P56" s="304">
        <v>8</v>
      </c>
    </row>
    <row r="57" spans="1:16" s="182" customFormat="1" ht="13.5" customHeight="1" x14ac:dyDescent="0.4">
      <c r="A57" s="300"/>
      <c r="B57" s="301" t="s">
        <v>73</v>
      </c>
      <c r="C57" s="302">
        <v>306</v>
      </c>
      <c r="D57" s="304">
        <v>144</v>
      </c>
      <c r="E57" s="302">
        <v>0</v>
      </c>
      <c r="F57" s="304">
        <v>0</v>
      </c>
      <c r="G57" s="302">
        <v>40</v>
      </c>
      <c r="H57" s="304">
        <v>39</v>
      </c>
      <c r="I57" s="302">
        <v>207</v>
      </c>
      <c r="J57" s="304">
        <v>87</v>
      </c>
      <c r="K57" s="302">
        <v>23</v>
      </c>
      <c r="L57" s="304">
        <v>8</v>
      </c>
      <c r="M57" s="302">
        <v>4</v>
      </c>
      <c r="N57" s="304">
        <v>3</v>
      </c>
      <c r="O57" s="302">
        <v>32</v>
      </c>
      <c r="P57" s="304">
        <v>7</v>
      </c>
    </row>
    <row r="58" spans="1:16" s="182" customFormat="1" ht="13.5" customHeight="1" x14ac:dyDescent="0.4">
      <c r="A58" s="300"/>
      <c r="B58" s="301" t="s">
        <v>74</v>
      </c>
      <c r="C58" s="302">
        <v>299</v>
      </c>
      <c r="D58" s="304">
        <v>143</v>
      </c>
      <c r="E58" s="302">
        <v>5</v>
      </c>
      <c r="F58" s="304">
        <v>5</v>
      </c>
      <c r="G58" s="302">
        <v>40</v>
      </c>
      <c r="H58" s="304">
        <v>39</v>
      </c>
      <c r="I58" s="302">
        <v>204</v>
      </c>
      <c r="J58" s="304">
        <v>72</v>
      </c>
      <c r="K58" s="302">
        <v>14</v>
      </c>
      <c r="L58" s="304">
        <v>8</v>
      </c>
      <c r="M58" s="302">
        <v>4</v>
      </c>
      <c r="N58" s="304">
        <v>6</v>
      </c>
      <c r="O58" s="302">
        <v>32</v>
      </c>
      <c r="P58" s="304">
        <v>13</v>
      </c>
    </row>
    <row r="59" spans="1:16" s="182" customFormat="1" ht="13.5" customHeight="1" x14ac:dyDescent="0.4">
      <c r="A59" s="300"/>
      <c r="B59" s="301" t="s">
        <v>150</v>
      </c>
      <c r="C59" s="302">
        <v>288</v>
      </c>
      <c r="D59" s="304">
        <v>207</v>
      </c>
      <c r="E59" s="302">
        <v>2</v>
      </c>
      <c r="F59" s="304">
        <v>2</v>
      </c>
      <c r="G59" s="302">
        <v>42</v>
      </c>
      <c r="H59" s="304">
        <v>43</v>
      </c>
      <c r="I59" s="302">
        <v>207</v>
      </c>
      <c r="J59" s="304">
        <v>140</v>
      </c>
      <c r="K59" s="302">
        <v>9</v>
      </c>
      <c r="L59" s="304">
        <v>3</v>
      </c>
      <c r="M59" s="302">
        <v>7</v>
      </c>
      <c r="N59" s="304">
        <v>7</v>
      </c>
      <c r="O59" s="302">
        <v>23</v>
      </c>
      <c r="P59" s="304">
        <v>14</v>
      </c>
    </row>
    <row r="60" spans="1:16" s="182" customFormat="1" ht="13.5" customHeight="1" x14ac:dyDescent="0.4">
      <c r="A60" s="300"/>
      <c r="B60" s="301" t="s">
        <v>134</v>
      </c>
      <c r="C60" s="302">
        <v>268</v>
      </c>
      <c r="D60" s="304">
        <v>178</v>
      </c>
      <c r="E60" s="302">
        <v>1</v>
      </c>
      <c r="F60" s="304">
        <v>1</v>
      </c>
      <c r="G60" s="302">
        <v>46</v>
      </c>
      <c r="H60" s="304">
        <v>43</v>
      </c>
      <c r="I60" s="302">
        <v>171</v>
      </c>
      <c r="J60" s="304">
        <v>115</v>
      </c>
      <c r="K60" s="302">
        <v>6</v>
      </c>
      <c r="L60" s="304">
        <v>2</v>
      </c>
      <c r="M60" s="302">
        <v>1</v>
      </c>
      <c r="N60" s="304">
        <v>2</v>
      </c>
      <c r="O60" s="302">
        <v>43</v>
      </c>
      <c r="P60" s="304">
        <v>15</v>
      </c>
    </row>
    <row r="61" spans="1:16" ht="13.5" customHeight="1" x14ac:dyDescent="0.15">
      <c r="B61" s="63" t="s">
        <v>151</v>
      </c>
      <c r="O61" s="305"/>
      <c r="P61" s="276"/>
    </row>
    <row r="62" spans="1:16" ht="13.5" customHeight="1" x14ac:dyDescent="0.15">
      <c r="B62" s="63" t="s">
        <v>152</v>
      </c>
    </row>
    <row r="63" spans="1:16" x14ac:dyDescent="0.15">
      <c r="B63" s="65"/>
    </row>
  </sheetData>
  <mergeCells count="8">
    <mergeCell ref="M4:N4"/>
    <mergeCell ref="O4:P4"/>
    <mergeCell ref="B4:B5"/>
    <mergeCell ref="C4:D4"/>
    <mergeCell ref="E4:F4"/>
    <mergeCell ref="G4:H4"/>
    <mergeCell ref="I4:J4"/>
    <mergeCell ref="K4:L4"/>
  </mergeCells>
  <phoneticPr fontId="3"/>
  <pageMargins left="0.59055118110236227" right="0.47244094488188981" top="0.78740157480314965" bottom="0.51181102362204722" header="0.39370078740157483" footer="0.39370078740157483"/>
  <pageSetup paperSize="9" orientation="portrait" r:id="rId1"/>
  <headerFooter alignWithMargins="0">
    <oddHeader>&amp;R17.法務・警察</oddHeader>
    <oddFooter>&amp;C-120-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1"/>
  <sheetViews>
    <sheetView showGridLines="0" tabSelected="1" topLeftCell="A276" zoomScaleNormal="100" zoomScalePageLayoutView="70" workbookViewId="0">
      <selection activeCell="K306" sqref="K306"/>
    </sheetView>
  </sheetViews>
  <sheetFormatPr defaultRowHeight="11.25" x14ac:dyDescent="0.4"/>
  <cols>
    <col min="1" max="2" width="1.625" style="63" customWidth="1"/>
    <col min="3" max="3" width="2.625" style="63" customWidth="1"/>
    <col min="4" max="4" width="5.125" style="306" customWidth="1"/>
    <col min="5" max="5" width="3" style="306" bestFit="1" customWidth="1"/>
    <col min="6" max="20" width="5.375" style="63" customWidth="1"/>
    <col min="21" max="256" width="9" style="63"/>
    <col min="257" max="258" width="1.625" style="63" customWidth="1"/>
    <col min="259" max="259" width="2.625" style="63" customWidth="1"/>
    <col min="260" max="260" width="5.125" style="63" customWidth="1"/>
    <col min="261" max="261" width="3" style="63" bestFit="1" customWidth="1"/>
    <col min="262" max="276" width="5.375" style="63" customWidth="1"/>
    <col min="277" max="512" width="9" style="63"/>
    <col min="513" max="514" width="1.625" style="63" customWidth="1"/>
    <col min="515" max="515" width="2.625" style="63" customWidth="1"/>
    <col min="516" max="516" width="5.125" style="63" customWidth="1"/>
    <col min="517" max="517" width="3" style="63" bestFit="1" customWidth="1"/>
    <col min="518" max="532" width="5.375" style="63" customWidth="1"/>
    <col min="533" max="768" width="9" style="63"/>
    <col min="769" max="770" width="1.625" style="63" customWidth="1"/>
    <col min="771" max="771" width="2.625" style="63" customWidth="1"/>
    <col min="772" max="772" width="5.125" style="63" customWidth="1"/>
    <col min="773" max="773" width="3" style="63" bestFit="1" customWidth="1"/>
    <col min="774" max="788" width="5.375" style="63" customWidth="1"/>
    <col min="789" max="1024" width="9" style="63"/>
    <col min="1025" max="1026" width="1.625" style="63" customWidth="1"/>
    <col min="1027" max="1027" width="2.625" style="63" customWidth="1"/>
    <col min="1028" max="1028" width="5.125" style="63" customWidth="1"/>
    <col min="1029" max="1029" width="3" style="63" bestFit="1" customWidth="1"/>
    <col min="1030" max="1044" width="5.375" style="63" customWidth="1"/>
    <col min="1045" max="1280" width="9" style="63"/>
    <col min="1281" max="1282" width="1.625" style="63" customWidth="1"/>
    <col min="1283" max="1283" width="2.625" style="63" customWidth="1"/>
    <col min="1284" max="1284" width="5.125" style="63" customWidth="1"/>
    <col min="1285" max="1285" width="3" style="63" bestFit="1" customWidth="1"/>
    <col min="1286" max="1300" width="5.375" style="63" customWidth="1"/>
    <col min="1301" max="1536" width="9" style="63"/>
    <col min="1537" max="1538" width="1.625" style="63" customWidth="1"/>
    <col min="1539" max="1539" width="2.625" style="63" customWidth="1"/>
    <col min="1540" max="1540" width="5.125" style="63" customWidth="1"/>
    <col min="1541" max="1541" width="3" style="63" bestFit="1" customWidth="1"/>
    <col min="1542" max="1556" width="5.375" style="63" customWidth="1"/>
    <col min="1557" max="1792" width="9" style="63"/>
    <col min="1793" max="1794" width="1.625" style="63" customWidth="1"/>
    <col min="1795" max="1795" width="2.625" style="63" customWidth="1"/>
    <col min="1796" max="1796" width="5.125" style="63" customWidth="1"/>
    <col min="1797" max="1797" width="3" style="63" bestFit="1" customWidth="1"/>
    <col min="1798" max="1812" width="5.375" style="63" customWidth="1"/>
    <col min="1813" max="2048" width="9" style="63"/>
    <col min="2049" max="2050" width="1.625" style="63" customWidth="1"/>
    <col min="2051" max="2051" width="2.625" style="63" customWidth="1"/>
    <col min="2052" max="2052" width="5.125" style="63" customWidth="1"/>
    <col min="2053" max="2053" width="3" style="63" bestFit="1" customWidth="1"/>
    <col min="2054" max="2068" width="5.375" style="63" customWidth="1"/>
    <col min="2069" max="2304" width="9" style="63"/>
    <col min="2305" max="2306" width="1.625" style="63" customWidth="1"/>
    <col min="2307" max="2307" width="2.625" style="63" customWidth="1"/>
    <col min="2308" max="2308" width="5.125" style="63" customWidth="1"/>
    <col min="2309" max="2309" width="3" style="63" bestFit="1" customWidth="1"/>
    <col min="2310" max="2324" width="5.375" style="63" customWidth="1"/>
    <col min="2325" max="2560" width="9" style="63"/>
    <col min="2561" max="2562" width="1.625" style="63" customWidth="1"/>
    <col min="2563" max="2563" width="2.625" style="63" customWidth="1"/>
    <col min="2564" max="2564" width="5.125" style="63" customWidth="1"/>
    <col min="2565" max="2565" width="3" style="63" bestFit="1" customWidth="1"/>
    <col min="2566" max="2580" width="5.375" style="63" customWidth="1"/>
    <col min="2581" max="2816" width="9" style="63"/>
    <col min="2817" max="2818" width="1.625" style="63" customWidth="1"/>
    <col min="2819" max="2819" width="2.625" style="63" customWidth="1"/>
    <col min="2820" max="2820" width="5.125" style="63" customWidth="1"/>
    <col min="2821" max="2821" width="3" style="63" bestFit="1" customWidth="1"/>
    <col min="2822" max="2836" width="5.375" style="63" customWidth="1"/>
    <col min="2837" max="3072" width="9" style="63"/>
    <col min="3073" max="3074" width="1.625" style="63" customWidth="1"/>
    <col min="3075" max="3075" width="2.625" style="63" customWidth="1"/>
    <col min="3076" max="3076" width="5.125" style="63" customWidth="1"/>
    <col min="3077" max="3077" width="3" style="63" bestFit="1" customWidth="1"/>
    <col min="3078" max="3092" width="5.375" style="63" customWidth="1"/>
    <col min="3093" max="3328" width="9" style="63"/>
    <col min="3329" max="3330" width="1.625" style="63" customWidth="1"/>
    <col min="3331" max="3331" width="2.625" style="63" customWidth="1"/>
    <col min="3332" max="3332" width="5.125" style="63" customWidth="1"/>
    <col min="3333" max="3333" width="3" style="63" bestFit="1" customWidth="1"/>
    <col min="3334" max="3348" width="5.375" style="63" customWidth="1"/>
    <col min="3349" max="3584" width="9" style="63"/>
    <col min="3585" max="3586" width="1.625" style="63" customWidth="1"/>
    <col min="3587" max="3587" width="2.625" style="63" customWidth="1"/>
    <col min="3588" max="3588" width="5.125" style="63" customWidth="1"/>
    <col min="3589" max="3589" width="3" style="63" bestFit="1" customWidth="1"/>
    <col min="3590" max="3604" width="5.375" style="63" customWidth="1"/>
    <col min="3605" max="3840" width="9" style="63"/>
    <col min="3841" max="3842" width="1.625" style="63" customWidth="1"/>
    <col min="3843" max="3843" width="2.625" style="63" customWidth="1"/>
    <col min="3844" max="3844" width="5.125" style="63" customWidth="1"/>
    <col min="3845" max="3845" width="3" style="63" bestFit="1" customWidth="1"/>
    <col min="3846" max="3860" width="5.375" style="63" customWidth="1"/>
    <col min="3861" max="4096" width="9" style="63"/>
    <col min="4097" max="4098" width="1.625" style="63" customWidth="1"/>
    <col min="4099" max="4099" width="2.625" style="63" customWidth="1"/>
    <col min="4100" max="4100" width="5.125" style="63" customWidth="1"/>
    <col min="4101" max="4101" width="3" style="63" bestFit="1" customWidth="1"/>
    <col min="4102" max="4116" width="5.375" style="63" customWidth="1"/>
    <col min="4117" max="4352" width="9" style="63"/>
    <col min="4353" max="4354" width="1.625" style="63" customWidth="1"/>
    <col min="4355" max="4355" width="2.625" style="63" customWidth="1"/>
    <col min="4356" max="4356" width="5.125" style="63" customWidth="1"/>
    <col min="4357" max="4357" width="3" style="63" bestFit="1" customWidth="1"/>
    <col min="4358" max="4372" width="5.375" style="63" customWidth="1"/>
    <col min="4373" max="4608" width="9" style="63"/>
    <col min="4609" max="4610" width="1.625" style="63" customWidth="1"/>
    <col min="4611" max="4611" width="2.625" style="63" customWidth="1"/>
    <col min="4612" max="4612" width="5.125" style="63" customWidth="1"/>
    <col min="4613" max="4613" width="3" style="63" bestFit="1" customWidth="1"/>
    <col min="4614" max="4628" width="5.375" style="63" customWidth="1"/>
    <col min="4629" max="4864" width="9" style="63"/>
    <col min="4865" max="4866" width="1.625" style="63" customWidth="1"/>
    <col min="4867" max="4867" width="2.625" style="63" customWidth="1"/>
    <col min="4868" max="4868" width="5.125" style="63" customWidth="1"/>
    <col min="4869" max="4869" width="3" style="63" bestFit="1" customWidth="1"/>
    <col min="4870" max="4884" width="5.375" style="63" customWidth="1"/>
    <col min="4885" max="5120" width="9" style="63"/>
    <col min="5121" max="5122" width="1.625" style="63" customWidth="1"/>
    <col min="5123" max="5123" width="2.625" style="63" customWidth="1"/>
    <col min="5124" max="5124" width="5.125" style="63" customWidth="1"/>
    <col min="5125" max="5125" width="3" style="63" bestFit="1" customWidth="1"/>
    <col min="5126" max="5140" width="5.375" style="63" customWidth="1"/>
    <col min="5141" max="5376" width="9" style="63"/>
    <col min="5377" max="5378" width="1.625" style="63" customWidth="1"/>
    <col min="5379" max="5379" width="2.625" style="63" customWidth="1"/>
    <col min="5380" max="5380" width="5.125" style="63" customWidth="1"/>
    <col min="5381" max="5381" width="3" style="63" bestFit="1" customWidth="1"/>
    <col min="5382" max="5396" width="5.375" style="63" customWidth="1"/>
    <col min="5397" max="5632" width="9" style="63"/>
    <col min="5633" max="5634" width="1.625" style="63" customWidth="1"/>
    <col min="5635" max="5635" width="2.625" style="63" customWidth="1"/>
    <col min="5636" max="5636" width="5.125" style="63" customWidth="1"/>
    <col min="5637" max="5637" width="3" style="63" bestFit="1" customWidth="1"/>
    <col min="5638" max="5652" width="5.375" style="63" customWidth="1"/>
    <col min="5653" max="5888" width="9" style="63"/>
    <col min="5889" max="5890" width="1.625" style="63" customWidth="1"/>
    <col min="5891" max="5891" width="2.625" style="63" customWidth="1"/>
    <col min="5892" max="5892" width="5.125" style="63" customWidth="1"/>
    <col min="5893" max="5893" width="3" style="63" bestFit="1" customWidth="1"/>
    <col min="5894" max="5908" width="5.375" style="63" customWidth="1"/>
    <col min="5909" max="6144" width="9" style="63"/>
    <col min="6145" max="6146" width="1.625" style="63" customWidth="1"/>
    <col min="6147" max="6147" width="2.625" style="63" customWidth="1"/>
    <col min="6148" max="6148" width="5.125" style="63" customWidth="1"/>
    <col min="6149" max="6149" width="3" style="63" bestFit="1" customWidth="1"/>
    <col min="6150" max="6164" width="5.375" style="63" customWidth="1"/>
    <col min="6165" max="6400" width="9" style="63"/>
    <col min="6401" max="6402" width="1.625" style="63" customWidth="1"/>
    <col min="6403" max="6403" width="2.625" style="63" customWidth="1"/>
    <col min="6404" max="6404" width="5.125" style="63" customWidth="1"/>
    <col min="6405" max="6405" width="3" style="63" bestFit="1" customWidth="1"/>
    <col min="6406" max="6420" width="5.375" style="63" customWidth="1"/>
    <col min="6421" max="6656" width="9" style="63"/>
    <col min="6657" max="6658" width="1.625" style="63" customWidth="1"/>
    <col min="6659" max="6659" width="2.625" style="63" customWidth="1"/>
    <col min="6660" max="6660" width="5.125" style="63" customWidth="1"/>
    <col min="6661" max="6661" width="3" style="63" bestFit="1" customWidth="1"/>
    <col min="6662" max="6676" width="5.375" style="63" customWidth="1"/>
    <col min="6677" max="6912" width="9" style="63"/>
    <col min="6913" max="6914" width="1.625" style="63" customWidth="1"/>
    <col min="6915" max="6915" width="2.625" style="63" customWidth="1"/>
    <col min="6916" max="6916" width="5.125" style="63" customWidth="1"/>
    <col min="6917" max="6917" width="3" style="63" bestFit="1" customWidth="1"/>
    <col min="6918" max="6932" width="5.375" style="63" customWidth="1"/>
    <col min="6933" max="7168" width="9" style="63"/>
    <col min="7169" max="7170" width="1.625" style="63" customWidth="1"/>
    <col min="7171" max="7171" width="2.625" style="63" customWidth="1"/>
    <col min="7172" max="7172" width="5.125" style="63" customWidth="1"/>
    <col min="7173" max="7173" width="3" style="63" bestFit="1" customWidth="1"/>
    <col min="7174" max="7188" width="5.375" style="63" customWidth="1"/>
    <col min="7189" max="7424" width="9" style="63"/>
    <col min="7425" max="7426" width="1.625" style="63" customWidth="1"/>
    <col min="7427" max="7427" width="2.625" style="63" customWidth="1"/>
    <col min="7428" max="7428" width="5.125" style="63" customWidth="1"/>
    <col min="7429" max="7429" width="3" style="63" bestFit="1" customWidth="1"/>
    <col min="7430" max="7444" width="5.375" style="63" customWidth="1"/>
    <col min="7445" max="7680" width="9" style="63"/>
    <col min="7681" max="7682" width="1.625" style="63" customWidth="1"/>
    <col min="7683" max="7683" width="2.625" style="63" customWidth="1"/>
    <col min="7684" max="7684" width="5.125" style="63" customWidth="1"/>
    <col min="7685" max="7685" width="3" style="63" bestFit="1" customWidth="1"/>
    <col min="7686" max="7700" width="5.375" style="63" customWidth="1"/>
    <col min="7701" max="7936" width="9" style="63"/>
    <col min="7937" max="7938" width="1.625" style="63" customWidth="1"/>
    <col min="7939" max="7939" width="2.625" style="63" customWidth="1"/>
    <col min="7940" max="7940" width="5.125" style="63" customWidth="1"/>
    <col min="7941" max="7941" width="3" style="63" bestFit="1" customWidth="1"/>
    <col min="7942" max="7956" width="5.375" style="63" customWidth="1"/>
    <col min="7957" max="8192" width="9" style="63"/>
    <col min="8193" max="8194" width="1.625" style="63" customWidth="1"/>
    <col min="8195" max="8195" width="2.625" style="63" customWidth="1"/>
    <col min="8196" max="8196" width="5.125" style="63" customWidth="1"/>
    <col min="8197" max="8197" width="3" style="63" bestFit="1" customWidth="1"/>
    <col min="8198" max="8212" width="5.375" style="63" customWidth="1"/>
    <col min="8213" max="8448" width="9" style="63"/>
    <col min="8449" max="8450" width="1.625" style="63" customWidth="1"/>
    <col min="8451" max="8451" width="2.625" style="63" customWidth="1"/>
    <col min="8452" max="8452" width="5.125" style="63" customWidth="1"/>
    <col min="8453" max="8453" width="3" style="63" bestFit="1" customWidth="1"/>
    <col min="8454" max="8468" width="5.375" style="63" customWidth="1"/>
    <col min="8469" max="8704" width="9" style="63"/>
    <col min="8705" max="8706" width="1.625" style="63" customWidth="1"/>
    <col min="8707" max="8707" width="2.625" style="63" customWidth="1"/>
    <col min="8708" max="8708" width="5.125" style="63" customWidth="1"/>
    <col min="8709" max="8709" width="3" style="63" bestFit="1" customWidth="1"/>
    <col min="8710" max="8724" width="5.375" style="63" customWidth="1"/>
    <col min="8725" max="8960" width="9" style="63"/>
    <col min="8961" max="8962" width="1.625" style="63" customWidth="1"/>
    <col min="8963" max="8963" width="2.625" style="63" customWidth="1"/>
    <col min="8964" max="8964" width="5.125" style="63" customWidth="1"/>
    <col min="8965" max="8965" width="3" style="63" bestFit="1" customWidth="1"/>
    <col min="8966" max="8980" width="5.375" style="63" customWidth="1"/>
    <col min="8981" max="9216" width="9" style="63"/>
    <col min="9217" max="9218" width="1.625" style="63" customWidth="1"/>
    <col min="9219" max="9219" width="2.625" style="63" customWidth="1"/>
    <col min="9220" max="9220" width="5.125" style="63" customWidth="1"/>
    <col min="9221" max="9221" width="3" style="63" bestFit="1" customWidth="1"/>
    <col min="9222" max="9236" width="5.375" style="63" customWidth="1"/>
    <col min="9237" max="9472" width="9" style="63"/>
    <col min="9473" max="9474" width="1.625" style="63" customWidth="1"/>
    <col min="9475" max="9475" width="2.625" style="63" customWidth="1"/>
    <col min="9476" max="9476" width="5.125" style="63" customWidth="1"/>
    <col min="9477" max="9477" width="3" style="63" bestFit="1" customWidth="1"/>
    <col min="9478" max="9492" width="5.375" style="63" customWidth="1"/>
    <col min="9493" max="9728" width="9" style="63"/>
    <col min="9729" max="9730" width="1.625" style="63" customWidth="1"/>
    <col min="9731" max="9731" width="2.625" style="63" customWidth="1"/>
    <col min="9732" max="9732" width="5.125" style="63" customWidth="1"/>
    <col min="9733" max="9733" width="3" style="63" bestFit="1" customWidth="1"/>
    <col min="9734" max="9748" width="5.375" style="63" customWidth="1"/>
    <col min="9749" max="9984" width="9" style="63"/>
    <col min="9985" max="9986" width="1.625" style="63" customWidth="1"/>
    <col min="9987" max="9987" width="2.625" style="63" customWidth="1"/>
    <col min="9988" max="9988" width="5.125" style="63" customWidth="1"/>
    <col min="9989" max="9989" width="3" style="63" bestFit="1" customWidth="1"/>
    <col min="9990" max="10004" width="5.375" style="63" customWidth="1"/>
    <col min="10005" max="10240" width="9" style="63"/>
    <col min="10241" max="10242" width="1.625" style="63" customWidth="1"/>
    <col min="10243" max="10243" width="2.625" style="63" customWidth="1"/>
    <col min="10244" max="10244" width="5.125" style="63" customWidth="1"/>
    <col min="10245" max="10245" width="3" style="63" bestFit="1" customWidth="1"/>
    <col min="10246" max="10260" width="5.375" style="63" customWidth="1"/>
    <col min="10261" max="10496" width="9" style="63"/>
    <col min="10497" max="10498" width="1.625" style="63" customWidth="1"/>
    <col min="10499" max="10499" width="2.625" style="63" customWidth="1"/>
    <col min="10500" max="10500" width="5.125" style="63" customWidth="1"/>
    <col min="10501" max="10501" width="3" style="63" bestFit="1" customWidth="1"/>
    <col min="10502" max="10516" width="5.375" style="63" customWidth="1"/>
    <col min="10517" max="10752" width="9" style="63"/>
    <col min="10753" max="10754" width="1.625" style="63" customWidth="1"/>
    <col min="10755" max="10755" width="2.625" style="63" customWidth="1"/>
    <col min="10756" max="10756" width="5.125" style="63" customWidth="1"/>
    <col min="10757" max="10757" width="3" style="63" bestFit="1" customWidth="1"/>
    <col min="10758" max="10772" width="5.375" style="63" customWidth="1"/>
    <col min="10773" max="11008" width="9" style="63"/>
    <col min="11009" max="11010" width="1.625" style="63" customWidth="1"/>
    <col min="11011" max="11011" width="2.625" style="63" customWidth="1"/>
    <col min="11012" max="11012" width="5.125" style="63" customWidth="1"/>
    <col min="11013" max="11013" width="3" style="63" bestFit="1" customWidth="1"/>
    <col min="11014" max="11028" width="5.375" style="63" customWidth="1"/>
    <col min="11029" max="11264" width="9" style="63"/>
    <col min="11265" max="11266" width="1.625" style="63" customWidth="1"/>
    <col min="11267" max="11267" width="2.625" style="63" customWidth="1"/>
    <col min="11268" max="11268" width="5.125" style="63" customWidth="1"/>
    <col min="11269" max="11269" width="3" style="63" bestFit="1" customWidth="1"/>
    <col min="11270" max="11284" width="5.375" style="63" customWidth="1"/>
    <col min="11285" max="11520" width="9" style="63"/>
    <col min="11521" max="11522" width="1.625" style="63" customWidth="1"/>
    <col min="11523" max="11523" width="2.625" style="63" customWidth="1"/>
    <col min="11524" max="11524" width="5.125" style="63" customWidth="1"/>
    <col min="11525" max="11525" width="3" style="63" bestFit="1" customWidth="1"/>
    <col min="11526" max="11540" width="5.375" style="63" customWidth="1"/>
    <col min="11541" max="11776" width="9" style="63"/>
    <col min="11777" max="11778" width="1.625" style="63" customWidth="1"/>
    <col min="11779" max="11779" width="2.625" style="63" customWidth="1"/>
    <col min="11780" max="11780" width="5.125" style="63" customWidth="1"/>
    <col min="11781" max="11781" width="3" style="63" bestFit="1" customWidth="1"/>
    <col min="11782" max="11796" width="5.375" style="63" customWidth="1"/>
    <col min="11797" max="12032" width="9" style="63"/>
    <col min="12033" max="12034" width="1.625" style="63" customWidth="1"/>
    <col min="12035" max="12035" width="2.625" style="63" customWidth="1"/>
    <col min="12036" max="12036" width="5.125" style="63" customWidth="1"/>
    <col min="12037" max="12037" width="3" style="63" bestFit="1" customWidth="1"/>
    <col min="12038" max="12052" width="5.375" style="63" customWidth="1"/>
    <col min="12053" max="12288" width="9" style="63"/>
    <col min="12289" max="12290" width="1.625" style="63" customWidth="1"/>
    <col min="12291" max="12291" width="2.625" style="63" customWidth="1"/>
    <col min="12292" max="12292" width="5.125" style="63" customWidth="1"/>
    <col min="12293" max="12293" width="3" style="63" bestFit="1" customWidth="1"/>
    <col min="12294" max="12308" width="5.375" style="63" customWidth="1"/>
    <col min="12309" max="12544" width="9" style="63"/>
    <col min="12545" max="12546" width="1.625" style="63" customWidth="1"/>
    <col min="12547" max="12547" width="2.625" style="63" customWidth="1"/>
    <col min="12548" max="12548" width="5.125" style="63" customWidth="1"/>
    <col min="12549" max="12549" width="3" style="63" bestFit="1" customWidth="1"/>
    <col min="12550" max="12564" width="5.375" style="63" customWidth="1"/>
    <col min="12565" max="12800" width="9" style="63"/>
    <col min="12801" max="12802" width="1.625" style="63" customWidth="1"/>
    <col min="12803" max="12803" width="2.625" style="63" customWidth="1"/>
    <col min="12804" max="12804" width="5.125" style="63" customWidth="1"/>
    <col min="12805" max="12805" width="3" style="63" bestFit="1" customWidth="1"/>
    <col min="12806" max="12820" width="5.375" style="63" customWidth="1"/>
    <col min="12821" max="13056" width="9" style="63"/>
    <col min="13057" max="13058" width="1.625" style="63" customWidth="1"/>
    <col min="13059" max="13059" width="2.625" style="63" customWidth="1"/>
    <col min="13060" max="13060" width="5.125" style="63" customWidth="1"/>
    <col min="13061" max="13061" width="3" style="63" bestFit="1" customWidth="1"/>
    <col min="13062" max="13076" width="5.375" style="63" customWidth="1"/>
    <col min="13077" max="13312" width="9" style="63"/>
    <col min="13313" max="13314" width="1.625" style="63" customWidth="1"/>
    <col min="13315" max="13315" width="2.625" style="63" customWidth="1"/>
    <col min="13316" max="13316" width="5.125" style="63" customWidth="1"/>
    <col min="13317" max="13317" width="3" style="63" bestFit="1" customWidth="1"/>
    <col min="13318" max="13332" width="5.375" style="63" customWidth="1"/>
    <col min="13333" max="13568" width="9" style="63"/>
    <col min="13569" max="13570" width="1.625" style="63" customWidth="1"/>
    <col min="13571" max="13571" width="2.625" style="63" customWidth="1"/>
    <col min="13572" max="13572" width="5.125" style="63" customWidth="1"/>
    <col min="13573" max="13573" width="3" style="63" bestFit="1" customWidth="1"/>
    <col min="13574" max="13588" width="5.375" style="63" customWidth="1"/>
    <col min="13589" max="13824" width="9" style="63"/>
    <col min="13825" max="13826" width="1.625" style="63" customWidth="1"/>
    <col min="13827" max="13827" width="2.625" style="63" customWidth="1"/>
    <col min="13828" max="13828" width="5.125" style="63" customWidth="1"/>
    <col min="13829" max="13829" width="3" style="63" bestFit="1" customWidth="1"/>
    <col min="13830" max="13844" width="5.375" style="63" customWidth="1"/>
    <col min="13845" max="14080" width="9" style="63"/>
    <col min="14081" max="14082" width="1.625" style="63" customWidth="1"/>
    <col min="14083" max="14083" width="2.625" style="63" customWidth="1"/>
    <col min="14084" max="14084" width="5.125" style="63" customWidth="1"/>
    <col min="14085" max="14085" width="3" style="63" bestFit="1" customWidth="1"/>
    <col min="14086" max="14100" width="5.375" style="63" customWidth="1"/>
    <col min="14101" max="14336" width="9" style="63"/>
    <col min="14337" max="14338" width="1.625" style="63" customWidth="1"/>
    <col min="14339" max="14339" width="2.625" style="63" customWidth="1"/>
    <col min="14340" max="14340" width="5.125" style="63" customWidth="1"/>
    <col min="14341" max="14341" width="3" style="63" bestFit="1" customWidth="1"/>
    <col min="14342" max="14356" width="5.375" style="63" customWidth="1"/>
    <col min="14357" max="14592" width="9" style="63"/>
    <col min="14593" max="14594" width="1.625" style="63" customWidth="1"/>
    <col min="14595" max="14595" width="2.625" style="63" customWidth="1"/>
    <col min="14596" max="14596" width="5.125" style="63" customWidth="1"/>
    <col min="14597" max="14597" width="3" style="63" bestFit="1" customWidth="1"/>
    <col min="14598" max="14612" width="5.375" style="63" customWidth="1"/>
    <col min="14613" max="14848" width="9" style="63"/>
    <col min="14849" max="14850" width="1.625" style="63" customWidth="1"/>
    <col min="14851" max="14851" width="2.625" style="63" customWidth="1"/>
    <col min="14852" max="14852" width="5.125" style="63" customWidth="1"/>
    <col min="14853" max="14853" width="3" style="63" bestFit="1" customWidth="1"/>
    <col min="14854" max="14868" width="5.375" style="63" customWidth="1"/>
    <col min="14869" max="15104" width="9" style="63"/>
    <col min="15105" max="15106" width="1.625" style="63" customWidth="1"/>
    <col min="15107" max="15107" width="2.625" style="63" customWidth="1"/>
    <col min="15108" max="15108" width="5.125" style="63" customWidth="1"/>
    <col min="15109" max="15109" width="3" style="63" bestFit="1" customWidth="1"/>
    <col min="15110" max="15124" width="5.375" style="63" customWidth="1"/>
    <col min="15125" max="15360" width="9" style="63"/>
    <col min="15361" max="15362" width="1.625" style="63" customWidth="1"/>
    <col min="15363" max="15363" width="2.625" style="63" customWidth="1"/>
    <col min="15364" max="15364" width="5.125" style="63" customWidth="1"/>
    <col min="15365" max="15365" width="3" style="63" bestFit="1" customWidth="1"/>
    <col min="15366" max="15380" width="5.375" style="63" customWidth="1"/>
    <col min="15381" max="15616" width="9" style="63"/>
    <col min="15617" max="15618" width="1.625" style="63" customWidth="1"/>
    <col min="15619" max="15619" width="2.625" style="63" customWidth="1"/>
    <col min="15620" max="15620" width="5.125" style="63" customWidth="1"/>
    <col min="15621" max="15621" width="3" style="63" bestFit="1" customWidth="1"/>
    <col min="15622" max="15636" width="5.375" style="63" customWidth="1"/>
    <col min="15637" max="15872" width="9" style="63"/>
    <col min="15873" max="15874" width="1.625" style="63" customWidth="1"/>
    <col min="15875" max="15875" width="2.625" style="63" customWidth="1"/>
    <col min="15876" max="15876" width="5.125" style="63" customWidth="1"/>
    <col min="15877" max="15877" width="3" style="63" bestFit="1" customWidth="1"/>
    <col min="15878" max="15892" width="5.375" style="63" customWidth="1"/>
    <col min="15893" max="16128" width="9" style="63"/>
    <col min="16129" max="16130" width="1.625" style="63" customWidth="1"/>
    <col min="16131" max="16131" width="2.625" style="63" customWidth="1"/>
    <col min="16132" max="16132" width="5.125" style="63" customWidth="1"/>
    <col min="16133" max="16133" width="3" style="63" bestFit="1" customWidth="1"/>
    <col min="16134" max="16148" width="5.375" style="63" customWidth="1"/>
    <col min="16149" max="16384" width="9" style="63"/>
  </cols>
  <sheetData>
    <row r="1" spans="1:20" ht="30" customHeight="1" x14ac:dyDescent="0.4">
      <c r="A1" s="1" t="s">
        <v>153</v>
      </c>
      <c r="B1" s="1"/>
    </row>
    <row r="2" spans="1:20" ht="7.5" customHeight="1" x14ac:dyDescent="0.4">
      <c r="A2" s="1"/>
      <c r="B2" s="1"/>
    </row>
    <row r="3" spans="1:20" ht="22.5" customHeight="1" x14ac:dyDescent="0.15">
      <c r="A3" s="251"/>
      <c r="B3" s="251"/>
      <c r="R3" s="277"/>
      <c r="S3" s="277"/>
      <c r="T3" s="277" t="s">
        <v>154</v>
      </c>
    </row>
    <row r="4" spans="1:20" ht="15" customHeight="1" x14ac:dyDescent="0.4">
      <c r="A4" s="251"/>
      <c r="B4" s="307" t="s">
        <v>155</v>
      </c>
      <c r="C4" s="308"/>
      <c r="D4" s="308"/>
      <c r="E4" s="309"/>
      <c r="F4" s="310" t="s">
        <v>47</v>
      </c>
      <c r="G4" s="311" t="s">
        <v>156</v>
      </c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3"/>
    </row>
    <row r="5" spans="1:20" s="328" customFormat="1" ht="37.5" customHeight="1" x14ac:dyDescent="0.4">
      <c r="A5" s="314"/>
      <c r="B5" s="315"/>
      <c r="C5" s="316"/>
      <c r="D5" s="316"/>
      <c r="E5" s="317"/>
      <c r="F5" s="318"/>
      <c r="G5" s="319" t="s">
        <v>157</v>
      </c>
      <c r="H5" s="320" t="s">
        <v>158</v>
      </c>
      <c r="I5" s="321" t="s">
        <v>159</v>
      </c>
      <c r="J5" s="320" t="s">
        <v>160</v>
      </c>
      <c r="K5" s="321" t="s">
        <v>161</v>
      </c>
      <c r="L5" s="322" t="s">
        <v>162</v>
      </c>
      <c r="M5" s="323" t="s">
        <v>163</v>
      </c>
      <c r="N5" s="324" t="s">
        <v>164</v>
      </c>
      <c r="O5" s="325" t="s">
        <v>165</v>
      </c>
      <c r="P5" s="324" t="s">
        <v>166</v>
      </c>
      <c r="Q5" s="323" t="s">
        <v>167</v>
      </c>
      <c r="R5" s="326" t="s">
        <v>168</v>
      </c>
      <c r="S5" s="326" t="s">
        <v>169</v>
      </c>
      <c r="T5" s="327" t="s">
        <v>170</v>
      </c>
    </row>
    <row r="6" spans="1:20" ht="15" hidden="1" customHeight="1" x14ac:dyDescent="0.4">
      <c r="A6" s="65"/>
      <c r="B6" s="329" t="s">
        <v>171</v>
      </c>
      <c r="C6" s="330"/>
      <c r="D6" s="331"/>
      <c r="E6" s="332" t="s">
        <v>172</v>
      </c>
      <c r="F6" s="333">
        <v>1124</v>
      </c>
      <c r="G6" s="334">
        <v>1</v>
      </c>
      <c r="H6" s="335">
        <v>134</v>
      </c>
      <c r="I6" s="335">
        <v>9</v>
      </c>
      <c r="J6" s="335">
        <v>3</v>
      </c>
      <c r="K6" s="335">
        <v>12</v>
      </c>
      <c r="L6" s="335">
        <v>114</v>
      </c>
      <c r="M6" s="335">
        <v>379</v>
      </c>
      <c r="N6" s="335">
        <v>34</v>
      </c>
      <c r="O6" s="335">
        <v>179</v>
      </c>
      <c r="P6" s="335">
        <v>2</v>
      </c>
      <c r="Q6" s="335">
        <v>23</v>
      </c>
      <c r="R6" s="336">
        <v>234</v>
      </c>
      <c r="S6" s="337" t="s">
        <v>101</v>
      </c>
      <c r="T6" s="338"/>
    </row>
    <row r="7" spans="1:20" ht="12" hidden="1" customHeight="1" x14ac:dyDescent="0.4">
      <c r="A7" s="65"/>
      <c r="B7" s="339" t="s">
        <v>173</v>
      </c>
      <c r="C7" s="340"/>
      <c r="D7" s="341"/>
      <c r="E7" s="342" t="s">
        <v>174</v>
      </c>
      <c r="F7" s="343">
        <v>845</v>
      </c>
      <c r="G7" s="344">
        <v>1</v>
      </c>
      <c r="H7" s="345">
        <v>132</v>
      </c>
      <c r="I7" s="345">
        <v>9</v>
      </c>
      <c r="J7" s="345" t="s">
        <v>101</v>
      </c>
      <c r="K7" s="345">
        <v>11</v>
      </c>
      <c r="L7" s="345">
        <v>89</v>
      </c>
      <c r="M7" s="345">
        <v>275</v>
      </c>
      <c r="N7" s="345">
        <v>24</v>
      </c>
      <c r="O7" s="345">
        <v>120</v>
      </c>
      <c r="P7" s="345" t="s">
        <v>101</v>
      </c>
      <c r="Q7" s="345">
        <v>19</v>
      </c>
      <c r="R7" s="346">
        <v>165</v>
      </c>
      <c r="S7" s="347"/>
      <c r="T7" s="348"/>
    </row>
    <row r="8" spans="1:20" ht="12" hidden="1" customHeight="1" x14ac:dyDescent="0.4">
      <c r="A8" s="65"/>
      <c r="B8" s="349"/>
      <c r="C8" s="350"/>
      <c r="D8" s="351"/>
      <c r="E8" s="352" t="s">
        <v>175</v>
      </c>
      <c r="F8" s="353">
        <v>279</v>
      </c>
      <c r="G8" s="354" t="s">
        <v>101</v>
      </c>
      <c r="H8" s="355">
        <v>2</v>
      </c>
      <c r="I8" s="355" t="s">
        <v>101</v>
      </c>
      <c r="J8" s="355">
        <v>3</v>
      </c>
      <c r="K8" s="355">
        <v>1</v>
      </c>
      <c r="L8" s="355">
        <v>25</v>
      </c>
      <c r="M8" s="355">
        <v>104</v>
      </c>
      <c r="N8" s="355">
        <v>10</v>
      </c>
      <c r="O8" s="355">
        <v>59</v>
      </c>
      <c r="P8" s="355">
        <v>2</v>
      </c>
      <c r="Q8" s="355">
        <v>4</v>
      </c>
      <c r="R8" s="356">
        <v>69</v>
      </c>
      <c r="S8" s="357"/>
      <c r="T8" s="358"/>
    </row>
    <row r="9" spans="1:20" ht="15" hidden="1" customHeight="1" x14ac:dyDescent="0.4">
      <c r="A9" s="65"/>
      <c r="B9" s="349"/>
      <c r="C9" s="359" t="s">
        <v>176</v>
      </c>
      <c r="D9" s="98" t="s">
        <v>177</v>
      </c>
      <c r="E9" s="360" t="s">
        <v>174</v>
      </c>
      <c r="F9" s="361">
        <v>679</v>
      </c>
      <c r="G9" s="362" t="s">
        <v>101</v>
      </c>
      <c r="H9" s="363">
        <v>33</v>
      </c>
      <c r="I9" s="363">
        <v>6</v>
      </c>
      <c r="J9" s="363" t="s">
        <v>101</v>
      </c>
      <c r="K9" s="363">
        <v>9</v>
      </c>
      <c r="L9" s="363">
        <v>54</v>
      </c>
      <c r="M9" s="363">
        <v>257</v>
      </c>
      <c r="N9" s="363">
        <v>24</v>
      </c>
      <c r="O9" s="363">
        <v>120</v>
      </c>
      <c r="P9" s="363" t="s">
        <v>101</v>
      </c>
      <c r="Q9" s="363">
        <v>11</v>
      </c>
      <c r="R9" s="364">
        <v>165</v>
      </c>
      <c r="S9" s="365"/>
    </row>
    <row r="10" spans="1:20" ht="15" hidden="1" customHeight="1" x14ac:dyDescent="0.4">
      <c r="A10" s="65"/>
      <c r="B10" s="349"/>
      <c r="C10" s="359"/>
      <c r="D10" s="366"/>
      <c r="E10" s="367" t="s">
        <v>175</v>
      </c>
      <c r="F10" s="368">
        <v>272</v>
      </c>
      <c r="G10" s="369" t="s">
        <v>101</v>
      </c>
      <c r="H10" s="370" t="s">
        <v>101</v>
      </c>
      <c r="I10" s="370" t="s">
        <v>101</v>
      </c>
      <c r="J10" s="370">
        <v>3</v>
      </c>
      <c r="K10" s="370">
        <v>1</v>
      </c>
      <c r="L10" s="371">
        <v>25</v>
      </c>
      <c r="M10" s="371">
        <v>103</v>
      </c>
      <c r="N10" s="371">
        <v>10</v>
      </c>
      <c r="O10" s="371">
        <v>59</v>
      </c>
      <c r="P10" s="371">
        <v>2</v>
      </c>
      <c r="Q10" s="371">
        <v>4</v>
      </c>
      <c r="R10" s="372">
        <v>65</v>
      </c>
      <c r="S10" s="373"/>
    </row>
    <row r="11" spans="1:20" ht="15" hidden="1" customHeight="1" x14ac:dyDescent="0.4">
      <c r="A11" s="65"/>
      <c r="B11" s="349"/>
      <c r="C11" s="359"/>
      <c r="D11" s="374" t="s">
        <v>178</v>
      </c>
      <c r="E11" s="259" t="s">
        <v>174</v>
      </c>
      <c r="F11" s="375">
        <v>223</v>
      </c>
      <c r="G11" s="376" t="s">
        <v>101</v>
      </c>
      <c r="H11" s="371" t="s">
        <v>101</v>
      </c>
      <c r="I11" s="371">
        <v>3</v>
      </c>
      <c r="J11" s="371" t="s">
        <v>101</v>
      </c>
      <c r="K11" s="371">
        <v>3</v>
      </c>
      <c r="L11" s="377">
        <v>19</v>
      </c>
      <c r="M11" s="377">
        <v>42</v>
      </c>
      <c r="N11" s="377">
        <v>2</v>
      </c>
      <c r="O11" s="377">
        <v>36</v>
      </c>
      <c r="P11" s="377" t="s">
        <v>103</v>
      </c>
      <c r="Q11" s="377" t="s">
        <v>103</v>
      </c>
      <c r="R11" s="378">
        <v>118</v>
      </c>
      <c r="S11" s="379"/>
    </row>
    <row r="12" spans="1:20" ht="15" hidden="1" customHeight="1" x14ac:dyDescent="0.4">
      <c r="A12" s="65"/>
      <c r="B12" s="349"/>
      <c r="C12" s="359"/>
      <c r="D12" s="380"/>
      <c r="E12" s="259" t="s">
        <v>175</v>
      </c>
      <c r="F12" s="375">
        <v>81</v>
      </c>
      <c r="G12" s="376" t="s">
        <v>101</v>
      </c>
      <c r="H12" s="371" t="s">
        <v>101</v>
      </c>
      <c r="I12" s="371" t="s">
        <v>101</v>
      </c>
      <c r="J12" s="371" t="s">
        <v>101</v>
      </c>
      <c r="K12" s="371">
        <v>1</v>
      </c>
      <c r="L12" s="377">
        <v>11</v>
      </c>
      <c r="M12" s="377">
        <v>4</v>
      </c>
      <c r="N12" s="377">
        <v>8</v>
      </c>
      <c r="O12" s="377">
        <v>18</v>
      </c>
      <c r="P12" s="377" t="s">
        <v>103</v>
      </c>
      <c r="Q12" s="377" t="s">
        <v>103</v>
      </c>
      <c r="R12" s="378">
        <v>39</v>
      </c>
      <c r="S12" s="379"/>
    </row>
    <row r="13" spans="1:20" ht="15" hidden="1" customHeight="1" x14ac:dyDescent="0.4">
      <c r="A13" s="65"/>
      <c r="B13" s="349"/>
      <c r="C13" s="359"/>
      <c r="D13" s="374" t="s">
        <v>179</v>
      </c>
      <c r="E13" s="259" t="s">
        <v>174</v>
      </c>
      <c r="F13" s="375">
        <v>209</v>
      </c>
      <c r="G13" s="376" t="s">
        <v>101</v>
      </c>
      <c r="H13" s="371">
        <v>1</v>
      </c>
      <c r="I13" s="371">
        <v>1</v>
      </c>
      <c r="J13" s="371" t="s">
        <v>101</v>
      </c>
      <c r="K13" s="371">
        <v>3</v>
      </c>
      <c r="L13" s="377">
        <v>25</v>
      </c>
      <c r="M13" s="377">
        <v>111</v>
      </c>
      <c r="N13" s="377">
        <v>16</v>
      </c>
      <c r="O13" s="377">
        <v>29</v>
      </c>
      <c r="P13" s="377" t="s">
        <v>103</v>
      </c>
      <c r="Q13" s="377">
        <v>2</v>
      </c>
      <c r="R13" s="378">
        <v>21</v>
      </c>
      <c r="S13" s="379"/>
    </row>
    <row r="14" spans="1:20" ht="15" hidden="1" customHeight="1" x14ac:dyDescent="0.4">
      <c r="A14" s="65"/>
      <c r="B14" s="349"/>
      <c r="C14" s="359"/>
      <c r="D14" s="380"/>
      <c r="E14" s="259" t="s">
        <v>175</v>
      </c>
      <c r="F14" s="375">
        <v>96</v>
      </c>
      <c r="G14" s="376" t="s">
        <v>101</v>
      </c>
      <c r="H14" s="371" t="s">
        <v>101</v>
      </c>
      <c r="I14" s="371" t="s">
        <v>101</v>
      </c>
      <c r="J14" s="371">
        <v>3</v>
      </c>
      <c r="K14" s="371" t="s">
        <v>101</v>
      </c>
      <c r="L14" s="377">
        <v>8</v>
      </c>
      <c r="M14" s="377">
        <v>59</v>
      </c>
      <c r="N14" s="377" t="s">
        <v>101</v>
      </c>
      <c r="O14" s="377">
        <v>17</v>
      </c>
      <c r="P14" s="377" t="s">
        <v>103</v>
      </c>
      <c r="Q14" s="377" t="s">
        <v>103</v>
      </c>
      <c r="R14" s="378">
        <v>9</v>
      </c>
      <c r="S14" s="379"/>
    </row>
    <row r="15" spans="1:20" ht="15" hidden="1" customHeight="1" x14ac:dyDescent="0.4">
      <c r="A15" s="65"/>
      <c r="B15" s="349"/>
      <c r="C15" s="359"/>
      <c r="D15" s="374" t="s">
        <v>180</v>
      </c>
      <c r="E15" s="259" t="s">
        <v>174</v>
      </c>
      <c r="F15" s="375">
        <v>239</v>
      </c>
      <c r="G15" s="376" t="s">
        <v>101</v>
      </c>
      <c r="H15" s="371">
        <v>31</v>
      </c>
      <c r="I15" s="371">
        <v>2</v>
      </c>
      <c r="J15" s="371" t="s">
        <v>101</v>
      </c>
      <c r="K15" s="371">
        <v>3</v>
      </c>
      <c r="L15" s="377">
        <v>10</v>
      </c>
      <c r="M15" s="377">
        <v>103</v>
      </c>
      <c r="N15" s="377">
        <v>6</v>
      </c>
      <c r="O15" s="377">
        <v>55</v>
      </c>
      <c r="P15" s="377" t="s">
        <v>103</v>
      </c>
      <c r="Q15" s="377">
        <v>9</v>
      </c>
      <c r="R15" s="378">
        <v>20</v>
      </c>
      <c r="S15" s="379"/>
    </row>
    <row r="16" spans="1:20" ht="15" hidden="1" customHeight="1" x14ac:dyDescent="0.4">
      <c r="A16" s="65"/>
      <c r="B16" s="349"/>
      <c r="C16" s="359"/>
      <c r="D16" s="380"/>
      <c r="E16" s="259" t="s">
        <v>175</v>
      </c>
      <c r="F16" s="375">
        <v>89</v>
      </c>
      <c r="G16" s="376" t="s">
        <v>101</v>
      </c>
      <c r="H16" s="371" t="s">
        <v>101</v>
      </c>
      <c r="I16" s="371" t="s">
        <v>101</v>
      </c>
      <c r="J16" s="371" t="s">
        <v>101</v>
      </c>
      <c r="K16" s="371" t="s">
        <v>101</v>
      </c>
      <c r="L16" s="377">
        <v>6</v>
      </c>
      <c r="M16" s="377">
        <v>40</v>
      </c>
      <c r="N16" s="377">
        <v>2</v>
      </c>
      <c r="O16" s="377">
        <v>24</v>
      </c>
      <c r="P16" s="377">
        <v>2</v>
      </c>
      <c r="Q16" s="377">
        <v>4</v>
      </c>
      <c r="R16" s="378">
        <v>11</v>
      </c>
      <c r="S16" s="379"/>
    </row>
    <row r="17" spans="1:20" ht="15" hidden="1" customHeight="1" x14ac:dyDescent="0.4">
      <c r="A17" s="65"/>
      <c r="B17" s="349"/>
      <c r="C17" s="359"/>
      <c r="D17" s="374" t="s">
        <v>181</v>
      </c>
      <c r="E17" s="259" t="s">
        <v>174</v>
      </c>
      <c r="F17" s="375">
        <v>3</v>
      </c>
      <c r="G17" s="376" t="s">
        <v>101</v>
      </c>
      <c r="H17" s="371" t="s">
        <v>101</v>
      </c>
      <c r="I17" s="371" t="s">
        <v>101</v>
      </c>
      <c r="J17" s="371" t="s">
        <v>101</v>
      </c>
      <c r="K17" s="371" t="s">
        <v>101</v>
      </c>
      <c r="L17" s="377" t="s">
        <v>101</v>
      </c>
      <c r="M17" s="377" t="s">
        <v>101</v>
      </c>
      <c r="N17" s="377" t="s">
        <v>101</v>
      </c>
      <c r="O17" s="377" t="s">
        <v>103</v>
      </c>
      <c r="P17" s="377" t="s">
        <v>103</v>
      </c>
      <c r="Q17" s="377" t="s">
        <v>103</v>
      </c>
      <c r="R17" s="378">
        <v>3</v>
      </c>
      <c r="S17" s="379"/>
    </row>
    <row r="18" spans="1:20" ht="15" hidden="1" customHeight="1" x14ac:dyDescent="0.4">
      <c r="A18" s="65"/>
      <c r="B18" s="349"/>
      <c r="C18" s="359"/>
      <c r="D18" s="380"/>
      <c r="E18" s="381" t="s">
        <v>175</v>
      </c>
      <c r="F18" s="382" t="s">
        <v>101</v>
      </c>
      <c r="G18" s="383" t="s">
        <v>101</v>
      </c>
      <c r="H18" s="384" t="s">
        <v>101</v>
      </c>
      <c r="I18" s="384" t="s">
        <v>101</v>
      </c>
      <c r="J18" s="384" t="s">
        <v>101</v>
      </c>
      <c r="K18" s="384" t="s">
        <v>101</v>
      </c>
      <c r="L18" s="377" t="s">
        <v>101</v>
      </c>
      <c r="M18" s="377" t="s">
        <v>101</v>
      </c>
      <c r="N18" s="377" t="s">
        <v>101</v>
      </c>
      <c r="O18" s="377" t="s">
        <v>103</v>
      </c>
      <c r="P18" s="377" t="s">
        <v>103</v>
      </c>
      <c r="Q18" s="377" t="s">
        <v>103</v>
      </c>
      <c r="R18" s="378" t="s">
        <v>103</v>
      </c>
      <c r="S18" s="379"/>
    </row>
    <row r="19" spans="1:20" ht="15" hidden="1" customHeight="1" x14ac:dyDescent="0.4">
      <c r="A19" s="65"/>
      <c r="B19" s="349"/>
      <c r="C19" s="359"/>
      <c r="D19" s="385" t="s">
        <v>182</v>
      </c>
      <c r="E19" s="259" t="s">
        <v>174</v>
      </c>
      <c r="F19" s="375">
        <v>5</v>
      </c>
      <c r="G19" s="376" t="s">
        <v>101</v>
      </c>
      <c r="H19" s="371">
        <v>1</v>
      </c>
      <c r="I19" s="371" t="s">
        <v>101</v>
      </c>
      <c r="J19" s="371" t="s">
        <v>101</v>
      </c>
      <c r="K19" s="371" t="s">
        <v>101</v>
      </c>
      <c r="L19" s="377" t="s">
        <v>101</v>
      </c>
      <c r="M19" s="377">
        <v>1</v>
      </c>
      <c r="N19" s="377" t="s">
        <v>101</v>
      </c>
      <c r="O19" s="377" t="s">
        <v>103</v>
      </c>
      <c r="P19" s="377" t="s">
        <v>103</v>
      </c>
      <c r="Q19" s="377" t="s">
        <v>103</v>
      </c>
      <c r="R19" s="378">
        <v>3</v>
      </c>
      <c r="S19" s="379"/>
    </row>
    <row r="20" spans="1:20" ht="15" hidden="1" customHeight="1" x14ac:dyDescent="0.4">
      <c r="A20" s="65"/>
      <c r="B20" s="349"/>
      <c r="C20" s="386"/>
      <c r="D20" s="387"/>
      <c r="E20" s="263" t="s">
        <v>175</v>
      </c>
      <c r="F20" s="388">
        <v>6</v>
      </c>
      <c r="G20" s="389" t="s">
        <v>101</v>
      </c>
      <c r="H20" s="390" t="s">
        <v>101</v>
      </c>
      <c r="I20" s="390" t="s">
        <v>101</v>
      </c>
      <c r="J20" s="390" t="s">
        <v>101</v>
      </c>
      <c r="K20" s="390" t="s">
        <v>101</v>
      </c>
      <c r="L20" s="391" t="s">
        <v>101</v>
      </c>
      <c r="M20" s="391" t="s">
        <v>101</v>
      </c>
      <c r="N20" s="391" t="s">
        <v>101</v>
      </c>
      <c r="O20" s="391" t="s">
        <v>103</v>
      </c>
      <c r="P20" s="391" t="s">
        <v>103</v>
      </c>
      <c r="Q20" s="391" t="s">
        <v>103</v>
      </c>
      <c r="R20" s="392">
        <v>6</v>
      </c>
      <c r="S20" s="393"/>
    </row>
    <row r="21" spans="1:20" ht="15" hidden="1" customHeight="1" x14ac:dyDescent="0.4">
      <c r="A21" s="65"/>
      <c r="B21" s="349"/>
      <c r="C21" s="394" t="s">
        <v>183</v>
      </c>
      <c r="D21" s="395" t="s">
        <v>177</v>
      </c>
      <c r="E21" s="396" t="s">
        <v>174</v>
      </c>
      <c r="F21" s="361">
        <v>166</v>
      </c>
      <c r="G21" s="362">
        <v>1</v>
      </c>
      <c r="H21" s="363">
        <v>99</v>
      </c>
      <c r="I21" s="363">
        <v>3</v>
      </c>
      <c r="J21" s="363" t="s">
        <v>101</v>
      </c>
      <c r="K21" s="363">
        <v>2</v>
      </c>
      <c r="L21" s="363">
        <v>35</v>
      </c>
      <c r="M21" s="363">
        <v>18</v>
      </c>
      <c r="N21" s="363" t="s">
        <v>101</v>
      </c>
      <c r="O21" s="363" t="s">
        <v>101</v>
      </c>
      <c r="P21" s="363" t="s">
        <v>101</v>
      </c>
      <c r="Q21" s="363">
        <v>8</v>
      </c>
      <c r="R21" s="364" t="s">
        <v>101</v>
      </c>
      <c r="S21" s="365"/>
    </row>
    <row r="22" spans="1:20" ht="15" hidden="1" customHeight="1" x14ac:dyDescent="0.4">
      <c r="A22" s="65"/>
      <c r="B22" s="349"/>
      <c r="C22" s="359"/>
      <c r="D22" s="397"/>
      <c r="E22" s="398" t="s">
        <v>175</v>
      </c>
      <c r="F22" s="382">
        <v>7</v>
      </c>
      <c r="G22" s="383" t="s">
        <v>101</v>
      </c>
      <c r="H22" s="384">
        <v>2</v>
      </c>
      <c r="I22" s="384" t="s">
        <v>101</v>
      </c>
      <c r="J22" s="384" t="s">
        <v>101</v>
      </c>
      <c r="K22" s="384" t="s">
        <v>101</v>
      </c>
      <c r="L22" s="371" t="s">
        <v>101</v>
      </c>
      <c r="M22" s="371">
        <v>1</v>
      </c>
      <c r="N22" s="371" t="s">
        <v>101</v>
      </c>
      <c r="O22" s="371" t="s">
        <v>101</v>
      </c>
      <c r="P22" s="371" t="s">
        <v>101</v>
      </c>
      <c r="Q22" s="371" t="s">
        <v>101</v>
      </c>
      <c r="R22" s="372">
        <v>4</v>
      </c>
      <c r="S22" s="373"/>
    </row>
    <row r="23" spans="1:20" ht="15" hidden="1" customHeight="1" x14ac:dyDescent="0.4">
      <c r="A23" s="65"/>
      <c r="B23" s="349"/>
      <c r="C23" s="359"/>
      <c r="D23" s="399" t="s">
        <v>184</v>
      </c>
      <c r="E23" s="400" t="s">
        <v>174</v>
      </c>
      <c r="F23" s="401">
        <v>66</v>
      </c>
      <c r="G23" s="376">
        <v>1</v>
      </c>
      <c r="H23" s="371">
        <v>46</v>
      </c>
      <c r="I23" s="371" t="s">
        <v>103</v>
      </c>
      <c r="J23" s="371" t="s">
        <v>103</v>
      </c>
      <c r="K23" s="371" t="s">
        <v>103</v>
      </c>
      <c r="L23" s="377">
        <v>12</v>
      </c>
      <c r="M23" s="377">
        <v>5</v>
      </c>
      <c r="N23" s="377" t="s">
        <v>103</v>
      </c>
      <c r="O23" s="377" t="s">
        <v>103</v>
      </c>
      <c r="P23" s="377" t="s">
        <v>103</v>
      </c>
      <c r="Q23" s="377">
        <v>2</v>
      </c>
      <c r="R23" s="378" t="s">
        <v>103</v>
      </c>
      <c r="S23" s="379"/>
    </row>
    <row r="24" spans="1:20" ht="15" hidden="1" customHeight="1" x14ac:dyDescent="0.4">
      <c r="A24" s="65"/>
      <c r="B24" s="349"/>
      <c r="C24" s="359"/>
      <c r="D24" s="399"/>
      <c r="E24" s="402" t="s">
        <v>175</v>
      </c>
      <c r="F24" s="375">
        <v>1</v>
      </c>
      <c r="G24" s="376" t="s">
        <v>101</v>
      </c>
      <c r="H24" s="371">
        <v>1</v>
      </c>
      <c r="I24" s="371" t="s">
        <v>103</v>
      </c>
      <c r="J24" s="371" t="s">
        <v>103</v>
      </c>
      <c r="K24" s="371" t="s">
        <v>103</v>
      </c>
      <c r="L24" s="377" t="s">
        <v>103</v>
      </c>
      <c r="M24" s="377" t="s">
        <v>103</v>
      </c>
      <c r="N24" s="377" t="s">
        <v>103</v>
      </c>
      <c r="O24" s="377" t="s">
        <v>103</v>
      </c>
      <c r="P24" s="377" t="s">
        <v>103</v>
      </c>
      <c r="Q24" s="377" t="s">
        <v>103</v>
      </c>
      <c r="R24" s="378" t="s">
        <v>103</v>
      </c>
      <c r="S24" s="379"/>
    </row>
    <row r="25" spans="1:20" ht="15" hidden="1" customHeight="1" x14ac:dyDescent="0.4">
      <c r="A25" s="65"/>
      <c r="B25" s="349"/>
      <c r="C25" s="359"/>
      <c r="D25" s="399" t="s">
        <v>185</v>
      </c>
      <c r="E25" s="402" t="s">
        <v>174</v>
      </c>
      <c r="F25" s="375">
        <v>100</v>
      </c>
      <c r="G25" s="376" t="s">
        <v>101</v>
      </c>
      <c r="H25" s="371">
        <v>53</v>
      </c>
      <c r="I25" s="371">
        <v>3</v>
      </c>
      <c r="J25" s="371" t="s">
        <v>103</v>
      </c>
      <c r="K25" s="371">
        <v>2</v>
      </c>
      <c r="L25" s="377">
        <v>23</v>
      </c>
      <c r="M25" s="377">
        <v>13</v>
      </c>
      <c r="N25" s="377" t="s">
        <v>103</v>
      </c>
      <c r="O25" s="377" t="s">
        <v>103</v>
      </c>
      <c r="P25" s="377" t="s">
        <v>103</v>
      </c>
      <c r="Q25" s="377">
        <v>6</v>
      </c>
      <c r="R25" s="378" t="s">
        <v>103</v>
      </c>
      <c r="S25" s="379"/>
    </row>
    <row r="26" spans="1:20" ht="15" hidden="1" customHeight="1" x14ac:dyDescent="0.4">
      <c r="B26" s="403"/>
      <c r="C26" s="386"/>
      <c r="D26" s="404"/>
      <c r="E26" s="263" t="s">
        <v>175</v>
      </c>
      <c r="F26" s="405">
        <v>6</v>
      </c>
      <c r="G26" s="389" t="s">
        <v>101</v>
      </c>
      <c r="H26" s="390">
        <v>1</v>
      </c>
      <c r="I26" s="390" t="s">
        <v>103</v>
      </c>
      <c r="J26" s="390" t="s">
        <v>103</v>
      </c>
      <c r="K26" s="390" t="s">
        <v>103</v>
      </c>
      <c r="L26" s="391" t="s">
        <v>103</v>
      </c>
      <c r="M26" s="391">
        <v>1</v>
      </c>
      <c r="N26" s="391" t="s">
        <v>103</v>
      </c>
      <c r="O26" s="391" t="s">
        <v>103</v>
      </c>
      <c r="P26" s="391" t="s">
        <v>103</v>
      </c>
      <c r="Q26" s="391" t="s">
        <v>103</v>
      </c>
      <c r="R26" s="392">
        <v>4</v>
      </c>
      <c r="S26" s="393"/>
    </row>
    <row r="27" spans="1:20" ht="15" hidden="1" customHeight="1" x14ac:dyDescent="0.4">
      <c r="A27" s="65"/>
      <c r="B27" s="329" t="s">
        <v>186</v>
      </c>
      <c r="C27" s="330"/>
      <c r="D27" s="331"/>
      <c r="E27" s="332" t="s">
        <v>172</v>
      </c>
      <c r="F27" s="406">
        <f>G27+H27+I27+J27+K27+L27+M27+N27+O27+P27+Q27+R27+S27</f>
        <v>1854</v>
      </c>
      <c r="G27" s="334">
        <v>17</v>
      </c>
      <c r="H27" s="335">
        <v>197</v>
      </c>
      <c r="I27" s="335">
        <v>4</v>
      </c>
      <c r="J27" s="335">
        <v>9</v>
      </c>
      <c r="K27" s="335">
        <v>21</v>
      </c>
      <c r="L27" s="335">
        <v>103</v>
      </c>
      <c r="M27" s="335">
        <v>504</v>
      </c>
      <c r="N27" s="335">
        <v>73</v>
      </c>
      <c r="O27" s="335">
        <v>400</v>
      </c>
      <c r="P27" s="335">
        <v>21</v>
      </c>
      <c r="Q27" s="335">
        <v>72</v>
      </c>
      <c r="R27" s="336">
        <v>433</v>
      </c>
      <c r="S27" s="337">
        <v>0</v>
      </c>
      <c r="T27" s="338"/>
    </row>
    <row r="28" spans="1:20" ht="12" hidden="1" customHeight="1" x14ac:dyDescent="0.4">
      <c r="A28" s="65"/>
      <c r="B28" s="339" t="s">
        <v>173</v>
      </c>
      <c r="C28" s="340"/>
      <c r="D28" s="341"/>
      <c r="E28" s="342" t="s">
        <v>174</v>
      </c>
      <c r="F28" s="407">
        <f>G28+H28+I28+J28+K28+L28+M28+N28+O28+P28+Q28+R28+S28</f>
        <v>1304</v>
      </c>
      <c r="G28" s="344">
        <v>12</v>
      </c>
      <c r="H28" s="345">
        <v>187</v>
      </c>
      <c r="I28" s="345">
        <v>2</v>
      </c>
      <c r="J28" s="345">
        <v>9</v>
      </c>
      <c r="K28" s="345">
        <v>21</v>
      </c>
      <c r="L28" s="345">
        <v>100</v>
      </c>
      <c r="M28" s="345">
        <v>344</v>
      </c>
      <c r="N28" s="345">
        <v>44</v>
      </c>
      <c r="O28" s="345">
        <v>269</v>
      </c>
      <c r="P28" s="345">
        <v>12</v>
      </c>
      <c r="Q28" s="345">
        <v>58</v>
      </c>
      <c r="R28" s="346">
        <v>246</v>
      </c>
      <c r="S28" s="347">
        <v>0</v>
      </c>
      <c r="T28" s="348"/>
    </row>
    <row r="29" spans="1:20" ht="12" hidden="1" customHeight="1" x14ac:dyDescent="0.4">
      <c r="A29" s="65"/>
      <c r="B29" s="349"/>
      <c r="C29" s="350"/>
      <c r="D29" s="351"/>
      <c r="E29" s="352" t="s">
        <v>175</v>
      </c>
      <c r="F29" s="408">
        <f>G29+H29+I29+J29+K29+L29+M29+N29+O29+P29+Q29+R29+S29</f>
        <v>550</v>
      </c>
      <c r="G29" s="354">
        <v>5</v>
      </c>
      <c r="H29" s="355">
        <v>10</v>
      </c>
      <c r="I29" s="355">
        <v>2</v>
      </c>
      <c r="J29" s="345">
        <v>0</v>
      </c>
      <c r="K29" s="345">
        <v>0</v>
      </c>
      <c r="L29" s="355">
        <v>3</v>
      </c>
      <c r="M29" s="355">
        <v>160</v>
      </c>
      <c r="N29" s="355">
        <v>29</v>
      </c>
      <c r="O29" s="355">
        <v>131</v>
      </c>
      <c r="P29" s="355">
        <v>9</v>
      </c>
      <c r="Q29" s="355">
        <v>14</v>
      </c>
      <c r="R29" s="356">
        <v>187</v>
      </c>
      <c r="S29" s="357">
        <v>0</v>
      </c>
      <c r="T29" s="358"/>
    </row>
    <row r="30" spans="1:20" ht="15" hidden="1" customHeight="1" x14ac:dyDescent="0.4">
      <c r="A30" s="65"/>
      <c r="B30" s="349"/>
      <c r="C30" s="394" t="s">
        <v>176</v>
      </c>
      <c r="D30" s="157" t="s">
        <v>177</v>
      </c>
      <c r="E30" s="360" t="s">
        <v>174</v>
      </c>
      <c r="F30" s="409">
        <v>1054</v>
      </c>
      <c r="G30" s="410">
        <v>3</v>
      </c>
      <c r="H30" s="363">
        <v>78</v>
      </c>
      <c r="I30" s="363">
        <v>2</v>
      </c>
      <c r="J30" s="363">
        <v>9</v>
      </c>
      <c r="K30" s="363">
        <v>11</v>
      </c>
      <c r="L30" s="363">
        <v>23</v>
      </c>
      <c r="M30" s="363">
        <v>314</v>
      </c>
      <c r="N30" s="363">
        <v>33</v>
      </c>
      <c r="O30" s="363">
        <v>269</v>
      </c>
      <c r="P30" s="363">
        <v>12</v>
      </c>
      <c r="Q30" s="363">
        <v>55</v>
      </c>
      <c r="R30" s="364">
        <v>245</v>
      </c>
      <c r="S30" s="365" t="s">
        <v>101</v>
      </c>
    </row>
    <row r="31" spans="1:20" ht="15" hidden="1" customHeight="1" x14ac:dyDescent="0.4">
      <c r="A31" s="65"/>
      <c r="B31" s="349"/>
      <c r="C31" s="359"/>
      <c r="D31" s="366"/>
      <c r="E31" s="367" t="s">
        <v>175</v>
      </c>
      <c r="F31" s="401">
        <v>529</v>
      </c>
      <c r="G31" s="411" t="s">
        <v>103</v>
      </c>
      <c r="H31" s="370">
        <v>8</v>
      </c>
      <c r="I31" s="370">
        <v>2</v>
      </c>
      <c r="J31" s="371" t="s">
        <v>103</v>
      </c>
      <c r="K31" s="371" t="s">
        <v>103</v>
      </c>
      <c r="L31" s="371">
        <v>1</v>
      </c>
      <c r="M31" s="371">
        <v>148</v>
      </c>
      <c r="N31" s="371">
        <v>29</v>
      </c>
      <c r="O31" s="371">
        <v>131</v>
      </c>
      <c r="P31" s="371">
        <v>9</v>
      </c>
      <c r="Q31" s="371">
        <v>14</v>
      </c>
      <c r="R31" s="372">
        <v>187</v>
      </c>
      <c r="S31" s="373" t="s">
        <v>101</v>
      </c>
    </row>
    <row r="32" spans="1:20" ht="15" hidden="1" customHeight="1" x14ac:dyDescent="0.4">
      <c r="A32" s="65"/>
      <c r="B32" s="349"/>
      <c r="C32" s="359"/>
      <c r="D32" s="374" t="s">
        <v>178</v>
      </c>
      <c r="E32" s="259" t="s">
        <v>174</v>
      </c>
      <c r="F32" s="401">
        <v>144</v>
      </c>
      <c r="G32" s="411" t="s">
        <v>103</v>
      </c>
      <c r="H32" s="371" t="s">
        <v>103</v>
      </c>
      <c r="I32" s="371" t="s">
        <v>103</v>
      </c>
      <c r="J32" s="371" t="s">
        <v>103</v>
      </c>
      <c r="K32" s="371" t="s">
        <v>103</v>
      </c>
      <c r="L32" s="371" t="s">
        <v>103</v>
      </c>
      <c r="M32" s="377">
        <v>16</v>
      </c>
      <c r="N32" s="377">
        <v>6</v>
      </c>
      <c r="O32" s="371">
        <v>16</v>
      </c>
      <c r="P32" s="371" t="s">
        <v>103</v>
      </c>
      <c r="Q32" s="371">
        <v>1</v>
      </c>
      <c r="R32" s="378">
        <v>105</v>
      </c>
      <c r="S32" s="379" t="s">
        <v>101</v>
      </c>
    </row>
    <row r="33" spans="1:20" ht="15" hidden="1" customHeight="1" x14ac:dyDescent="0.4">
      <c r="A33" s="65"/>
      <c r="B33" s="349"/>
      <c r="C33" s="359"/>
      <c r="D33" s="380"/>
      <c r="E33" s="259" t="s">
        <v>175</v>
      </c>
      <c r="F33" s="401">
        <v>117</v>
      </c>
      <c r="G33" s="411" t="s">
        <v>103</v>
      </c>
      <c r="H33" s="371" t="s">
        <v>103</v>
      </c>
      <c r="I33" s="371" t="s">
        <v>103</v>
      </c>
      <c r="J33" s="371" t="s">
        <v>103</v>
      </c>
      <c r="K33" s="371" t="s">
        <v>103</v>
      </c>
      <c r="L33" s="371" t="s">
        <v>103</v>
      </c>
      <c r="M33" s="377">
        <v>8</v>
      </c>
      <c r="N33" s="377">
        <v>29</v>
      </c>
      <c r="O33" s="377">
        <v>11</v>
      </c>
      <c r="P33" s="371" t="s">
        <v>103</v>
      </c>
      <c r="Q33" s="371" t="s">
        <v>103</v>
      </c>
      <c r="R33" s="378">
        <v>69</v>
      </c>
      <c r="S33" s="379" t="s">
        <v>101</v>
      </c>
    </row>
    <row r="34" spans="1:20" ht="15" hidden="1" customHeight="1" x14ac:dyDescent="0.4">
      <c r="A34" s="65"/>
      <c r="B34" s="349"/>
      <c r="C34" s="359"/>
      <c r="D34" s="374" t="s">
        <v>179</v>
      </c>
      <c r="E34" s="259" t="s">
        <v>174</v>
      </c>
      <c r="F34" s="401">
        <v>261</v>
      </c>
      <c r="G34" s="411" t="s">
        <v>103</v>
      </c>
      <c r="H34" s="371">
        <v>2</v>
      </c>
      <c r="I34" s="371" t="s">
        <v>103</v>
      </c>
      <c r="J34" s="371" t="s">
        <v>103</v>
      </c>
      <c r="K34" s="371" t="s">
        <v>103</v>
      </c>
      <c r="L34" s="377">
        <v>4</v>
      </c>
      <c r="M34" s="377">
        <v>98</v>
      </c>
      <c r="N34" s="377">
        <v>4</v>
      </c>
      <c r="O34" s="377">
        <v>45</v>
      </c>
      <c r="P34" s="371" t="s">
        <v>103</v>
      </c>
      <c r="Q34" s="377">
        <v>22</v>
      </c>
      <c r="R34" s="378">
        <v>86</v>
      </c>
      <c r="S34" s="379" t="s">
        <v>101</v>
      </c>
    </row>
    <row r="35" spans="1:20" ht="15" hidden="1" customHeight="1" x14ac:dyDescent="0.4">
      <c r="A35" s="65"/>
      <c r="B35" s="349"/>
      <c r="C35" s="359"/>
      <c r="D35" s="380"/>
      <c r="E35" s="259" t="s">
        <v>175</v>
      </c>
      <c r="F35" s="401">
        <v>164</v>
      </c>
      <c r="G35" s="411" t="s">
        <v>103</v>
      </c>
      <c r="H35" s="371" t="s">
        <v>103</v>
      </c>
      <c r="I35" s="371" t="s">
        <v>103</v>
      </c>
      <c r="J35" s="371" t="s">
        <v>103</v>
      </c>
      <c r="K35" s="371" t="s">
        <v>103</v>
      </c>
      <c r="L35" s="371" t="s">
        <v>103</v>
      </c>
      <c r="M35" s="377">
        <v>56</v>
      </c>
      <c r="N35" s="371" t="s">
        <v>103</v>
      </c>
      <c r="O35" s="377">
        <v>28</v>
      </c>
      <c r="P35" s="377">
        <v>2</v>
      </c>
      <c r="Q35" s="377">
        <v>5</v>
      </c>
      <c r="R35" s="378">
        <v>73</v>
      </c>
      <c r="S35" s="379" t="s">
        <v>101</v>
      </c>
    </row>
    <row r="36" spans="1:20" ht="15" hidden="1" customHeight="1" x14ac:dyDescent="0.4">
      <c r="A36" s="65"/>
      <c r="B36" s="349"/>
      <c r="C36" s="359"/>
      <c r="D36" s="374" t="s">
        <v>180</v>
      </c>
      <c r="E36" s="259" t="s">
        <v>174</v>
      </c>
      <c r="F36" s="401">
        <v>617</v>
      </c>
      <c r="G36" s="411">
        <v>3</v>
      </c>
      <c r="H36" s="371">
        <v>70</v>
      </c>
      <c r="I36" s="371">
        <v>2</v>
      </c>
      <c r="J36" s="371">
        <v>9</v>
      </c>
      <c r="K36" s="371">
        <v>11</v>
      </c>
      <c r="L36" s="377">
        <v>16</v>
      </c>
      <c r="M36" s="377">
        <v>195</v>
      </c>
      <c r="N36" s="377">
        <v>23</v>
      </c>
      <c r="O36" s="377">
        <v>206</v>
      </c>
      <c r="P36" s="377">
        <v>12</v>
      </c>
      <c r="Q36" s="377">
        <v>16</v>
      </c>
      <c r="R36" s="378">
        <v>54</v>
      </c>
      <c r="S36" s="379" t="s">
        <v>101</v>
      </c>
    </row>
    <row r="37" spans="1:20" ht="15" hidden="1" customHeight="1" x14ac:dyDescent="0.4">
      <c r="A37" s="65"/>
      <c r="B37" s="349"/>
      <c r="C37" s="359"/>
      <c r="D37" s="380"/>
      <c r="E37" s="259" t="s">
        <v>175</v>
      </c>
      <c r="F37" s="401">
        <v>240</v>
      </c>
      <c r="G37" s="411" t="s">
        <v>103</v>
      </c>
      <c r="H37" s="371">
        <v>8</v>
      </c>
      <c r="I37" s="371">
        <v>2</v>
      </c>
      <c r="J37" s="371" t="s">
        <v>103</v>
      </c>
      <c r="K37" s="371" t="s">
        <v>103</v>
      </c>
      <c r="L37" s="377">
        <v>1</v>
      </c>
      <c r="M37" s="377">
        <v>80</v>
      </c>
      <c r="N37" s="371" t="s">
        <v>103</v>
      </c>
      <c r="O37" s="377">
        <v>88</v>
      </c>
      <c r="P37" s="377">
        <v>7</v>
      </c>
      <c r="Q37" s="377">
        <v>9</v>
      </c>
      <c r="R37" s="378">
        <v>45</v>
      </c>
      <c r="S37" s="379" t="s">
        <v>101</v>
      </c>
    </row>
    <row r="38" spans="1:20" ht="15" hidden="1" customHeight="1" x14ac:dyDescent="0.4">
      <c r="A38" s="65"/>
      <c r="B38" s="349"/>
      <c r="C38" s="359"/>
      <c r="D38" s="374" t="s">
        <v>181</v>
      </c>
      <c r="E38" s="259" t="s">
        <v>174</v>
      </c>
      <c r="F38" s="401">
        <v>25</v>
      </c>
      <c r="G38" s="411" t="s">
        <v>103</v>
      </c>
      <c r="H38" s="371">
        <v>6</v>
      </c>
      <c r="I38" s="371" t="s">
        <v>103</v>
      </c>
      <c r="J38" s="371" t="s">
        <v>103</v>
      </c>
      <c r="K38" s="371" t="s">
        <v>103</v>
      </c>
      <c r="L38" s="377">
        <v>3</v>
      </c>
      <c r="M38" s="371" t="s">
        <v>103</v>
      </c>
      <c r="N38" s="371" t="s">
        <v>103</v>
      </c>
      <c r="O38" s="371" t="s">
        <v>103</v>
      </c>
      <c r="P38" s="371" t="s">
        <v>103</v>
      </c>
      <c r="Q38" s="377">
        <v>16</v>
      </c>
      <c r="R38" s="372" t="s">
        <v>101</v>
      </c>
      <c r="S38" s="373" t="s">
        <v>101</v>
      </c>
    </row>
    <row r="39" spans="1:20" ht="15" hidden="1" customHeight="1" x14ac:dyDescent="0.4">
      <c r="A39" s="65"/>
      <c r="B39" s="349"/>
      <c r="C39" s="359"/>
      <c r="D39" s="380"/>
      <c r="E39" s="381" t="s">
        <v>175</v>
      </c>
      <c r="F39" s="401" t="s">
        <v>103</v>
      </c>
      <c r="G39" s="411" t="s">
        <v>103</v>
      </c>
      <c r="H39" s="371" t="s">
        <v>103</v>
      </c>
      <c r="I39" s="371" t="s">
        <v>103</v>
      </c>
      <c r="J39" s="371" t="s">
        <v>103</v>
      </c>
      <c r="K39" s="371" t="s">
        <v>103</v>
      </c>
      <c r="L39" s="371" t="s">
        <v>103</v>
      </c>
      <c r="M39" s="371" t="s">
        <v>103</v>
      </c>
      <c r="N39" s="371" t="s">
        <v>103</v>
      </c>
      <c r="O39" s="371" t="s">
        <v>103</v>
      </c>
      <c r="P39" s="371" t="s">
        <v>103</v>
      </c>
      <c r="Q39" s="371" t="s">
        <v>103</v>
      </c>
      <c r="R39" s="372" t="s">
        <v>103</v>
      </c>
      <c r="S39" s="373" t="s">
        <v>101</v>
      </c>
    </row>
    <row r="40" spans="1:20" ht="15" hidden="1" customHeight="1" x14ac:dyDescent="0.4">
      <c r="A40" s="65"/>
      <c r="B40" s="349"/>
      <c r="C40" s="359"/>
      <c r="D40" s="385" t="s">
        <v>182</v>
      </c>
      <c r="E40" s="259" t="s">
        <v>174</v>
      </c>
      <c r="F40" s="401">
        <v>7</v>
      </c>
      <c r="G40" s="411" t="s">
        <v>103</v>
      </c>
      <c r="H40" s="371" t="s">
        <v>103</v>
      </c>
      <c r="I40" s="371" t="s">
        <v>103</v>
      </c>
      <c r="J40" s="371" t="s">
        <v>103</v>
      </c>
      <c r="K40" s="371" t="s">
        <v>103</v>
      </c>
      <c r="L40" s="371" t="s">
        <v>103</v>
      </c>
      <c r="M40" s="377">
        <v>5</v>
      </c>
      <c r="N40" s="371" t="s">
        <v>103</v>
      </c>
      <c r="O40" s="377">
        <v>2</v>
      </c>
      <c r="P40" s="371" t="s">
        <v>103</v>
      </c>
      <c r="Q40" s="371" t="s">
        <v>103</v>
      </c>
      <c r="R40" s="372" t="s">
        <v>103</v>
      </c>
      <c r="S40" s="373" t="s">
        <v>101</v>
      </c>
    </row>
    <row r="41" spans="1:20" ht="15" hidden="1" customHeight="1" x14ac:dyDescent="0.4">
      <c r="A41" s="65"/>
      <c r="B41" s="349"/>
      <c r="C41" s="386"/>
      <c r="D41" s="387"/>
      <c r="E41" s="263" t="s">
        <v>175</v>
      </c>
      <c r="F41" s="405">
        <v>8</v>
      </c>
      <c r="G41" s="412" t="s">
        <v>103</v>
      </c>
      <c r="H41" s="390" t="s">
        <v>103</v>
      </c>
      <c r="I41" s="390" t="s">
        <v>103</v>
      </c>
      <c r="J41" s="390" t="s">
        <v>103</v>
      </c>
      <c r="K41" s="390" t="s">
        <v>103</v>
      </c>
      <c r="L41" s="390" t="s">
        <v>103</v>
      </c>
      <c r="M41" s="391">
        <v>4</v>
      </c>
      <c r="N41" s="390" t="s">
        <v>103</v>
      </c>
      <c r="O41" s="391">
        <v>4</v>
      </c>
      <c r="P41" s="390" t="s">
        <v>103</v>
      </c>
      <c r="Q41" s="390" t="s">
        <v>103</v>
      </c>
      <c r="R41" s="413" t="s">
        <v>103</v>
      </c>
      <c r="S41" s="414" t="s">
        <v>101</v>
      </c>
    </row>
    <row r="42" spans="1:20" ht="15" hidden="1" customHeight="1" x14ac:dyDescent="0.4">
      <c r="A42" s="65"/>
      <c r="B42" s="349"/>
      <c r="C42" s="359" t="s">
        <v>183</v>
      </c>
      <c r="D42" s="415" t="s">
        <v>177</v>
      </c>
      <c r="E42" s="416" t="s">
        <v>174</v>
      </c>
      <c r="F42" s="417">
        <v>250</v>
      </c>
      <c r="G42" s="362">
        <v>9</v>
      </c>
      <c r="H42" s="363">
        <v>109</v>
      </c>
      <c r="I42" s="363" t="s">
        <v>103</v>
      </c>
      <c r="J42" s="363" t="s">
        <v>103</v>
      </c>
      <c r="K42" s="363">
        <v>10</v>
      </c>
      <c r="L42" s="363">
        <v>77</v>
      </c>
      <c r="M42" s="363">
        <v>30</v>
      </c>
      <c r="N42" s="363">
        <v>11</v>
      </c>
      <c r="O42" s="363" t="s">
        <v>103</v>
      </c>
      <c r="P42" s="363" t="s">
        <v>103</v>
      </c>
      <c r="Q42" s="363">
        <v>3</v>
      </c>
      <c r="R42" s="364">
        <v>1</v>
      </c>
      <c r="S42" s="365" t="s">
        <v>101</v>
      </c>
    </row>
    <row r="43" spans="1:20" ht="15" hidden="1" customHeight="1" x14ac:dyDescent="0.4">
      <c r="A43" s="65"/>
      <c r="B43" s="349"/>
      <c r="C43" s="359"/>
      <c r="D43" s="397"/>
      <c r="E43" s="398" t="s">
        <v>175</v>
      </c>
      <c r="F43" s="401">
        <v>21</v>
      </c>
      <c r="G43" s="383">
        <v>5</v>
      </c>
      <c r="H43" s="384">
        <v>2</v>
      </c>
      <c r="I43" s="371" t="s">
        <v>103</v>
      </c>
      <c r="J43" s="371" t="s">
        <v>103</v>
      </c>
      <c r="K43" s="371" t="s">
        <v>103</v>
      </c>
      <c r="L43" s="371">
        <v>2</v>
      </c>
      <c r="M43" s="371">
        <v>12</v>
      </c>
      <c r="N43" s="371" t="s">
        <v>103</v>
      </c>
      <c r="O43" s="371" t="s">
        <v>103</v>
      </c>
      <c r="P43" s="371" t="s">
        <v>103</v>
      </c>
      <c r="Q43" s="371" t="s">
        <v>103</v>
      </c>
      <c r="R43" s="372" t="s">
        <v>103</v>
      </c>
      <c r="S43" s="373" t="s">
        <v>101</v>
      </c>
    </row>
    <row r="44" spans="1:20" ht="15" hidden="1" customHeight="1" x14ac:dyDescent="0.4">
      <c r="A44" s="65"/>
      <c r="B44" s="349"/>
      <c r="C44" s="359"/>
      <c r="D44" s="399" t="s">
        <v>184</v>
      </c>
      <c r="E44" s="400" t="s">
        <v>174</v>
      </c>
      <c r="F44" s="401">
        <v>155</v>
      </c>
      <c r="G44" s="376">
        <v>7</v>
      </c>
      <c r="H44" s="371">
        <v>60</v>
      </c>
      <c r="I44" s="371" t="s">
        <v>103</v>
      </c>
      <c r="J44" s="371" t="s">
        <v>103</v>
      </c>
      <c r="K44" s="371">
        <v>7</v>
      </c>
      <c r="L44" s="377">
        <v>53</v>
      </c>
      <c r="M44" s="377">
        <v>18</v>
      </c>
      <c r="N44" s="377">
        <v>7</v>
      </c>
      <c r="O44" s="371" t="s">
        <v>103</v>
      </c>
      <c r="P44" s="371" t="s">
        <v>103</v>
      </c>
      <c r="Q44" s="377">
        <v>3</v>
      </c>
      <c r="R44" s="372" t="s">
        <v>103</v>
      </c>
      <c r="S44" s="373" t="s">
        <v>101</v>
      </c>
    </row>
    <row r="45" spans="1:20" ht="15" hidden="1" customHeight="1" x14ac:dyDescent="0.4">
      <c r="A45" s="65"/>
      <c r="B45" s="349"/>
      <c r="C45" s="359"/>
      <c r="D45" s="399"/>
      <c r="E45" s="402" t="s">
        <v>175</v>
      </c>
      <c r="F45" s="401">
        <v>15</v>
      </c>
      <c r="G45" s="376">
        <v>5</v>
      </c>
      <c r="H45" s="371">
        <v>1</v>
      </c>
      <c r="I45" s="371" t="s">
        <v>103</v>
      </c>
      <c r="J45" s="371" t="s">
        <v>103</v>
      </c>
      <c r="K45" s="371" t="s">
        <v>103</v>
      </c>
      <c r="L45" s="377">
        <v>2</v>
      </c>
      <c r="M45" s="377">
        <v>7</v>
      </c>
      <c r="N45" s="371" t="s">
        <v>103</v>
      </c>
      <c r="O45" s="371" t="s">
        <v>103</v>
      </c>
      <c r="P45" s="371" t="s">
        <v>103</v>
      </c>
      <c r="Q45" s="371" t="s">
        <v>103</v>
      </c>
      <c r="R45" s="372" t="s">
        <v>103</v>
      </c>
      <c r="S45" s="373" t="s">
        <v>101</v>
      </c>
    </row>
    <row r="46" spans="1:20" ht="15" hidden="1" customHeight="1" x14ac:dyDescent="0.4">
      <c r="A46" s="65"/>
      <c r="B46" s="349"/>
      <c r="C46" s="359"/>
      <c r="D46" s="399" t="s">
        <v>185</v>
      </c>
      <c r="E46" s="402" t="s">
        <v>174</v>
      </c>
      <c r="F46" s="401">
        <v>95</v>
      </c>
      <c r="G46" s="376">
        <v>2</v>
      </c>
      <c r="H46" s="371">
        <v>49</v>
      </c>
      <c r="I46" s="371" t="s">
        <v>103</v>
      </c>
      <c r="J46" s="371" t="s">
        <v>103</v>
      </c>
      <c r="K46" s="371">
        <v>3</v>
      </c>
      <c r="L46" s="377">
        <v>24</v>
      </c>
      <c r="M46" s="377">
        <v>12</v>
      </c>
      <c r="N46" s="377">
        <v>4</v>
      </c>
      <c r="O46" s="371" t="s">
        <v>103</v>
      </c>
      <c r="P46" s="371" t="s">
        <v>103</v>
      </c>
      <c r="Q46" s="371" t="s">
        <v>103</v>
      </c>
      <c r="R46" s="378">
        <v>1</v>
      </c>
      <c r="S46" s="379" t="s">
        <v>101</v>
      </c>
    </row>
    <row r="47" spans="1:20" ht="15" hidden="1" customHeight="1" x14ac:dyDescent="0.4">
      <c r="B47" s="403"/>
      <c r="C47" s="386"/>
      <c r="D47" s="404"/>
      <c r="E47" s="263" t="s">
        <v>175</v>
      </c>
      <c r="F47" s="405">
        <v>6</v>
      </c>
      <c r="G47" s="389" t="s">
        <v>103</v>
      </c>
      <c r="H47" s="390">
        <v>1</v>
      </c>
      <c r="I47" s="390" t="s">
        <v>103</v>
      </c>
      <c r="J47" s="390" t="s">
        <v>103</v>
      </c>
      <c r="K47" s="390" t="s">
        <v>103</v>
      </c>
      <c r="L47" s="390" t="s">
        <v>103</v>
      </c>
      <c r="M47" s="391">
        <v>5</v>
      </c>
      <c r="N47" s="390" t="s">
        <v>103</v>
      </c>
      <c r="O47" s="390" t="s">
        <v>103</v>
      </c>
      <c r="P47" s="390" t="s">
        <v>103</v>
      </c>
      <c r="Q47" s="390" t="s">
        <v>103</v>
      </c>
      <c r="R47" s="413" t="s">
        <v>103</v>
      </c>
      <c r="S47" s="414" t="s">
        <v>101</v>
      </c>
    </row>
    <row r="48" spans="1:20" ht="15" hidden="1" customHeight="1" x14ac:dyDescent="0.4">
      <c r="B48" s="329" t="s">
        <v>187</v>
      </c>
      <c r="C48" s="330"/>
      <c r="D48" s="331"/>
      <c r="E48" s="332" t="s">
        <v>172</v>
      </c>
      <c r="F48" s="406">
        <f>G48+H48+I48+J48+K48+L48+M48+N48+O48+P48+Q48+R48+S48</f>
        <v>1425</v>
      </c>
      <c r="G48" s="334">
        <v>0</v>
      </c>
      <c r="H48" s="335">
        <v>67</v>
      </c>
      <c r="I48" s="335">
        <v>0</v>
      </c>
      <c r="J48" s="335">
        <v>40</v>
      </c>
      <c r="K48" s="335">
        <v>5</v>
      </c>
      <c r="L48" s="335">
        <v>9</v>
      </c>
      <c r="M48" s="335">
        <v>455</v>
      </c>
      <c r="N48" s="335">
        <v>3</v>
      </c>
      <c r="O48" s="335">
        <v>132</v>
      </c>
      <c r="P48" s="335">
        <v>3</v>
      </c>
      <c r="Q48" s="335">
        <v>0</v>
      </c>
      <c r="R48" s="336">
        <v>702</v>
      </c>
      <c r="S48" s="336">
        <v>9</v>
      </c>
      <c r="T48" s="338"/>
    </row>
    <row r="49" spans="2:20" ht="13.5" hidden="1" customHeight="1" x14ac:dyDescent="0.4">
      <c r="B49" s="339" t="s">
        <v>173</v>
      </c>
      <c r="C49" s="340"/>
      <c r="D49" s="341"/>
      <c r="E49" s="342" t="s">
        <v>174</v>
      </c>
      <c r="F49" s="407">
        <f>G49+H49+I49+J49+K49+L49+M49+N49+O49+P49+Q49+R49+S49</f>
        <v>1024</v>
      </c>
      <c r="G49" s="344">
        <v>0</v>
      </c>
      <c r="H49" s="345">
        <v>60</v>
      </c>
      <c r="I49" s="345">
        <v>0</v>
      </c>
      <c r="J49" s="345">
        <v>40</v>
      </c>
      <c r="K49" s="345">
        <v>5</v>
      </c>
      <c r="L49" s="345">
        <v>8</v>
      </c>
      <c r="M49" s="345">
        <v>328</v>
      </c>
      <c r="N49" s="345">
        <v>3</v>
      </c>
      <c r="O49" s="345">
        <v>105</v>
      </c>
      <c r="P49" s="345">
        <v>2</v>
      </c>
      <c r="Q49" s="345">
        <v>0</v>
      </c>
      <c r="R49" s="346">
        <v>469</v>
      </c>
      <c r="S49" s="346">
        <v>4</v>
      </c>
      <c r="T49" s="348"/>
    </row>
    <row r="50" spans="2:20" ht="11.25" hidden="1" customHeight="1" x14ac:dyDescent="0.4">
      <c r="B50" s="349"/>
      <c r="C50" s="350"/>
      <c r="D50" s="351"/>
      <c r="E50" s="352" t="s">
        <v>175</v>
      </c>
      <c r="F50" s="408">
        <f>G50+H50+I50+J50+K50+L50+M50+N50+O50+P50+Q50+R50+S50</f>
        <v>401</v>
      </c>
      <c r="G50" s="354">
        <v>0</v>
      </c>
      <c r="H50" s="355">
        <v>7</v>
      </c>
      <c r="I50" s="355">
        <v>0</v>
      </c>
      <c r="J50" s="345">
        <v>0</v>
      </c>
      <c r="K50" s="345">
        <v>0</v>
      </c>
      <c r="L50" s="355">
        <v>1</v>
      </c>
      <c r="M50" s="355">
        <v>127</v>
      </c>
      <c r="N50" s="355">
        <v>0</v>
      </c>
      <c r="O50" s="355">
        <v>27</v>
      </c>
      <c r="P50" s="355">
        <v>1</v>
      </c>
      <c r="Q50" s="355">
        <v>0</v>
      </c>
      <c r="R50" s="356">
        <v>233</v>
      </c>
      <c r="S50" s="356">
        <v>5</v>
      </c>
      <c r="T50" s="358"/>
    </row>
    <row r="51" spans="2:20" hidden="1" x14ac:dyDescent="0.4">
      <c r="B51" s="349"/>
      <c r="C51" s="394" t="s">
        <v>176</v>
      </c>
      <c r="D51" s="157" t="s">
        <v>177</v>
      </c>
      <c r="E51" s="360" t="s">
        <v>174</v>
      </c>
      <c r="F51" s="409">
        <v>974</v>
      </c>
      <c r="G51" s="410" t="s">
        <v>101</v>
      </c>
      <c r="H51" s="363">
        <v>46</v>
      </c>
      <c r="I51" s="363" t="s">
        <v>101</v>
      </c>
      <c r="J51" s="363">
        <v>40</v>
      </c>
      <c r="K51" s="363">
        <v>5</v>
      </c>
      <c r="L51" s="363">
        <v>4</v>
      </c>
      <c r="M51" s="363">
        <v>316</v>
      </c>
      <c r="N51" s="363">
        <v>3</v>
      </c>
      <c r="O51" s="363">
        <v>105</v>
      </c>
      <c r="P51" s="363">
        <v>2</v>
      </c>
      <c r="Q51" s="363" t="s">
        <v>101</v>
      </c>
      <c r="R51" s="364">
        <v>449</v>
      </c>
      <c r="S51" s="365">
        <v>4</v>
      </c>
    </row>
    <row r="52" spans="2:20" hidden="1" x14ac:dyDescent="0.4">
      <c r="B52" s="349"/>
      <c r="C52" s="359"/>
      <c r="D52" s="366"/>
      <c r="E52" s="367" t="s">
        <v>175</v>
      </c>
      <c r="F52" s="401">
        <v>384</v>
      </c>
      <c r="G52" s="411" t="s">
        <v>101</v>
      </c>
      <c r="H52" s="370">
        <v>6</v>
      </c>
      <c r="I52" s="370" t="s">
        <v>101</v>
      </c>
      <c r="J52" s="371" t="s">
        <v>101</v>
      </c>
      <c r="K52" s="371" t="s">
        <v>101</v>
      </c>
      <c r="L52" s="371" t="s">
        <v>101</v>
      </c>
      <c r="M52" s="371">
        <v>120</v>
      </c>
      <c r="N52" s="371" t="s">
        <v>101</v>
      </c>
      <c r="O52" s="371">
        <v>27</v>
      </c>
      <c r="P52" s="371">
        <v>1</v>
      </c>
      <c r="Q52" s="371" t="s">
        <v>101</v>
      </c>
      <c r="R52" s="372">
        <v>225</v>
      </c>
      <c r="S52" s="373">
        <v>5</v>
      </c>
    </row>
    <row r="53" spans="2:20" hidden="1" x14ac:dyDescent="0.4">
      <c r="B53" s="349"/>
      <c r="C53" s="359"/>
      <c r="D53" s="374" t="s">
        <v>178</v>
      </c>
      <c r="E53" s="259" t="s">
        <v>174</v>
      </c>
      <c r="F53" s="401">
        <v>238</v>
      </c>
      <c r="G53" s="411" t="s">
        <v>101</v>
      </c>
      <c r="H53" s="371" t="s">
        <v>101</v>
      </c>
      <c r="I53" s="371" t="s">
        <v>101</v>
      </c>
      <c r="J53" s="371" t="s">
        <v>101</v>
      </c>
      <c r="K53" s="371" t="s">
        <v>101</v>
      </c>
      <c r="L53" s="371" t="s">
        <v>101</v>
      </c>
      <c r="M53" s="377">
        <v>21</v>
      </c>
      <c r="N53" s="377" t="s">
        <v>101</v>
      </c>
      <c r="O53" s="371">
        <v>14</v>
      </c>
      <c r="P53" s="371" t="s">
        <v>101</v>
      </c>
      <c r="Q53" s="371" t="s">
        <v>101</v>
      </c>
      <c r="R53" s="378">
        <v>203</v>
      </c>
      <c r="S53" s="379" t="s">
        <v>101</v>
      </c>
    </row>
    <row r="54" spans="2:20" hidden="1" x14ac:dyDescent="0.4">
      <c r="B54" s="349"/>
      <c r="C54" s="359"/>
      <c r="D54" s="380"/>
      <c r="E54" s="259" t="s">
        <v>175</v>
      </c>
      <c r="F54" s="401">
        <v>129</v>
      </c>
      <c r="G54" s="411" t="s">
        <v>101</v>
      </c>
      <c r="H54" s="371" t="s">
        <v>101</v>
      </c>
      <c r="I54" s="371" t="s">
        <v>101</v>
      </c>
      <c r="J54" s="371" t="s">
        <v>101</v>
      </c>
      <c r="K54" s="371" t="s">
        <v>101</v>
      </c>
      <c r="L54" s="371" t="s">
        <v>101</v>
      </c>
      <c r="M54" s="377">
        <v>24</v>
      </c>
      <c r="N54" s="377" t="s">
        <v>101</v>
      </c>
      <c r="O54" s="377">
        <v>9</v>
      </c>
      <c r="P54" s="371" t="s">
        <v>101</v>
      </c>
      <c r="Q54" s="371" t="s">
        <v>101</v>
      </c>
      <c r="R54" s="378">
        <v>96</v>
      </c>
      <c r="S54" s="379" t="s">
        <v>101</v>
      </c>
    </row>
    <row r="55" spans="2:20" hidden="1" x14ac:dyDescent="0.4">
      <c r="B55" s="349"/>
      <c r="C55" s="359"/>
      <c r="D55" s="374" t="s">
        <v>179</v>
      </c>
      <c r="E55" s="259" t="s">
        <v>174</v>
      </c>
      <c r="F55" s="401">
        <v>320</v>
      </c>
      <c r="G55" s="411" t="s">
        <v>101</v>
      </c>
      <c r="H55" s="371">
        <v>8</v>
      </c>
      <c r="I55" s="371" t="s">
        <v>101</v>
      </c>
      <c r="J55" s="371">
        <v>39</v>
      </c>
      <c r="K55" s="371" t="s">
        <v>101</v>
      </c>
      <c r="L55" s="377" t="s">
        <v>101</v>
      </c>
      <c r="M55" s="377">
        <v>118</v>
      </c>
      <c r="N55" s="377" t="s">
        <v>101</v>
      </c>
      <c r="O55" s="377">
        <v>27</v>
      </c>
      <c r="P55" s="371" t="s">
        <v>101</v>
      </c>
      <c r="Q55" s="377" t="s">
        <v>101</v>
      </c>
      <c r="R55" s="378">
        <v>128</v>
      </c>
      <c r="S55" s="379" t="s">
        <v>101</v>
      </c>
    </row>
    <row r="56" spans="2:20" hidden="1" x14ac:dyDescent="0.4">
      <c r="B56" s="349"/>
      <c r="C56" s="359"/>
      <c r="D56" s="380"/>
      <c r="E56" s="259" t="s">
        <v>175</v>
      </c>
      <c r="F56" s="401">
        <v>104</v>
      </c>
      <c r="G56" s="411" t="s">
        <v>101</v>
      </c>
      <c r="H56" s="371">
        <v>1</v>
      </c>
      <c r="I56" s="371" t="s">
        <v>101</v>
      </c>
      <c r="J56" s="371" t="s">
        <v>101</v>
      </c>
      <c r="K56" s="371" t="s">
        <v>101</v>
      </c>
      <c r="L56" s="371" t="s">
        <v>101</v>
      </c>
      <c r="M56" s="377">
        <v>30</v>
      </c>
      <c r="N56" s="371" t="s">
        <v>101</v>
      </c>
      <c r="O56" s="377">
        <v>9</v>
      </c>
      <c r="P56" s="377" t="s">
        <v>101</v>
      </c>
      <c r="Q56" s="377" t="s">
        <v>101</v>
      </c>
      <c r="R56" s="378">
        <v>64</v>
      </c>
      <c r="S56" s="379" t="s">
        <v>101</v>
      </c>
    </row>
    <row r="57" spans="2:20" hidden="1" x14ac:dyDescent="0.4">
      <c r="B57" s="349"/>
      <c r="C57" s="359"/>
      <c r="D57" s="374" t="s">
        <v>180</v>
      </c>
      <c r="E57" s="259" t="s">
        <v>174</v>
      </c>
      <c r="F57" s="401">
        <v>414</v>
      </c>
      <c r="G57" s="411" t="s">
        <v>101</v>
      </c>
      <c r="H57" s="371">
        <v>38</v>
      </c>
      <c r="I57" s="371" t="s">
        <v>101</v>
      </c>
      <c r="J57" s="371">
        <v>1</v>
      </c>
      <c r="K57" s="371">
        <v>5</v>
      </c>
      <c r="L57" s="377">
        <v>4</v>
      </c>
      <c r="M57" s="377">
        <v>177</v>
      </c>
      <c r="N57" s="377">
        <v>3</v>
      </c>
      <c r="O57" s="377">
        <v>64</v>
      </c>
      <c r="P57" s="377">
        <v>2</v>
      </c>
      <c r="Q57" s="377" t="s">
        <v>101</v>
      </c>
      <c r="R57" s="378">
        <v>116</v>
      </c>
      <c r="S57" s="379">
        <v>4</v>
      </c>
    </row>
    <row r="58" spans="2:20" hidden="1" x14ac:dyDescent="0.4">
      <c r="B58" s="349"/>
      <c r="C58" s="359"/>
      <c r="D58" s="380"/>
      <c r="E58" s="259" t="s">
        <v>175</v>
      </c>
      <c r="F58" s="401">
        <v>151</v>
      </c>
      <c r="G58" s="411" t="s">
        <v>101</v>
      </c>
      <c r="H58" s="371">
        <v>5</v>
      </c>
      <c r="I58" s="371" t="s">
        <v>101</v>
      </c>
      <c r="J58" s="371" t="s">
        <v>101</v>
      </c>
      <c r="K58" s="371" t="s">
        <v>101</v>
      </c>
      <c r="L58" s="377" t="s">
        <v>101</v>
      </c>
      <c r="M58" s="377">
        <v>66</v>
      </c>
      <c r="N58" s="371" t="s">
        <v>101</v>
      </c>
      <c r="O58" s="377">
        <v>9</v>
      </c>
      <c r="P58" s="377">
        <v>1</v>
      </c>
      <c r="Q58" s="377" t="s">
        <v>101</v>
      </c>
      <c r="R58" s="378">
        <v>65</v>
      </c>
      <c r="S58" s="379">
        <v>5</v>
      </c>
    </row>
    <row r="59" spans="2:20" hidden="1" x14ac:dyDescent="0.4">
      <c r="B59" s="349"/>
      <c r="C59" s="359"/>
      <c r="D59" s="374" t="s">
        <v>181</v>
      </c>
      <c r="E59" s="259" t="s">
        <v>174</v>
      </c>
      <c r="F59" s="401">
        <v>2</v>
      </c>
      <c r="G59" s="411" t="s">
        <v>101</v>
      </c>
      <c r="H59" s="371" t="s">
        <v>101</v>
      </c>
      <c r="I59" s="371" t="s">
        <v>101</v>
      </c>
      <c r="J59" s="371" t="s">
        <v>101</v>
      </c>
      <c r="K59" s="371" t="s">
        <v>101</v>
      </c>
      <c r="L59" s="377" t="s">
        <v>101</v>
      </c>
      <c r="M59" s="371" t="s">
        <v>101</v>
      </c>
      <c r="N59" s="371" t="s">
        <v>101</v>
      </c>
      <c r="O59" s="371" t="s">
        <v>101</v>
      </c>
      <c r="P59" s="371" t="s">
        <v>101</v>
      </c>
      <c r="Q59" s="377" t="s">
        <v>101</v>
      </c>
      <c r="R59" s="372">
        <v>2</v>
      </c>
      <c r="S59" s="373" t="s">
        <v>101</v>
      </c>
    </row>
    <row r="60" spans="2:20" hidden="1" x14ac:dyDescent="0.4">
      <c r="B60" s="349"/>
      <c r="C60" s="359"/>
      <c r="D60" s="380"/>
      <c r="E60" s="381" t="s">
        <v>175</v>
      </c>
      <c r="F60" s="401" t="s">
        <v>101</v>
      </c>
      <c r="G60" s="411" t="s">
        <v>101</v>
      </c>
      <c r="H60" s="371" t="s">
        <v>101</v>
      </c>
      <c r="I60" s="371" t="s">
        <v>101</v>
      </c>
      <c r="J60" s="371" t="s">
        <v>101</v>
      </c>
      <c r="K60" s="371" t="s">
        <v>101</v>
      </c>
      <c r="L60" s="371" t="s">
        <v>101</v>
      </c>
      <c r="M60" s="371" t="s">
        <v>101</v>
      </c>
      <c r="N60" s="371" t="s">
        <v>101</v>
      </c>
      <c r="O60" s="371" t="s">
        <v>101</v>
      </c>
      <c r="P60" s="371" t="s">
        <v>101</v>
      </c>
      <c r="Q60" s="371" t="s">
        <v>101</v>
      </c>
      <c r="R60" s="372" t="s">
        <v>101</v>
      </c>
      <c r="S60" s="373" t="s">
        <v>101</v>
      </c>
    </row>
    <row r="61" spans="2:20" hidden="1" x14ac:dyDescent="0.4">
      <c r="B61" s="349"/>
      <c r="C61" s="359"/>
      <c r="D61" s="385" t="s">
        <v>182</v>
      </c>
      <c r="E61" s="259" t="s">
        <v>174</v>
      </c>
      <c r="F61" s="401" t="s">
        <v>101</v>
      </c>
      <c r="G61" s="411" t="s">
        <v>101</v>
      </c>
      <c r="H61" s="371" t="s">
        <v>101</v>
      </c>
      <c r="I61" s="371" t="s">
        <v>101</v>
      </c>
      <c r="J61" s="371" t="s">
        <v>101</v>
      </c>
      <c r="K61" s="371" t="s">
        <v>101</v>
      </c>
      <c r="L61" s="371" t="s">
        <v>101</v>
      </c>
      <c r="M61" s="377" t="s">
        <v>101</v>
      </c>
      <c r="N61" s="371" t="s">
        <v>101</v>
      </c>
      <c r="O61" s="377" t="s">
        <v>101</v>
      </c>
      <c r="P61" s="371" t="s">
        <v>101</v>
      </c>
      <c r="Q61" s="371" t="s">
        <v>101</v>
      </c>
      <c r="R61" s="372" t="s">
        <v>101</v>
      </c>
      <c r="S61" s="373" t="s">
        <v>101</v>
      </c>
    </row>
    <row r="62" spans="2:20" hidden="1" x14ac:dyDescent="0.4">
      <c r="B62" s="349"/>
      <c r="C62" s="386"/>
      <c r="D62" s="387"/>
      <c r="E62" s="263" t="s">
        <v>175</v>
      </c>
      <c r="F62" s="405" t="s">
        <v>101</v>
      </c>
      <c r="G62" s="412" t="s">
        <v>101</v>
      </c>
      <c r="H62" s="390" t="s">
        <v>101</v>
      </c>
      <c r="I62" s="390" t="s">
        <v>101</v>
      </c>
      <c r="J62" s="390" t="s">
        <v>101</v>
      </c>
      <c r="K62" s="390" t="s">
        <v>101</v>
      </c>
      <c r="L62" s="390" t="s">
        <v>101</v>
      </c>
      <c r="M62" s="391" t="s">
        <v>101</v>
      </c>
      <c r="N62" s="390" t="s">
        <v>101</v>
      </c>
      <c r="O62" s="391" t="s">
        <v>101</v>
      </c>
      <c r="P62" s="390" t="s">
        <v>101</v>
      </c>
      <c r="Q62" s="390" t="s">
        <v>101</v>
      </c>
      <c r="R62" s="413" t="s">
        <v>101</v>
      </c>
      <c r="S62" s="414" t="s">
        <v>101</v>
      </c>
    </row>
    <row r="63" spans="2:20" hidden="1" x14ac:dyDescent="0.4">
      <c r="B63" s="349"/>
      <c r="C63" s="359" t="s">
        <v>183</v>
      </c>
      <c r="D63" s="415" t="s">
        <v>177</v>
      </c>
      <c r="E63" s="416" t="s">
        <v>174</v>
      </c>
      <c r="F63" s="417">
        <v>50</v>
      </c>
      <c r="G63" s="362" t="s">
        <v>101</v>
      </c>
      <c r="H63" s="363">
        <v>14</v>
      </c>
      <c r="I63" s="363" t="s">
        <v>101</v>
      </c>
      <c r="J63" s="363" t="s">
        <v>101</v>
      </c>
      <c r="K63" s="363" t="s">
        <v>101</v>
      </c>
      <c r="L63" s="363">
        <v>4</v>
      </c>
      <c r="M63" s="363">
        <v>12</v>
      </c>
      <c r="N63" s="363" t="s">
        <v>101</v>
      </c>
      <c r="O63" s="363" t="s">
        <v>101</v>
      </c>
      <c r="P63" s="363" t="s">
        <v>101</v>
      </c>
      <c r="Q63" s="363" t="s">
        <v>101</v>
      </c>
      <c r="R63" s="364">
        <v>20</v>
      </c>
      <c r="S63" s="365" t="s">
        <v>101</v>
      </c>
    </row>
    <row r="64" spans="2:20" hidden="1" x14ac:dyDescent="0.4">
      <c r="B64" s="349"/>
      <c r="C64" s="359"/>
      <c r="D64" s="397"/>
      <c r="E64" s="398" t="s">
        <v>175</v>
      </c>
      <c r="F64" s="401">
        <v>17</v>
      </c>
      <c r="G64" s="383" t="s">
        <v>101</v>
      </c>
      <c r="H64" s="384">
        <v>1</v>
      </c>
      <c r="I64" s="371" t="s">
        <v>101</v>
      </c>
      <c r="J64" s="371" t="s">
        <v>101</v>
      </c>
      <c r="K64" s="371" t="s">
        <v>101</v>
      </c>
      <c r="L64" s="371">
        <v>1</v>
      </c>
      <c r="M64" s="371">
        <v>7</v>
      </c>
      <c r="N64" s="371" t="s">
        <v>101</v>
      </c>
      <c r="O64" s="371" t="s">
        <v>101</v>
      </c>
      <c r="P64" s="371" t="s">
        <v>101</v>
      </c>
      <c r="Q64" s="371" t="s">
        <v>101</v>
      </c>
      <c r="R64" s="372">
        <v>8</v>
      </c>
      <c r="S64" s="373" t="s">
        <v>101</v>
      </c>
    </row>
    <row r="65" spans="2:20" hidden="1" x14ac:dyDescent="0.4">
      <c r="B65" s="349"/>
      <c r="C65" s="359"/>
      <c r="D65" s="399" t="s">
        <v>184</v>
      </c>
      <c r="E65" s="400" t="s">
        <v>174</v>
      </c>
      <c r="F65" s="401">
        <v>15</v>
      </c>
      <c r="G65" s="376" t="s">
        <v>101</v>
      </c>
      <c r="H65" s="371">
        <v>2</v>
      </c>
      <c r="I65" s="371" t="s">
        <v>101</v>
      </c>
      <c r="J65" s="371" t="s">
        <v>101</v>
      </c>
      <c r="K65" s="371" t="s">
        <v>101</v>
      </c>
      <c r="L65" s="377" t="s">
        <v>101</v>
      </c>
      <c r="M65" s="377">
        <v>2</v>
      </c>
      <c r="N65" s="377" t="s">
        <v>101</v>
      </c>
      <c r="O65" s="371" t="s">
        <v>101</v>
      </c>
      <c r="P65" s="371" t="s">
        <v>101</v>
      </c>
      <c r="Q65" s="377" t="s">
        <v>101</v>
      </c>
      <c r="R65" s="372">
        <v>11</v>
      </c>
      <c r="S65" s="373" t="s">
        <v>101</v>
      </c>
    </row>
    <row r="66" spans="2:20" hidden="1" x14ac:dyDescent="0.4">
      <c r="B66" s="349"/>
      <c r="C66" s="359"/>
      <c r="D66" s="399"/>
      <c r="E66" s="402" t="s">
        <v>175</v>
      </c>
      <c r="F66" s="401">
        <v>8</v>
      </c>
      <c r="G66" s="376" t="s">
        <v>101</v>
      </c>
      <c r="H66" s="371" t="s">
        <v>101</v>
      </c>
      <c r="I66" s="371" t="s">
        <v>101</v>
      </c>
      <c r="J66" s="371" t="s">
        <v>101</v>
      </c>
      <c r="K66" s="371" t="s">
        <v>101</v>
      </c>
      <c r="L66" s="377" t="s">
        <v>101</v>
      </c>
      <c r="M66" s="377">
        <v>3</v>
      </c>
      <c r="N66" s="371" t="s">
        <v>101</v>
      </c>
      <c r="O66" s="371" t="s">
        <v>101</v>
      </c>
      <c r="P66" s="371" t="s">
        <v>101</v>
      </c>
      <c r="Q66" s="371" t="s">
        <v>101</v>
      </c>
      <c r="R66" s="372">
        <v>5</v>
      </c>
      <c r="S66" s="373" t="s">
        <v>101</v>
      </c>
    </row>
    <row r="67" spans="2:20" hidden="1" x14ac:dyDescent="0.4">
      <c r="B67" s="349"/>
      <c r="C67" s="359"/>
      <c r="D67" s="399" t="s">
        <v>185</v>
      </c>
      <c r="E67" s="402" t="s">
        <v>174</v>
      </c>
      <c r="F67" s="401">
        <v>35</v>
      </c>
      <c r="G67" s="376" t="s">
        <v>101</v>
      </c>
      <c r="H67" s="371">
        <v>12</v>
      </c>
      <c r="I67" s="371" t="s">
        <v>101</v>
      </c>
      <c r="J67" s="371" t="s">
        <v>101</v>
      </c>
      <c r="K67" s="371" t="s">
        <v>101</v>
      </c>
      <c r="L67" s="377">
        <v>4</v>
      </c>
      <c r="M67" s="377">
        <v>10</v>
      </c>
      <c r="N67" s="377" t="s">
        <v>101</v>
      </c>
      <c r="O67" s="371" t="s">
        <v>101</v>
      </c>
      <c r="P67" s="371" t="s">
        <v>101</v>
      </c>
      <c r="Q67" s="371" t="s">
        <v>101</v>
      </c>
      <c r="R67" s="378">
        <v>9</v>
      </c>
      <c r="S67" s="379" t="s">
        <v>101</v>
      </c>
    </row>
    <row r="68" spans="2:20" ht="1.5" hidden="1" customHeight="1" x14ac:dyDescent="0.4">
      <c r="B68" s="403"/>
      <c r="C68" s="386"/>
      <c r="D68" s="404"/>
      <c r="E68" s="263" t="s">
        <v>175</v>
      </c>
      <c r="F68" s="405">
        <v>9</v>
      </c>
      <c r="G68" s="389" t="s">
        <v>101</v>
      </c>
      <c r="H68" s="390">
        <v>1</v>
      </c>
      <c r="I68" s="390" t="s">
        <v>101</v>
      </c>
      <c r="J68" s="390" t="s">
        <v>101</v>
      </c>
      <c r="K68" s="390" t="s">
        <v>101</v>
      </c>
      <c r="L68" s="390">
        <v>1</v>
      </c>
      <c r="M68" s="391">
        <v>4</v>
      </c>
      <c r="N68" s="390" t="s">
        <v>101</v>
      </c>
      <c r="O68" s="390" t="s">
        <v>101</v>
      </c>
      <c r="P68" s="390" t="s">
        <v>101</v>
      </c>
      <c r="Q68" s="390" t="s">
        <v>101</v>
      </c>
      <c r="R68" s="413">
        <v>3</v>
      </c>
      <c r="S68" s="414" t="s">
        <v>101</v>
      </c>
    </row>
    <row r="69" spans="2:20" ht="15" hidden="1" customHeight="1" x14ac:dyDescent="0.4">
      <c r="B69" s="329" t="s">
        <v>188</v>
      </c>
      <c r="C69" s="330"/>
      <c r="D69" s="331"/>
      <c r="E69" s="332" t="s">
        <v>172</v>
      </c>
      <c r="F69" s="406">
        <f>G69+H69+I69+J69+K69+L69+M69+N69+O69+P69+Q69+R69+S69</f>
        <v>772</v>
      </c>
      <c r="G69" s="334">
        <v>0</v>
      </c>
      <c r="H69" s="335">
        <v>40</v>
      </c>
      <c r="I69" s="335">
        <v>0</v>
      </c>
      <c r="J69" s="335">
        <v>2</v>
      </c>
      <c r="K69" s="335">
        <v>2</v>
      </c>
      <c r="L69" s="335">
        <v>42</v>
      </c>
      <c r="M69" s="335">
        <v>437</v>
      </c>
      <c r="N69" s="335">
        <v>2</v>
      </c>
      <c r="O69" s="335">
        <v>18</v>
      </c>
      <c r="P69" s="335">
        <v>0</v>
      </c>
      <c r="Q69" s="335">
        <v>12</v>
      </c>
      <c r="R69" s="336">
        <v>217</v>
      </c>
      <c r="S69" s="336">
        <v>0</v>
      </c>
      <c r="T69" s="338"/>
    </row>
    <row r="70" spans="2:20" hidden="1" x14ac:dyDescent="0.4">
      <c r="B70" s="339" t="s">
        <v>173</v>
      </c>
      <c r="C70" s="340"/>
      <c r="D70" s="341"/>
      <c r="E70" s="342" t="s">
        <v>174</v>
      </c>
      <c r="F70" s="407">
        <f>G70+H70+I70+J70+K70+L70+M70+N70+O70+P70+Q70+R70+S70</f>
        <v>535</v>
      </c>
      <c r="G70" s="344">
        <v>0</v>
      </c>
      <c r="H70" s="345">
        <v>37</v>
      </c>
      <c r="I70" s="345">
        <v>0</v>
      </c>
      <c r="J70" s="345">
        <v>1</v>
      </c>
      <c r="K70" s="345">
        <v>2</v>
      </c>
      <c r="L70" s="345">
        <v>35</v>
      </c>
      <c r="M70" s="345">
        <v>316</v>
      </c>
      <c r="N70" s="345">
        <v>0</v>
      </c>
      <c r="O70" s="345">
        <v>12</v>
      </c>
      <c r="P70" s="345">
        <v>0</v>
      </c>
      <c r="Q70" s="345">
        <v>6</v>
      </c>
      <c r="R70" s="346">
        <v>126</v>
      </c>
      <c r="S70" s="346">
        <v>0</v>
      </c>
      <c r="T70" s="348"/>
    </row>
    <row r="71" spans="2:20" hidden="1" x14ac:dyDescent="0.4">
      <c r="B71" s="349"/>
      <c r="C71" s="350"/>
      <c r="D71" s="351"/>
      <c r="E71" s="352" t="s">
        <v>175</v>
      </c>
      <c r="F71" s="408">
        <f>G71+H71+I71+J71+K71+L71+M71+N71+O71+P71+Q71+R71+S71</f>
        <v>237</v>
      </c>
      <c r="G71" s="354">
        <v>0</v>
      </c>
      <c r="H71" s="355">
        <v>3</v>
      </c>
      <c r="I71" s="355">
        <v>0</v>
      </c>
      <c r="J71" s="345">
        <v>1</v>
      </c>
      <c r="K71" s="345">
        <v>0</v>
      </c>
      <c r="L71" s="355">
        <v>7</v>
      </c>
      <c r="M71" s="355">
        <v>121</v>
      </c>
      <c r="N71" s="355">
        <v>2</v>
      </c>
      <c r="O71" s="355">
        <v>6</v>
      </c>
      <c r="P71" s="355">
        <v>0</v>
      </c>
      <c r="Q71" s="355">
        <v>6</v>
      </c>
      <c r="R71" s="356">
        <v>91</v>
      </c>
      <c r="S71" s="356">
        <v>0</v>
      </c>
      <c r="T71" s="358"/>
    </row>
    <row r="72" spans="2:20" hidden="1" x14ac:dyDescent="0.4">
      <c r="B72" s="349"/>
      <c r="C72" s="394" t="s">
        <v>176</v>
      </c>
      <c r="D72" s="157" t="s">
        <v>177</v>
      </c>
      <c r="E72" s="360" t="s">
        <v>174</v>
      </c>
      <c r="F72" s="409">
        <v>491</v>
      </c>
      <c r="G72" s="410" t="s">
        <v>101</v>
      </c>
      <c r="H72" s="363">
        <v>25</v>
      </c>
      <c r="I72" s="363" t="s">
        <v>101</v>
      </c>
      <c r="J72" s="363">
        <v>1</v>
      </c>
      <c r="K72" s="363">
        <v>2</v>
      </c>
      <c r="L72" s="363">
        <v>15</v>
      </c>
      <c r="M72" s="363">
        <v>304</v>
      </c>
      <c r="N72" s="363" t="s">
        <v>101</v>
      </c>
      <c r="O72" s="363">
        <v>12</v>
      </c>
      <c r="P72" s="363" t="s">
        <v>101</v>
      </c>
      <c r="Q72" s="363">
        <v>6</v>
      </c>
      <c r="R72" s="364">
        <v>126</v>
      </c>
      <c r="S72" s="365" t="s">
        <v>101</v>
      </c>
    </row>
    <row r="73" spans="2:20" hidden="1" x14ac:dyDescent="0.4">
      <c r="B73" s="349"/>
      <c r="C73" s="359"/>
      <c r="D73" s="366"/>
      <c r="E73" s="367" t="s">
        <v>175</v>
      </c>
      <c r="F73" s="401">
        <v>229</v>
      </c>
      <c r="G73" s="411" t="s">
        <v>101</v>
      </c>
      <c r="H73" s="370" t="s">
        <v>101</v>
      </c>
      <c r="I73" s="370" t="s">
        <v>101</v>
      </c>
      <c r="J73" s="371">
        <v>1</v>
      </c>
      <c r="K73" s="371" t="s">
        <v>101</v>
      </c>
      <c r="L73" s="371">
        <v>6</v>
      </c>
      <c r="M73" s="371">
        <v>117</v>
      </c>
      <c r="N73" s="371">
        <v>2</v>
      </c>
      <c r="O73" s="371">
        <v>6</v>
      </c>
      <c r="P73" s="371" t="s">
        <v>101</v>
      </c>
      <c r="Q73" s="371">
        <v>6</v>
      </c>
      <c r="R73" s="372">
        <v>91</v>
      </c>
      <c r="S73" s="373" t="s">
        <v>101</v>
      </c>
    </row>
    <row r="74" spans="2:20" hidden="1" x14ac:dyDescent="0.4">
      <c r="B74" s="349"/>
      <c r="C74" s="359"/>
      <c r="D74" s="374" t="s">
        <v>178</v>
      </c>
      <c r="E74" s="259" t="s">
        <v>174</v>
      </c>
      <c r="F74" s="401">
        <v>104</v>
      </c>
      <c r="G74" s="411" t="s">
        <v>101</v>
      </c>
      <c r="H74" s="371" t="s">
        <v>101</v>
      </c>
      <c r="I74" s="371" t="s">
        <v>101</v>
      </c>
      <c r="J74" s="371" t="s">
        <v>101</v>
      </c>
      <c r="K74" s="371" t="s">
        <v>101</v>
      </c>
      <c r="L74" s="371" t="s">
        <v>101</v>
      </c>
      <c r="M74" s="377">
        <v>25</v>
      </c>
      <c r="N74" s="377" t="s">
        <v>101</v>
      </c>
      <c r="O74" s="371">
        <v>7</v>
      </c>
      <c r="P74" s="371" t="s">
        <v>101</v>
      </c>
      <c r="Q74" s="371" t="s">
        <v>101</v>
      </c>
      <c r="R74" s="378">
        <v>72</v>
      </c>
      <c r="S74" s="379" t="s">
        <v>101</v>
      </c>
    </row>
    <row r="75" spans="2:20" hidden="1" x14ac:dyDescent="0.4">
      <c r="B75" s="349"/>
      <c r="C75" s="359"/>
      <c r="D75" s="380"/>
      <c r="E75" s="259" t="s">
        <v>175</v>
      </c>
      <c r="F75" s="401">
        <v>59</v>
      </c>
      <c r="G75" s="411" t="s">
        <v>101</v>
      </c>
      <c r="H75" s="371" t="s">
        <v>101</v>
      </c>
      <c r="I75" s="371" t="s">
        <v>101</v>
      </c>
      <c r="J75" s="371" t="s">
        <v>101</v>
      </c>
      <c r="K75" s="371" t="s">
        <v>101</v>
      </c>
      <c r="L75" s="371" t="s">
        <v>101</v>
      </c>
      <c r="M75" s="377">
        <v>16</v>
      </c>
      <c r="N75" s="377">
        <v>2</v>
      </c>
      <c r="O75" s="377">
        <v>2</v>
      </c>
      <c r="P75" s="371" t="s">
        <v>101</v>
      </c>
      <c r="Q75" s="371" t="s">
        <v>101</v>
      </c>
      <c r="R75" s="378">
        <v>39</v>
      </c>
      <c r="S75" s="379" t="s">
        <v>101</v>
      </c>
    </row>
    <row r="76" spans="2:20" hidden="1" x14ac:dyDescent="0.4">
      <c r="B76" s="349"/>
      <c r="C76" s="359"/>
      <c r="D76" s="374" t="s">
        <v>179</v>
      </c>
      <c r="E76" s="259" t="s">
        <v>174</v>
      </c>
      <c r="F76" s="401">
        <v>101</v>
      </c>
      <c r="G76" s="411" t="s">
        <v>101</v>
      </c>
      <c r="H76" s="371">
        <v>6</v>
      </c>
      <c r="I76" s="371" t="s">
        <v>101</v>
      </c>
      <c r="J76" s="371" t="s">
        <v>101</v>
      </c>
      <c r="K76" s="371">
        <v>2</v>
      </c>
      <c r="L76" s="377">
        <v>2</v>
      </c>
      <c r="M76" s="377">
        <v>61</v>
      </c>
      <c r="N76" s="377" t="s">
        <v>101</v>
      </c>
      <c r="O76" s="377">
        <v>3</v>
      </c>
      <c r="P76" s="371" t="s">
        <v>101</v>
      </c>
      <c r="Q76" s="377" t="s">
        <v>101</v>
      </c>
      <c r="R76" s="378">
        <v>27</v>
      </c>
      <c r="S76" s="379" t="s">
        <v>101</v>
      </c>
    </row>
    <row r="77" spans="2:20" hidden="1" x14ac:dyDescent="0.4">
      <c r="B77" s="349"/>
      <c r="C77" s="359"/>
      <c r="D77" s="380"/>
      <c r="E77" s="259" t="s">
        <v>175</v>
      </c>
      <c r="F77" s="401">
        <v>51</v>
      </c>
      <c r="G77" s="411" t="s">
        <v>101</v>
      </c>
      <c r="H77" s="371" t="s">
        <v>101</v>
      </c>
      <c r="I77" s="371" t="s">
        <v>101</v>
      </c>
      <c r="J77" s="371" t="s">
        <v>101</v>
      </c>
      <c r="K77" s="371" t="s">
        <v>101</v>
      </c>
      <c r="L77" s="371" t="s">
        <v>101</v>
      </c>
      <c r="M77" s="377">
        <v>24</v>
      </c>
      <c r="N77" s="371" t="s">
        <v>101</v>
      </c>
      <c r="O77" s="377">
        <v>4</v>
      </c>
      <c r="P77" s="377" t="s">
        <v>101</v>
      </c>
      <c r="Q77" s="377" t="s">
        <v>101</v>
      </c>
      <c r="R77" s="378">
        <v>23</v>
      </c>
      <c r="S77" s="379" t="s">
        <v>101</v>
      </c>
    </row>
    <row r="78" spans="2:20" hidden="1" x14ac:dyDescent="0.4">
      <c r="B78" s="349"/>
      <c r="C78" s="359"/>
      <c r="D78" s="374" t="s">
        <v>180</v>
      </c>
      <c r="E78" s="259" t="s">
        <v>174</v>
      </c>
      <c r="F78" s="401">
        <v>286</v>
      </c>
      <c r="G78" s="411" t="s">
        <v>101</v>
      </c>
      <c r="H78" s="371">
        <v>19</v>
      </c>
      <c r="I78" s="371" t="s">
        <v>101</v>
      </c>
      <c r="J78" s="371">
        <v>1</v>
      </c>
      <c r="K78" s="371" t="s">
        <v>101</v>
      </c>
      <c r="L78" s="377">
        <v>13</v>
      </c>
      <c r="M78" s="377">
        <v>218</v>
      </c>
      <c r="N78" s="377" t="s">
        <v>101</v>
      </c>
      <c r="O78" s="377">
        <v>2</v>
      </c>
      <c r="P78" s="377" t="s">
        <v>101</v>
      </c>
      <c r="Q78" s="377">
        <v>6</v>
      </c>
      <c r="R78" s="378">
        <v>27</v>
      </c>
      <c r="S78" s="379" t="s">
        <v>101</v>
      </c>
    </row>
    <row r="79" spans="2:20" hidden="1" x14ac:dyDescent="0.4">
      <c r="B79" s="349"/>
      <c r="C79" s="359"/>
      <c r="D79" s="380"/>
      <c r="E79" s="259" t="s">
        <v>175</v>
      </c>
      <c r="F79" s="401">
        <v>119</v>
      </c>
      <c r="G79" s="411" t="s">
        <v>101</v>
      </c>
      <c r="H79" s="371" t="s">
        <v>101</v>
      </c>
      <c r="I79" s="371" t="s">
        <v>101</v>
      </c>
      <c r="J79" s="371">
        <v>1</v>
      </c>
      <c r="K79" s="371" t="s">
        <v>101</v>
      </c>
      <c r="L79" s="377">
        <v>6</v>
      </c>
      <c r="M79" s="377">
        <v>77</v>
      </c>
      <c r="N79" s="371" t="s">
        <v>101</v>
      </c>
      <c r="O79" s="377" t="s">
        <v>101</v>
      </c>
      <c r="P79" s="377" t="s">
        <v>101</v>
      </c>
      <c r="Q79" s="377">
        <v>6</v>
      </c>
      <c r="R79" s="378">
        <v>29</v>
      </c>
      <c r="S79" s="379" t="s">
        <v>101</v>
      </c>
    </row>
    <row r="80" spans="2:20" hidden="1" x14ac:dyDescent="0.4">
      <c r="B80" s="349"/>
      <c r="C80" s="359"/>
      <c r="D80" s="374" t="s">
        <v>181</v>
      </c>
      <c r="E80" s="259" t="s">
        <v>174</v>
      </c>
      <c r="F80" s="401" t="s">
        <v>101</v>
      </c>
      <c r="G80" s="411" t="s">
        <v>101</v>
      </c>
      <c r="H80" s="371" t="s">
        <v>101</v>
      </c>
      <c r="I80" s="371" t="s">
        <v>101</v>
      </c>
      <c r="J80" s="371" t="s">
        <v>101</v>
      </c>
      <c r="K80" s="371" t="s">
        <v>101</v>
      </c>
      <c r="L80" s="377" t="s">
        <v>101</v>
      </c>
      <c r="M80" s="371" t="s">
        <v>101</v>
      </c>
      <c r="N80" s="371" t="s">
        <v>101</v>
      </c>
      <c r="O80" s="371" t="s">
        <v>101</v>
      </c>
      <c r="P80" s="371" t="s">
        <v>101</v>
      </c>
      <c r="Q80" s="377" t="s">
        <v>101</v>
      </c>
      <c r="R80" s="372" t="s">
        <v>101</v>
      </c>
      <c r="S80" s="373" t="s">
        <v>101</v>
      </c>
    </row>
    <row r="81" spans="2:20" hidden="1" x14ac:dyDescent="0.4">
      <c r="B81" s="349"/>
      <c r="C81" s="359"/>
      <c r="D81" s="380"/>
      <c r="E81" s="381" t="s">
        <v>175</v>
      </c>
      <c r="F81" s="401" t="s">
        <v>101</v>
      </c>
      <c r="G81" s="411" t="s">
        <v>101</v>
      </c>
      <c r="H81" s="371" t="s">
        <v>101</v>
      </c>
      <c r="I81" s="371" t="s">
        <v>101</v>
      </c>
      <c r="J81" s="371" t="s">
        <v>101</v>
      </c>
      <c r="K81" s="371" t="s">
        <v>101</v>
      </c>
      <c r="L81" s="371" t="s">
        <v>101</v>
      </c>
      <c r="M81" s="371" t="s">
        <v>101</v>
      </c>
      <c r="N81" s="371" t="s">
        <v>101</v>
      </c>
      <c r="O81" s="371" t="s">
        <v>101</v>
      </c>
      <c r="P81" s="371" t="s">
        <v>101</v>
      </c>
      <c r="Q81" s="371" t="s">
        <v>101</v>
      </c>
      <c r="R81" s="372" t="s">
        <v>101</v>
      </c>
      <c r="S81" s="373" t="s">
        <v>101</v>
      </c>
    </row>
    <row r="82" spans="2:20" hidden="1" x14ac:dyDescent="0.4">
      <c r="B82" s="349"/>
      <c r="C82" s="359"/>
      <c r="D82" s="385" t="s">
        <v>182</v>
      </c>
      <c r="E82" s="259" t="s">
        <v>174</v>
      </c>
      <c r="F82" s="401" t="s">
        <v>101</v>
      </c>
      <c r="G82" s="411" t="s">
        <v>101</v>
      </c>
      <c r="H82" s="371" t="s">
        <v>101</v>
      </c>
      <c r="I82" s="371" t="s">
        <v>101</v>
      </c>
      <c r="J82" s="371" t="s">
        <v>101</v>
      </c>
      <c r="K82" s="371" t="s">
        <v>101</v>
      </c>
      <c r="L82" s="371" t="s">
        <v>101</v>
      </c>
      <c r="M82" s="377" t="s">
        <v>101</v>
      </c>
      <c r="N82" s="371" t="s">
        <v>101</v>
      </c>
      <c r="O82" s="377" t="s">
        <v>101</v>
      </c>
      <c r="P82" s="371" t="s">
        <v>101</v>
      </c>
      <c r="Q82" s="371" t="s">
        <v>101</v>
      </c>
      <c r="R82" s="372" t="s">
        <v>101</v>
      </c>
      <c r="S82" s="373" t="s">
        <v>101</v>
      </c>
    </row>
    <row r="83" spans="2:20" hidden="1" x14ac:dyDescent="0.4">
      <c r="B83" s="349"/>
      <c r="C83" s="386"/>
      <c r="D83" s="387"/>
      <c r="E83" s="263" t="s">
        <v>175</v>
      </c>
      <c r="F83" s="405" t="s">
        <v>101</v>
      </c>
      <c r="G83" s="412" t="s">
        <v>101</v>
      </c>
      <c r="H83" s="390" t="s">
        <v>101</v>
      </c>
      <c r="I83" s="390" t="s">
        <v>101</v>
      </c>
      <c r="J83" s="390" t="s">
        <v>101</v>
      </c>
      <c r="K83" s="390" t="s">
        <v>101</v>
      </c>
      <c r="L83" s="390" t="s">
        <v>101</v>
      </c>
      <c r="M83" s="391" t="s">
        <v>101</v>
      </c>
      <c r="N83" s="390" t="s">
        <v>101</v>
      </c>
      <c r="O83" s="391" t="s">
        <v>101</v>
      </c>
      <c r="P83" s="390" t="s">
        <v>101</v>
      </c>
      <c r="Q83" s="390" t="s">
        <v>101</v>
      </c>
      <c r="R83" s="413" t="s">
        <v>101</v>
      </c>
      <c r="S83" s="414" t="s">
        <v>101</v>
      </c>
    </row>
    <row r="84" spans="2:20" hidden="1" x14ac:dyDescent="0.4">
      <c r="B84" s="349"/>
      <c r="C84" s="359" t="s">
        <v>183</v>
      </c>
      <c r="D84" s="415" t="s">
        <v>177</v>
      </c>
      <c r="E84" s="416" t="s">
        <v>174</v>
      </c>
      <c r="F84" s="417">
        <v>44</v>
      </c>
      <c r="G84" s="362" t="s">
        <v>101</v>
      </c>
      <c r="H84" s="363">
        <v>12</v>
      </c>
      <c r="I84" s="363" t="s">
        <v>101</v>
      </c>
      <c r="J84" s="363" t="s">
        <v>101</v>
      </c>
      <c r="K84" s="363" t="s">
        <v>101</v>
      </c>
      <c r="L84" s="363">
        <v>20</v>
      </c>
      <c r="M84" s="363">
        <v>12</v>
      </c>
      <c r="N84" s="363" t="s">
        <v>101</v>
      </c>
      <c r="O84" s="363" t="s">
        <v>101</v>
      </c>
      <c r="P84" s="363" t="s">
        <v>101</v>
      </c>
      <c r="Q84" s="363" t="s">
        <v>101</v>
      </c>
      <c r="R84" s="364" t="s">
        <v>101</v>
      </c>
      <c r="S84" s="365" t="s">
        <v>101</v>
      </c>
    </row>
    <row r="85" spans="2:20" hidden="1" x14ac:dyDescent="0.4">
      <c r="B85" s="349"/>
      <c r="C85" s="359"/>
      <c r="D85" s="397"/>
      <c r="E85" s="398" t="s">
        <v>175</v>
      </c>
      <c r="F85" s="401">
        <v>8</v>
      </c>
      <c r="G85" s="383" t="s">
        <v>101</v>
      </c>
      <c r="H85" s="384">
        <v>3</v>
      </c>
      <c r="I85" s="371" t="s">
        <v>101</v>
      </c>
      <c r="J85" s="371" t="s">
        <v>101</v>
      </c>
      <c r="K85" s="371" t="s">
        <v>101</v>
      </c>
      <c r="L85" s="371">
        <v>1</v>
      </c>
      <c r="M85" s="371">
        <v>4</v>
      </c>
      <c r="N85" s="371" t="s">
        <v>101</v>
      </c>
      <c r="O85" s="371" t="s">
        <v>101</v>
      </c>
      <c r="P85" s="371" t="s">
        <v>101</v>
      </c>
      <c r="Q85" s="371" t="s">
        <v>101</v>
      </c>
      <c r="R85" s="372" t="s">
        <v>101</v>
      </c>
      <c r="S85" s="373" t="s">
        <v>101</v>
      </c>
    </row>
    <row r="86" spans="2:20" hidden="1" x14ac:dyDescent="0.4">
      <c r="B86" s="349"/>
      <c r="C86" s="359"/>
      <c r="D86" s="399" t="s">
        <v>184</v>
      </c>
      <c r="E86" s="400" t="s">
        <v>174</v>
      </c>
      <c r="F86" s="401">
        <v>14</v>
      </c>
      <c r="G86" s="376" t="s">
        <v>101</v>
      </c>
      <c r="H86" s="371">
        <v>9</v>
      </c>
      <c r="I86" s="371" t="s">
        <v>101</v>
      </c>
      <c r="J86" s="371" t="s">
        <v>101</v>
      </c>
      <c r="K86" s="371" t="s">
        <v>101</v>
      </c>
      <c r="L86" s="377">
        <v>1</v>
      </c>
      <c r="M86" s="377">
        <v>4</v>
      </c>
      <c r="N86" s="377" t="s">
        <v>101</v>
      </c>
      <c r="O86" s="371" t="s">
        <v>101</v>
      </c>
      <c r="P86" s="371" t="s">
        <v>101</v>
      </c>
      <c r="Q86" s="377" t="s">
        <v>101</v>
      </c>
      <c r="R86" s="372" t="s">
        <v>101</v>
      </c>
      <c r="S86" s="373" t="s">
        <v>101</v>
      </c>
    </row>
    <row r="87" spans="2:20" hidden="1" x14ac:dyDescent="0.4">
      <c r="B87" s="349"/>
      <c r="C87" s="359"/>
      <c r="D87" s="399"/>
      <c r="E87" s="402" t="s">
        <v>175</v>
      </c>
      <c r="F87" s="401">
        <v>7</v>
      </c>
      <c r="G87" s="376" t="s">
        <v>101</v>
      </c>
      <c r="H87" s="371">
        <v>2</v>
      </c>
      <c r="I87" s="371" t="s">
        <v>101</v>
      </c>
      <c r="J87" s="371" t="s">
        <v>101</v>
      </c>
      <c r="K87" s="371" t="s">
        <v>101</v>
      </c>
      <c r="L87" s="377">
        <v>1</v>
      </c>
      <c r="M87" s="377">
        <v>4</v>
      </c>
      <c r="N87" s="371" t="s">
        <v>101</v>
      </c>
      <c r="O87" s="371" t="s">
        <v>101</v>
      </c>
      <c r="P87" s="371" t="s">
        <v>101</v>
      </c>
      <c r="Q87" s="371" t="s">
        <v>101</v>
      </c>
      <c r="R87" s="372" t="s">
        <v>101</v>
      </c>
      <c r="S87" s="373" t="s">
        <v>101</v>
      </c>
    </row>
    <row r="88" spans="2:20" hidden="1" x14ac:dyDescent="0.4">
      <c r="B88" s="349"/>
      <c r="C88" s="359"/>
      <c r="D88" s="399" t="s">
        <v>185</v>
      </c>
      <c r="E88" s="402" t="s">
        <v>174</v>
      </c>
      <c r="F88" s="401">
        <v>36</v>
      </c>
      <c r="G88" s="376" t="s">
        <v>101</v>
      </c>
      <c r="H88" s="371">
        <v>3</v>
      </c>
      <c r="I88" s="371" t="s">
        <v>101</v>
      </c>
      <c r="J88" s="371" t="s">
        <v>101</v>
      </c>
      <c r="K88" s="371" t="s">
        <v>101</v>
      </c>
      <c r="L88" s="377">
        <v>19</v>
      </c>
      <c r="M88" s="377">
        <v>8</v>
      </c>
      <c r="N88" s="377" t="s">
        <v>101</v>
      </c>
      <c r="O88" s="371" t="s">
        <v>101</v>
      </c>
      <c r="P88" s="371" t="s">
        <v>101</v>
      </c>
      <c r="Q88" s="371" t="s">
        <v>101</v>
      </c>
      <c r="R88" s="378" t="s">
        <v>101</v>
      </c>
      <c r="S88" s="379" t="s">
        <v>101</v>
      </c>
    </row>
    <row r="89" spans="2:20" ht="12" hidden="1" customHeight="1" x14ac:dyDescent="0.4">
      <c r="B89" s="403"/>
      <c r="C89" s="386"/>
      <c r="D89" s="404"/>
      <c r="E89" s="263" t="s">
        <v>175</v>
      </c>
      <c r="F89" s="405">
        <v>1</v>
      </c>
      <c r="G89" s="418" t="s">
        <v>101</v>
      </c>
      <c r="H89" s="390">
        <v>1</v>
      </c>
      <c r="I89" s="390" t="s">
        <v>101</v>
      </c>
      <c r="J89" s="390" t="s">
        <v>101</v>
      </c>
      <c r="K89" s="390" t="s">
        <v>101</v>
      </c>
      <c r="L89" s="390" t="s">
        <v>101</v>
      </c>
      <c r="M89" s="391" t="s">
        <v>101</v>
      </c>
      <c r="N89" s="390" t="s">
        <v>101</v>
      </c>
      <c r="O89" s="390" t="s">
        <v>101</v>
      </c>
      <c r="P89" s="390" t="s">
        <v>101</v>
      </c>
      <c r="Q89" s="390" t="s">
        <v>101</v>
      </c>
      <c r="R89" s="413" t="s">
        <v>101</v>
      </c>
      <c r="S89" s="414" t="s">
        <v>101</v>
      </c>
    </row>
    <row r="90" spans="2:20" ht="12" hidden="1" customHeight="1" x14ac:dyDescent="0.4">
      <c r="B90" s="329" t="s">
        <v>189</v>
      </c>
      <c r="C90" s="330"/>
      <c r="D90" s="331"/>
      <c r="E90" s="332" t="s">
        <v>172</v>
      </c>
      <c r="F90" s="406">
        <f>G90+H90+I90+J90+K90+L90+M90+N90+O90+P90+Q90+R90+S90</f>
        <v>811</v>
      </c>
      <c r="G90" s="334">
        <v>0</v>
      </c>
      <c r="H90" s="335">
        <v>10</v>
      </c>
      <c r="I90" s="335">
        <v>0</v>
      </c>
      <c r="J90" s="335">
        <v>2</v>
      </c>
      <c r="K90" s="335">
        <v>0</v>
      </c>
      <c r="L90" s="335">
        <v>27</v>
      </c>
      <c r="M90" s="335">
        <v>233</v>
      </c>
      <c r="N90" s="335">
        <v>0</v>
      </c>
      <c r="O90" s="335">
        <v>0</v>
      </c>
      <c r="P90" s="335">
        <v>0</v>
      </c>
      <c r="Q90" s="335">
        <v>0</v>
      </c>
      <c r="R90" s="336">
        <v>539</v>
      </c>
      <c r="S90" s="336">
        <v>0</v>
      </c>
      <c r="T90" s="338"/>
    </row>
    <row r="91" spans="2:20" ht="12" hidden="1" customHeight="1" x14ac:dyDescent="0.4">
      <c r="B91" s="339" t="s">
        <v>173</v>
      </c>
      <c r="C91" s="340"/>
      <c r="D91" s="341"/>
      <c r="E91" s="342" t="s">
        <v>174</v>
      </c>
      <c r="F91" s="407">
        <f>G91+H91+I91+J91+K91+L91+M91+N91+O91+P91+Q91+R91+S91</f>
        <v>502</v>
      </c>
      <c r="G91" s="344">
        <v>0</v>
      </c>
      <c r="H91" s="345">
        <v>10</v>
      </c>
      <c r="I91" s="345">
        <v>0</v>
      </c>
      <c r="J91" s="345">
        <v>0</v>
      </c>
      <c r="K91" s="345">
        <v>0</v>
      </c>
      <c r="L91" s="345">
        <v>25</v>
      </c>
      <c r="M91" s="345">
        <v>156</v>
      </c>
      <c r="N91" s="345">
        <v>0</v>
      </c>
      <c r="O91" s="345">
        <v>0</v>
      </c>
      <c r="P91" s="345">
        <v>0</v>
      </c>
      <c r="Q91" s="345">
        <v>0</v>
      </c>
      <c r="R91" s="346">
        <v>311</v>
      </c>
      <c r="S91" s="346">
        <v>0</v>
      </c>
      <c r="T91" s="348"/>
    </row>
    <row r="92" spans="2:20" ht="12" hidden="1" customHeight="1" x14ac:dyDescent="0.4">
      <c r="B92" s="349"/>
      <c r="C92" s="350"/>
      <c r="D92" s="351"/>
      <c r="E92" s="352" t="s">
        <v>175</v>
      </c>
      <c r="F92" s="408">
        <f>G92+H92+I92+J92+K92+L92+M92+N92+O92+P92+Q92+R92+S92</f>
        <v>309</v>
      </c>
      <c r="G92" s="354">
        <v>0</v>
      </c>
      <c r="H92" s="355">
        <v>0</v>
      </c>
      <c r="I92" s="355">
        <v>0</v>
      </c>
      <c r="J92" s="345">
        <v>2</v>
      </c>
      <c r="K92" s="345">
        <v>0</v>
      </c>
      <c r="L92" s="355">
        <v>2</v>
      </c>
      <c r="M92" s="355">
        <v>77</v>
      </c>
      <c r="N92" s="355">
        <v>0</v>
      </c>
      <c r="O92" s="355">
        <v>0</v>
      </c>
      <c r="P92" s="355">
        <v>0</v>
      </c>
      <c r="Q92" s="355">
        <v>0</v>
      </c>
      <c r="R92" s="356">
        <v>228</v>
      </c>
      <c r="S92" s="356">
        <v>0</v>
      </c>
      <c r="T92" s="358"/>
    </row>
    <row r="93" spans="2:20" hidden="1" x14ac:dyDescent="0.4">
      <c r="B93" s="349"/>
      <c r="C93" s="394" t="s">
        <v>176</v>
      </c>
      <c r="D93" s="157" t="s">
        <v>177</v>
      </c>
      <c r="E93" s="360" t="s">
        <v>174</v>
      </c>
      <c r="F93" s="409">
        <v>469</v>
      </c>
      <c r="G93" s="410" t="s">
        <v>101</v>
      </c>
      <c r="H93" s="363">
        <v>5</v>
      </c>
      <c r="I93" s="363" t="s">
        <v>101</v>
      </c>
      <c r="J93" s="363" t="s">
        <v>101</v>
      </c>
      <c r="K93" s="363" t="s">
        <v>101</v>
      </c>
      <c r="L93" s="363">
        <v>4</v>
      </c>
      <c r="M93" s="363">
        <v>151</v>
      </c>
      <c r="N93" s="363" t="s">
        <v>101</v>
      </c>
      <c r="O93" s="363" t="s">
        <v>101</v>
      </c>
      <c r="P93" s="363" t="s">
        <v>101</v>
      </c>
      <c r="Q93" s="363" t="s">
        <v>101</v>
      </c>
      <c r="R93" s="364">
        <v>309</v>
      </c>
      <c r="S93" s="365" t="s">
        <v>101</v>
      </c>
    </row>
    <row r="94" spans="2:20" hidden="1" x14ac:dyDescent="0.4">
      <c r="B94" s="349"/>
      <c r="C94" s="359"/>
      <c r="D94" s="366"/>
      <c r="E94" s="367" t="s">
        <v>175</v>
      </c>
      <c r="F94" s="401">
        <v>305</v>
      </c>
      <c r="G94" s="411" t="s">
        <v>101</v>
      </c>
      <c r="H94" s="370" t="s">
        <v>101</v>
      </c>
      <c r="I94" s="370" t="s">
        <v>101</v>
      </c>
      <c r="J94" s="371">
        <v>2</v>
      </c>
      <c r="K94" s="371" t="s">
        <v>101</v>
      </c>
      <c r="L94" s="371">
        <v>1</v>
      </c>
      <c r="M94" s="371">
        <v>75</v>
      </c>
      <c r="N94" s="371" t="s">
        <v>101</v>
      </c>
      <c r="O94" s="371" t="s">
        <v>101</v>
      </c>
      <c r="P94" s="371" t="s">
        <v>101</v>
      </c>
      <c r="Q94" s="371" t="s">
        <v>101</v>
      </c>
      <c r="R94" s="372">
        <v>227</v>
      </c>
      <c r="S94" s="373" t="s">
        <v>101</v>
      </c>
    </row>
    <row r="95" spans="2:20" hidden="1" x14ac:dyDescent="0.4">
      <c r="B95" s="349"/>
      <c r="C95" s="359"/>
      <c r="D95" s="374" t="s">
        <v>178</v>
      </c>
      <c r="E95" s="259" t="s">
        <v>174</v>
      </c>
      <c r="F95" s="401">
        <v>176</v>
      </c>
      <c r="G95" s="411" t="s">
        <v>101</v>
      </c>
      <c r="H95" s="371" t="s">
        <v>101</v>
      </c>
      <c r="I95" s="371" t="s">
        <v>101</v>
      </c>
      <c r="J95" s="371" t="s">
        <v>101</v>
      </c>
      <c r="K95" s="371" t="s">
        <v>101</v>
      </c>
      <c r="L95" s="371">
        <v>3</v>
      </c>
      <c r="M95" s="377">
        <v>12</v>
      </c>
      <c r="N95" s="377" t="s">
        <v>101</v>
      </c>
      <c r="O95" s="371" t="s">
        <v>101</v>
      </c>
      <c r="P95" s="371" t="s">
        <v>101</v>
      </c>
      <c r="Q95" s="371" t="s">
        <v>101</v>
      </c>
      <c r="R95" s="378">
        <v>161</v>
      </c>
      <c r="S95" s="379" t="s">
        <v>101</v>
      </c>
    </row>
    <row r="96" spans="2:20" hidden="1" x14ac:dyDescent="0.4">
      <c r="B96" s="349"/>
      <c r="C96" s="359"/>
      <c r="D96" s="380"/>
      <c r="E96" s="259" t="s">
        <v>175</v>
      </c>
      <c r="F96" s="401">
        <v>128</v>
      </c>
      <c r="G96" s="411" t="s">
        <v>101</v>
      </c>
      <c r="H96" s="371" t="s">
        <v>101</v>
      </c>
      <c r="I96" s="371" t="s">
        <v>101</v>
      </c>
      <c r="J96" s="371" t="s">
        <v>101</v>
      </c>
      <c r="K96" s="371" t="s">
        <v>101</v>
      </c>
      <c r="L96" s="371" t="s">
        <v>101</v>
      </c>
      <c r="M96" s="377">
        <v>10</v>
      </c>
      <c r="N96" s="377" t="s">
        <v>101</v>
      </c>
      <c r="O96" s="377" t="s">
        <v>101</v>
      </c>
      <c r="P96" s="371" t="s">
        <v>101</v>
      </c>
      <c r="Q96" s="371" t="s">
        <v>101</v>
      </c>
      <c r="R96" s="378">
        <v>118</v>
      </c>
      <c r="S96" s="379" t="s">
        <v>101</v>
      </c>
    </row>
    <row r="97" spans="2:20" hidden="1" x14ac:dyDescent="0.4">
      <c r="B97" s="349"/>
      <c r="C97" s="359"/>
      <c r="D97" s="374" t="s">
        <v>179</v>
      </c>
      <c r="E97" s="259" t="s">
        <v>174</v>
      </c>
      <c r="F97" s="401">
        <v>124</v>
      </c>
      <c r="G97" s="411" t="s">
        <v>101</v>
      </c>
      <c r="H97" s="371" t="s">
        <v>101</v>
      </c>
      <c r="I97" s="371" t="s">
        <v>101</v>
      </c>
      <c r="J97" s="371" t="s">
        <v>101</v>
      </c>
      <c r="K97" s="371" t="s">
        <v>101</v>
      </c>
      <c r="L97" s="377" t="s">
        <v>101</v>
      </c>
      <c r="M97" s="377">
        <v>34</v>
      </c>
      <c r="N97" s="377" t="s">
        <v>101</v>
      </c>
      <c r="O97" s="377" t="s">
        <v>101</v>
      </c>
      <c r="P97" s="371" t="s">
        <v>101</v>
      </c>
      <c r="Q97" s="371" t="s">
        <v>101</v>
      </c>
      <c r="R97" s="378">
        <v>90</v>
      </c>
      <c r="S97" s="379" t="s">
        <v>101</v>
      </c>
    </row>
    <row r="98" spans="2:20" hidden="1" x14ac:dyDescent="0.4">
      <c r="B98" s="349"/>
      <c r="C98" s="359"/>
      <c r="D98" s="380"/>
      <c r="E98" s="259" t="s">
        <v>175</v>
      </c>
      <c r="F98" s="401">
        <v>63</v>
      </c>
      <c r="G98" s="411" t="s">
        <v>101</v>
      </c>
      <c r="H98" s="371" t="s">
        <v>101</v>
      </c>
      <c r="I98" s="371" t="s">
        <v>101</v>
      </c>
      <c r="J98" s="371">
        <v>2</v>
      </c>
      <c r="K98" s="371" t="s">
        <v>101</v>
      </c>
      <c r="L98" s="371" t="s">
        <v>101</v>
      </c>
      <c r="M98" s="377">
        <v>5</v>
      </c>
      <c r="N98" s="371" t="s">
        <v>101</v>
      </c>
      <c r="O98" s="377" t="s">
        <v>101</v>
      </c>
      <c r="P98" s="377" t="s">
        <v>101</v>
      </c>
      <c r="Q98" s="377" t="s">
        <v>101</v>
      </c>
      <c r="R98" s="378">
        <v>56</v>
      </c>
      <c r="S98" s="379" t="s">
        <v>101</v>
      </c>
    </row>
    <row r="99" spans="2:20" hidden="1" x14ac:dyDescent="0.4">
      <c r="B99" s="349"/>
      <c r="C99" s="359"/>
      <c r="D99" s="374" t="s">
        <v>180</v>
      </c>
      <c r="E99" s="259" t="s">
        <v>174</v>
      </c>
      <c r="F99" s="401">
        <v>169</v>
      </c>
      <c r="G99" s="411" t="s">
        <v>101</v>
      </c>
      <c r="H99" s="371">
        <v>5</v>
      </c>
      <c r="I99" s="371" t="s">
        <v>101</v>
      </c>
      <c r="J99" s="371" t="s">
        <v>101</v>
      </c>
      <c r="K99" s="371" t="s">
        <v>101</v>
      </c>
      <c r="L99" s="377">
        <v>1</v>
      </c>
      <c r="M99" s="377">
        <v>105</v>
      </c>
      <c r="N99" s="377" t="s">
        <v>101</v>
      </c>
      <c r="O99" s="377" t="s">
        <v>101</v>
      </c>
      <c r="P99" s="377" t="s">
        <v>101</v>
      </c>
      <c r="Q99" s="377" t="s">
        <v>101</v>
      </c>
      <c r="R99" s="378">
        <v>58</v>
      </c>
      <c r="S99" s="379" t="s">
        <v>101</v>
      </c>
    </row>
    <row r="100" spans="2:20" hidden="1" x14ac:dyDescent="0.4">
      <c r="B100" s="349"/>
      <c r="C100" s="359"/>
      <c r="D100" s="380"/>
      <c r="E100" s="259" t="s">
        <v>175</v>
      </c>
      <c r="F100" s="401">
        <v>114</v>
      </c>
      <c r="G100" s="411" t="s">
        <v>101</v>
      </c>
      <c r="H100" s="371" t="s">
        <v>101</v>
      </c>
      <c r="I100" s="371" t="s">
        <v>101</v>
      </c>
      <c r="J100" s="371" t="s">
        <v>101</v>
      </c>
      <c r="K100" s="371" t="s">
        <v>101</v>
      </c>
      <c r="L100" s="377">
        <v>1</v>
      </c>
      <c r="M100" s="377">
        <v>60</v>
      </c>
      <c r="N100" s="371" t="s">
        <v>101</v>
      </c>
      <c r="O100" s="377" t="s">
        <v>101</v>
      </c>
      <c r="P100" s="377" t="s">
        <v>101</v>
      </c>
      <c r="Q100" s="377" t="s">
        <v>101</v>
      </c>
      <c r="R100" s="378">
        <v>53</v>
      </c>
      <c r="S100" s="379" t="s">
        <v>101</v>
      </c>
    </row>
    <row r="101" spans="2:20" hidden="1" x14ac:dyDescent="0.4">
      <c r="B101" s="349"/>
      <c r="C101" s="359"/>
      <c r="D101" s="374" t="s">
        <v>181</v>
      </c>
      <c r="E101" s="259" t="s">
        <v>174</v>
      </c>
      <c r="F101" s="401" t="s">
        <v>101</v>
      </c>
      <c r="G101" s="411" t="s">
        <v>101</v>
      </c>
      <c r="H101" s="371" t="s">
        <v>101</v>
      </c>
      <c r="I101" s="371" t="s">
        <v>101</v>
      </c>
      <c r="J101" s="371" t="s">
        <v>101</v>
      </c>
      <c r="K101" s="371" t="s">
        <v>101</v>
      </c>
      <c r="L101" s="377" t="s">
        <v>101</v>
      </c>
      <c r="M101" s="371" t="s">
        <v>101</v>
      </c>
      <c r="N101" s="371" t="s">
        <v>101</v>
      </c>
      <c r="O101" s="371" t="s">
        <v>101</v>
      </c>
      <c r="P101" s="371" t="s">
        <v>101</v>
      </c>
      <c r="Q101" s="371" t="s">
        <v>101</v>
      </c>
      <c r="R101" s="372" t="s">
        <v>101</v>
      </c>
      <c r="S101" s="373" t="s">
        <v>101</v>
      </c>
    </row>
    <row r="102" spans="2:20" hidden="1" x14ac:dyDescent="0.4">
      <c r="B102" s="349"/>
      <c r="C102" s="359"/>
      <c r="D102" s="380"/>
      <c r="E102" s="381" t="s">
        <v>175</v>
      </c>
      <c r="F102" s="401" t="s">
        <v>101</v>
      </c>
      <c r="G102" s="411" t="s">
        <v>101</v>
      </c>
      <c r="H102" s="371" t="s">
        <v>101</v>
      </c>
      <c r="I102" s="371" t="s">
        <v>101</v>
      </c>
      <c r="J102" s="371" t="s">
        <v>101</v>
      </c>
      <c r="K102" s="371" t="s">
        <v>101</v>
      </c>
      <c r="L102" s="371" t="s">
        <v>101</v>
      </c>
      <c r="M102" s="371" t="s">
        <v>101</v>
      </c>
      <c r="N102" s="371" t="s">
        <v>101</v>
      </c>
      <c r="O102" s="371" t="s">
        <v>101</v>
      </c>
      <c r="P102" s="371" t="s">
        <v>101</v>
      </c>
      <c r="Q102" s="371" t="s">
        <v>101</v>
      </c>
      <c r="R102" s="372" t="s">
        <v>101</v>
      </c>
      <c r="S102" s="373" t="s">
        <v>101</v>
      </c>
    </row>
    <row r="103" spans="2:20" hidden="1" x14ac:dyDescent="0.4">
      <c r="B103" s="349"/>
      <c r="C103" s="359"/>
      <c r="D103" s="385" t="s">
        <v>182</v>
      </c>
      <c r="E103" s="259" t="s">
        <v>174</v>
      </c>
      <c r="F103" s="401" t="s">
        <v>101</v>
      </c>
      <c r="G103" s="411" t="s">
        <v>101</v>
      </c>
      <c r="H103" s="371" t="s">
        <v>101</v>
      </c>
      <c r="I103" s="371" t="s">
        <v>101</v>
      </c>
      <c r="J103" s="371" t="s">
        <v>101</v>
      </c>
      <c r="K103" s="371" t="s">
        <v>101</v>
      </c>
      <c r="L103" s="371" t="s">
        <v>101</v>
      </c>
      <c r="M103" s="377" t="s">
        <v>101</v>
      </c>
      <c r="N103" s="371" t="s">
        <v>101</v>
      </c>
      <c r="O103" s="377" t="s">
        <v>101</v>
      </c>
      <c r="P103" s="371" t="s">
        <v>101</v>
      </c>
      <c r="Q103" s="371" t="s">
        <v>101</v>
      </c>
      <c r="R103" s="372" t="s">
        <v>101</v>
      </c>
      <c r="S103" s="373" t="s">
        <v>101</v>
      </c>
    </row>
    <row r="104" spans="2:20" hidden="1" x14ac:dyDescent="0.4">
      <c r="B104" s="349"/>
      <c r="C104" s="386"/>
      <c r="D104" s="387"/>
      <c r="E104" s="263" t="s">
        <v>175</v>
      </c>
      <c r="F104" s="405" t="s">
        <v>101</v>
      </c>
      <c r="G104" s="412" t="s">
        <v>101</v>
      </c>
      <c r="H104" s="390" t="s">
        <v>101</v>
      </c>
      <c r="I104" s="390" t="s">
        <v>101</v>
      </c>
      <c r="J104" s="390" t="s">
        <v>101</v>
      </c>
      <c r="K104" s="390" t="s">
        <v>101</v>
      </c>
      <c r="L104" s="390" t="s">
        <v>101</v>
      </c>
      <c r="M104" s="391" t="s">
        <v>101</v>
      </c>
      <c r="N104" s="390" t="s">
        <v>101</v>
      </c>
      <c r="O104" s="391" t="s">
        <v>101</v>
      </c>
      <c r="P104" s="390" t="s">
        <v>101</v>
      </c>
      <c r="Q104" s="390" t="s">
        <v>101</v>
      </c>
      <c r="R104" s="413" t="s">
        <v>101</v>
      </c>
      <c r="S104" s="414" t="s">
        <v>101</v>
      </c>
    </row>
    <row r="105" spans="2:20" hidden="1" x14ac:dyDescent="0.4">
      <c r="B105" s="349"/>
      <c r="C105" s="359" t="s">
        <v>183</v>
      </c>
      <c r="D105" s="415" t="s">
        <v>177</v>
      </c>
      <c r="E105" s="416" t="s">
        <v>174</v>
      </c>
      <c r="F105" s="417">
        <v>33</v>
      </c>
      <c r="G105" s="362" t="s">
        <v>101</v>
      </c>
      <c r="H105" s="363">
        <v>5</v>
      </c>
      <c r="I105" s="363" t="s">
        <v>101</v>
      </c>
      <c r="J105" s="363" t="s">
        <v>101</v>
      </c>
      <c r="K105" s="363" t="s">
        <v>101</v>
      </c>
      <c r="L105" s="363">
        <v>21</v>
      </c>
      <c r="M105" s="363">
        <v>5</v>
      </c>
      <c r="N105" s="363" t="s">
        <v>101</v>
      </c>
      <c r="O105" s="363" t="s">
        <v>101</v>
      </c>
      <c r="P105" s="363" t="s">
        <v>101</v>
      </c>
      <c r="Q105" s="363" t="s">
        <v>101</v>
      </c>
      <c r="R105" s="364">
        <v>2</v>
      </c>
      <c r="S105" s="365" t="s">
        <v>101</v>
      </c>
    </row>
    <row r="106" spans="2:20" hidden="1" x14ac:dyDescent="0.4">
      <c r="B106" s="349"/>
      <c r="C106" s="359"/>
      <c r="D106" s="397"/>
      <c r="E106" s="398" t="s">
        <v>175</v>
      </c>
      <c r="F106" s="401">
        <v>4</v>
      </c>
      <c r="G106" s="383" t="s">
        <v>101</v>
      </c>
      <c r="H106" s="384" t="s">
        <v>101</v>
      </c>
      <c r="I106" s="371" t="s">
        <v>101</v>
      </c>
      <c r="J106" s="371" t="s">
        <v>101</v>
      </c>
      <c r="K106" s="371" t="s">
        <v>101</v>
      </c>
      <c r="L106" s="371">
        <v>1</v>
      </c>
      <c r="M106" s="371">
        <v>2</v>
      </c>
      <c r="N106" s="371" t="s">
        <v>101</v>
      </c>
      <c r="O106" s="371" t="s">
        <v>101</v>
      </c>
      <c r="P106" s="371" t="s">
        <v>101</v>
      </c>
      <c r="Q106" s="371" t="s">
        <v>101</v>
      </c>
      <c r="R106" s="372">
        <v>1</v>
      </c>
      <c r="S106" s="373" t="s">
        <v>101</v>
      </c>
    </row>
    <row r="107" spans="2:20" hidden="1" x14ac:dyDescent="0.4">
      <c r="B107" s="349"/>
      <c r="C107" s="359"/>
      <c r="D107" s="399" t="s">
        <v>184</v>
      </c>
      <c r="E107" s="400" t="s">
        <v>174</v>
      </c>
      <c r="F107" s="401">
        <v>20</v>
      </c>
      <c r="G107" s="376" t="s">
        <v>101</v>
      </c>
      <c r="H107" s="371">
        <v>2</v>
      </c>
      <c r="I107" s="371" t="s">
        <v>101</v>
      </c>
      <c r="J107" s="371" t="s">
        <v>101</v>
      </c>
      <c r="K107" s="371" t="s">
        <v>101</v>
      </c>
      <c r="L107" s="377">
        <v>16</v>
      </c>
      <c r="M107" s="377">
        <v>2</v>
      </c>
      <c r="N107" s="377" t="s">
        <v>101</v>
      </c>
      <c r="O107" s="371" t="s">
        <v>101</v>
      </c>
      <c r="P107" s="371" t="s">
        <v>101</v>
      </c>
      <c r="Q107" s="371" t="s">
        <v>101</v>
      </c>
      <c r="R107" s="372" t="s">
        <v>101</v>
      </c>
      <c r="S107" s="373" t="s">
        <v>101</v>
      </c>
    </row>
    <row r="108" spans="2:20" hidden="1" x14ac:dyDescent="0.4">
      <c r="B108" s="349"/>
      <c r="C108" s="359"/>
      <c r="D108" s="399"/>
      <c r="E108" s="402" t="s">
        <v>175</v>
      </c>
      <c r="F108" s="401">
        <v>1</v>
      </c>
      <c r="G108" s="376" t="s">
        <v>101</v>
      </c>
      <c r="H108" s="371" t="s">
        <v>101</v>
      </c>
      <c r="I108" s="371" t="s">
        <v>101</v>
      </c>
      <c r="J108" s="371" t="s">
        <v>101</v>
      </c>
      <c r="K108" s="371" t="s">
        <v>101</v>
      </c>
      <c r="L108" s="377" t="s">
        <v>101</v>
      </c>
      <c r="M108" s="377" t="s">
        <v>101</v>
      </c>
      <c r="N108" s="371" t="s">
        <v>101</v>
      </c>
      <c r="O108" s="371" t="s">
        <v>101</v>
      </c>
      <c r="P108" s="371" t="s">
        <v>101</v>
      </c>
      <c r="Q108" s="371" t="s">
        <v>101</v>
      </c>
      <c r="R108" s="372">
        <v>1</v>
      </c>
      <c r="S108" s="373" t="s">
        <v>101</v>
      </c>
    </row>
    <row r="109" spans="2:20" hidden="1" x14ac:dyDescent="0.4">
      <c r="B109" s="349"/>
      <c r="C109" s="359"/>
      <c r="D109" s="399" t="s">
        <v>185</v>
      </c>
      <c r="E109" s="402" t="s">
        <v>174</v>
      </c>
      <c r="F109" s="401">
        <v>13</v>
      </c>
      <c r="G109" s="376" t="s">
        <v>101</v>
      </c>
      <c r="H109" s="371">
        <v>3</v>
      </c>
      <c r="I109" s="371" t="s">
        <v>101</v>
      </c>
      <c r="J109" s="371" t="s">
        <v>101</v>
      </c>
      <c r="K109" s="371" t="s">
        <v>101</v>
      </c>
      <c r="L109" s="377">
        <v>5</v>
      </c>
      <c r="M109" s="377">
        <v>3</v>
      </c>
      <c r="N109" s="377" t="s">
        <v>101</v>
      </c>
      <c r="O109" s="371" t="s">
        <v>101</v>
      </c>
      <c r="P109" s="371" t="s">
        <v>101</v>
      </c>
      <c r="Q109" s="371" t="s">
        <v>101</v>
      </c>
      <c r="R109" s="378">
        <v>2</v>
      </c>
      <c r="S109" s="379" t="s">
        <v>101</v>
      </c>
    </row>
    <row r="110" spans="2:20" hidden="1" x14ac:dyDescent="0.4">
      <c r="B110" s="403"/>
      <c r="C110" s="386"/>
      <c r="D110" s="404"/>
      <c r="E110" s="263" t="s">
        <v>175</v>
      </c>
      <c r="F110" s="405">
        <v>3</v>
      </c>
      <c r="G110" s="389" t="s">
        <v>101</v>
      </c>
      <c r="H110" s="390" t="s">
        <v>101</v>
      </c>
      <c r="I110" s="390" t="s">
        <v>101</v>
      </c>
      <c r="J110" s="390" t="s">
        <v>101</v>
      </c>
      <c r="K110" s="390" t="s">
        <v>101</v>
      </c>
      <c r="L110" s="390">
        <v>1</v>
      </c>
      <c r="M110" s="391">
        <v>2</v>
      </c>
      <c r="N110" s="390" t="s">
        <v>101</v>
      </c>
      <c r="O110" s="390" t="s">
        <v>101</v>
      </c>
      <c r="P110" s="390" t="s">
        <v>101</v>
      </c>
      <c r="Q110" s="390" t="s">
        <v>101</v>
      </c>
      <c r="R110" s="413" t="s">
        <v>101</v>
      </c>
      <c r="S110" s="414" t="s">
        <v>101</v>
      </c>
    </row>
    <row r="111" spans="2:20" ht="12" hidden="1" customHeight="1" x14ac:dyDescent="0.4">
      <c r="B111" s="329" t="s">
        <v>190</v>
      </c>
      <c r="C111" s="330"/>
      <c r="D111" s="331"/>
      <c r="E111" s="332" t="s">
        <v>172</v>
      </c>
      <c r="F111" s="406">
        <f>G111+H111+I111+J111+K111+L111+M111+N111+O111+P111+Q111+R111+S111</f>
        <v>523</v>
      </c>
      <c r="G111" s="334">
        <v>0</v>
      </c>
      <c r="H111" s="335">
        <v>23</v>
      </c>
      <c r="I111" s="335">
        <v>0</v>
      </c>
      <c r="J111" s="335">
        <v>0</v>
      </c>
      <c r="K111" s="335">
        <v>0</v>
      </c>
      <c r="L111" s="335">
        <v>14</v>
      </c>
      <c r="M111" s="335">
        <v>259</v>
      </c>
      <c r="N111" s="335">
        <v>0</v>
      </c>
      <c r="O111" s="335">
        <v>14</v>
      </c>
      <c r="P111" s="335">
        <v>0</v>
      </c>
      <c r="Q111" s="335">
        <v>0</v>
      </c>
      <c r="R111" s="336">
        <v>213</v>
      </c>
      <c r="S111" s="336">
        <v>0</v>
      </c>
      <c r="T111" s="338"/>
    </row>
    <row r="112" spans="2:20" ht="12" hidden="1" customHeight="1" x14ac:dyDescent="0.4">
      <c r="B112" s="339" t="s">
        <v>173</v>
      </c>
      <c r="C112" s="340"/>
      <c r="D112" s="341"/>
      <c r="E112" s="342" t="s">
        <v>174</v>
      </c>
      <c r="F112" s="407">
        <f>G112+H112+I112+J112+K112+L112+M112+N112+O112+P112+Q112+R112+S112</f>
        <v>329</v>
      </c>
      <c r="G112" s="344">
        <v>0</v>
      </c>
      <c r="H112" s="345">
        <v>19</v>
      </c>
      <c r="I112" s="345">
        <v>0</v>
      </c>
      <c r="J112" s="345">
        <v>0</v>
      </c>
      <c r="K112" s="345">
        <v>0</v>
      </c>
      <c r="L112" s="345">
        <v>14</v>
      </c>
      <c r="M112" s="345">
        <v>155</v>
      </c>
      <c r="N112" s="345">
        <v>0</v>
      </c>
      <c r="O112" s="345">
        <v>13</v>
      </c>
      <c r="P112" s="345">
        <v>0</v>
      </c>
      <c r="Q112" s="345">
        <v>0</v>
      </c>
      <c r="R112" s="346">
        <v>128</v>
      </c>
      <c r="S112" s="346">
        <v>0</v>
      </c>
      <c r="T112" s="348"/>
    </row>
    <row r="113" spans="2:20" ht="12" hidden="1" customHeight="1" x14ac:dyDescent="0.4">
      <c r="B113" s="349"/>
      <c r="C113" s="350"/>
      <c r="D113" s="351"/>
      <c r="E113" s="352" t="s">
        <v>175</v>
      </c>
      <c r="F113" s="408">
        <f>G113+H113+I113+J113+K113+L113+M113+N113+O113+P113+Q113+R113+S113</f>
        <v>194</v>
      </c>
      <c r="G113" s="354">
        <v>0</v>
      </c>
      <c r="H113" s="355">
        <v>4</v>
      </c>
      <c r="I113" s="355">
        <v>0</v>
      </c>
      <c r="J113" s="355">
        <v>0</v>
      </c>
      <c r="K113" s="355">
        <v>0</v>
      </c>
      <c r="L113" s="355">
        <v>0</v>
      </c>
      <c r="M113" s="355">
        <v>104</v>
      </c>
      <c r="N113" s="355">
        <v>0</v>
      </c>
      <c r="O113" s="355">
        <v>1</v>
      </c>
      <c r="P113" s="355">
        <v>0</v>
      </c>
      <c r="Q113" s="355">
        <v>0</v>
      </c>
      <c r="R113" s="356">
        <v>85</v>
      </c>
      <c r="S113" s="356">
        <v>0</v>
      </c>
      <c r="T113" s="358"/>
    </row>
    <row r="114" spans="2:20" ht="11.25" hidden="1" customHeight="1" x14ac:dyDescent="0.4">
      <c r="B114" s="349"/>
      <c r="C114" s="419" t="s">
        <v>176</v>
      </c>
      <c r="D114" s="157" t="s">
        <v>177</v>
      </c>
      <c r="E114" s="360" t="s">
        <v>174</v>
      </c>
      <c r="F114" s="409">
        <v>305</v>
      </c>
      <c r="G114" s="410" t="s">
        <v>101</v>
      </c>
      <c r="H114" s="363">
        <v>14</v>
      </c>
      <c r="I114" s="363" t="s">
        <v>101</v>
      </c>
      <c r="J114" s="363" t="s">
        <v>101</v>
      </c>
      <c r="K114" s="363" t="s">
        <v>101</v>
      </c>
      <c r="L114" s="363">
        <v>3</v>
      </c>
      <c r="M114" s="363">
        <v>147</v>
      </c>
      <c r="N114" s="363" t="s">
        <v>101</v>
      </c>
      <c r="O114" s="363">
        <v>13</v>
      </c>
      <c r="P114" s="363" t="s">
        <v>101</v>
      </c>
      <c r="Q114" s="363" t="s">
        <v>101</v>
      </c>
      <c r="R114" s="364">
        <v>128</v>
      </c>
      <c r="S114" s="365" t="s">
        <v>101</v>
      </c>
    </row>
    <row r="115" spans="2:20" ht="11.25" hidden="1" customHeight="1" x14ac:dyDescent="0.4">
      <c r="B115" s="349"/>
      <c r="C115" s="420"/>
      <c r="D115" s="366"/>
      <c r="E115" s="367" t="s">
        <v>175</v>
      </c>
      <c r="F115" s="401">
        <v>187</v>
      </c>
      <c r="G115" s="411" t="s">
        <v>101</v>
      </c>
      <c r="H115" s="370" t="s">
        <v>101</v>
      </c>
      <c r="I115" s="370" t="s">
        <v>101</v>
      </c>
      <c r="J115" s="371" t="s">
        <v>101</v>
      </c>
      <c r="K115" s="371" t="s">
        <v>101</v>
      </c>
      <c r="L115" s="371" t="s">
        <v>101</v>
      </c>
      <c r="M115" s="371">
        <v>101</v>
      </c>
      <c r="N115" s="371" t="s">
        <v>101</v>
      </c>
      <c r="O115" s="371">
        <v>1</v>
      </c>
      <c r="P115" s="371" t="s">
        <v>101</v>
      </c>
      <c r="Q115" s="371" t="s">
        <v>101</v>
      </c>
      <c r="R115" s="372">
        <v>85</v>
      </c>
      <c r="S115" s="373" t="s">
        <v>101</v>
      </c>
    </row>
    <row r="116" spans="2:20" ht="11.25" hidden="1" customHeight="1" x14ac:dyDescent="0.4">
      <c r="B116" s="349"/>
      <c r="C116" s="420"/>
      <c r="D116" s="374" t="s">
        <v>178</v>
      </c>
      <c r="E116" s="259" t="s">
        <v>174</v>
      </c>
      <c r="F116" s="401">
        <v>85</v>
      </c>
      <c r="G116" s="411" t="s">
        <v>101</v>
      </c>
      <c r="H116" s="371" t="s">
        <v>101</v>
      </c>
      <c r="I116" s="371" t="s">
        <v>101</v>
      </c>
      <c r="J116" s="371" t="s">
        <v>101</v>
      </c>
      <c r="K116" s="371" t="s">
        <v>101</v>
      </c>
      <c r="L116" s="371" t="s">
        <v>101</v>
      </c>
      <c r="M116" s="377">
        <v>10</v>
      </c>
      <c r="N116" s="377" t="s">
        <v>101</v>
      </c>
      <c r="O116" s="371">
        <v>7</v>
      </c>
      <c r="P116" s="371" t="s">
        <v>101</v>
      </c>
      <c r="Q116" s="371" t="s">
        <v>101</v>
      </c>
      <c r="R116" s="378">
        <v>68</v>
      </c>
      <c r="S116" s="379" t="s">
        <v>101</v>
      </c>
    </row>
    <row r="117" spans="2:20" ht="11.25" hidden="1" customHeight="1" x14ac:dyDescent="0.4">
      <c r="B117" s="349"/>
      <c r="C117" s="420"/>
      <c r="D117" s="380"/>
      <c r="E117" s="259" t="s">
        <v>175</v>
      </c>
      <c r="F117" s="401">
        <v>52</v>
      </c>
      <c r="G117" s="411" t="s">
        <v>101</v>
      </c>
      <c r="H117" s="371" t="s">
        <v>101</v>
      </c>
      <c r="I117" s="371" t="s">
        <v>101</v>
      </c>
      <c r="J117" s="371" t="s">
        <v>101</v>
      </c>
      <c r="K117" s="371" t="s">
        <v>101</v>
      </c>
      <c r="L117" s="371" t="s">
        <v>101</v>
      </c>
      <c r="M117" s="377">
        <v>2</v>
      </c>
      <c r="N117" s="377" t="s">
        <v>101</v>
      </c>
      <c r="O117" s="377" t="s">
        <v>101</v>
      </c>
      <c r="P117" s="371" t="s">
        <v>101</v>
      </c>
      <c r="Q117" s="371" t="s">
        <v>101</v>
      </c>
      <c r="R117" s="378">
        <v>50</v>
      </c>
      <c r="S117" s="379" t="s">
        <v>101</v>
      </c>
    </row>
    <row r="118" spans="2:20" ht="11.25" hidden="1" customHeight="1" x14ac:dyDescent="0.4">
      <c r="B118" s="349"/>
      <c r="C118" s="420"/>
      <c r="D118" s="374" t="s">
        <v>179</v>
      </c>
      <c r="E118" s="259" t="s">
        <v>174</v>
      </c>
      <c r="F118" s="401">
        <v>57</v>
      </c>
      <c r="G118" s="411" t="s">
        <v>101</v>
      </c>
      <c r="H118" s="371" t="s">
        <v>101</v>
      </c>
      <c r="I118" s="371" t="s">
        <v>101</v>
      </c>
      <c r="J118" s="371" t="s">
        <v>101</v>
      </c>
      <c r="K118" s="371" t="s">
        <v>101</v>
      </c>
      <c r="L118" s="377" t="s">
        <v>101</v>
      </c>
      <c r="M118" s="377">
        <v>30</v>
      </c>
      <c r="N118" s="377" t="s">
        <v>101</v>
      </c>
      <c r="O118" s="377">
        <v>3</v>
      </c>
      <c r="P118" s="371" t="s">
        <v>101</v>
      </c>
      <c r="Q118" s="371" t="s">
        <v>101</v>
      </c>
      <c r="R118" s="378">
        <v>24</v>
      </c>
      <c r="S118" s="379" t="s">
        <v>101</v>
      </c>
    </row>
    <row r="119" spans="2:20" ht="11.25" hidden="1" customHeight="1" x14ac:dyDescent="0.4">
      <c r="B119" s="349"/>
      <c r="C119" s="420"/>
      <c r="D119" s="380"/>
      <c r="E119" s="259" t="s">
        <v>175</v>
      </c>
      <c r="F119" s="401">
        <v>24</v>
      </c>
      <c r="G119" s="411" t="s">
        <v>101</v>
      </c>
      <c r="H119" s="371" t="s">
        <v>101</v>
      </c>
      <c r="I119" s="371" t="s">
        <v>101</v>
      </c>
      <c r="J119" s="371" t="s">
        <v>101</v>
      </c>
      <c r="K119" s="371" t="s">
        <v>101</v>
      </c>
      <c r="L119" s="371" t="s">
        <v>101</v>
      </c>
      <c r="M119" s="377">
        <v>6</v>
      </c>
      <c r="N119" s="371" t="s">
        <v>101</v>
      </c>
      <c r="O119" s="377" t="s">
        <v>101</v>
      </c>
      <c r="P119" s="377" t="s">
        <v>101</v>
      </c>
      <c r="Q119" s="377" t="s">
        <v>101</v>
      </c>
      <c r="R119" s="378">
        <v>18</v>
      </c>
      <c r="S119" s="379" t="s">
        <v>101</v>
      </c>
    </row>
    <row r="120" spans="2:20" ht="11.25" hidden="1" customHeight="1" x14ac:dyDescent="0.4">
      <c r="B120" s="349"/>
      <c r="C120" s="420"/>
      <c r="D120" s="374" t="s">
        <v>180</v>
      </c>
      <c r="E120" s="259" t="s">
        <v>174</v>
      </c>
      <c r="F120" s="401">
        <v>163</v>
      </c>
      <c r="G120" s="411" t="s">
        <v>101</v>
      </c>
      <c r="H120" s="371">
        <v>14</v>
      </c>
      <c r="I120" s="371" t="s">
        <v>101</v>
      </c>
      <c r="J120" s="371" t="s">
        <v>101</v>
      </c>
      <c r="K120" s="371" t="s">
        <v>101</v>
      </c>
      <c r="L120" s="377">
        <v>3</v>
      </c>
      <c r="M120" s="377">
        <v>107</v>
      </c>
      <c r="N120" s="377" t="s">
        <v>101</v>
      </c>
      <c r="O120" s="377">
        <v>3</v>
      </c>
      <c r="P120" s="377" t="s">
        <v>101</v>
      </c>
      <c r="Q120" s="377" t="s">
        <v>101</v>
      </c>
      <c r="R120" s="378">
        <v>36</v>
      </c>
      <c r="S120" s="379" t="s">
        <v>101</v>
      </c>
    </row>
    <row r="121" spans="2:20" ht="11.25" hidden="1" customHeight="1" x14ac:dyDescent="0.4">
      <c r="B121" s="349"/>
      <c r="C121" s="420"/>
      <c r="D121" s="380"/>
      <c r="E121" s="259" t="s">
        <v>175</v>
      </c>
      <c r="F121" s="401">
        <v>111</v>
      </c>
      <c r="G121" s="411" t="s">
        <v>101</v>
      </c>
      <c r="H121" s="371" t="s">
        <v>101</v>
      </c>
      <c r="I121" s="371" t="s">
        <v>101</v>
      </c>
      <c r="J121" s="371" t="s">
        <v>101</v>
      </c>
      <c r="K121" s="371" t="s">
        <v>101</v>
      </c>
      <c r="L121" s="377" t="s">
        <v>101</v>
      </c>
      <c r="M121" s="377">
        <v>93</v>
      </c>
      <c r="N121" s="371" t="s">
        <v>101</v>
      </c>
      <c r="O121" s="377">
        <v>1</v>
      </c>
      <c r="P121" s="377" t="s">
        <v>101</v>
      </c>
      <c r="Q121" s="377" t="s">
        <v>101</v>
      </c>
      <c r="R121" s="378">
        <v>17</v>
      </c>
      <c r="S121" s="379" t="s">
        <v>101</v>
      </c>
    </row>
    <row r="122" spans="2:20" ht="11.25" hidden="1" customHeight="1" x14ac:dyDescent="0.4">
      <c r="B122" s="349"/>
      <c r="C122" s="420"/>
      <c r="D122" s="374" t="s">
        <v>181</v>
      </c>
      <c r="E122" s="259" t="s">
        <v>174</v>
      </c>
      <c r="F122" s="401" t="s">
        <v>101</v>
      </c>
      <c r="G122" s="411" t="s">
        <v>101</v>
      </c>
      <c r="H122" s="371" t="s">
        <v>101</v>
      </c>
      <c r="I122" s="371" t="s">
        <v>101</v>
      </c>
      <c r="J122" s="371" t="s">
        <v>101</v>
      </c>
      <c r="K122" s="371" t="s">
        <v>101</v>
      </c>
      <c r="L122" s="377" t="s">
        <v>101</v>
      </c>
      <c r="M122" s="371" t="s">
        <v>101</v>
      </c>
      <c r="N122" s="371" t="s">
        <v>101</v>
      </c>
      <c r="O122" s="371" t="s">
        <v>101</v>
      </c>
      <c r="P122" s="371" t="s">
        <v>101</v>
      </c>
      <c r="Q122" s="371" t="s">
        <v>101</v>
      </c>
      <c r="R122" s="372" t="s">
        <v>101</v>
      </c>
      <c r="S122" s="373" t="s">
        <v>101</v>
      </c>
    </row>
    <row r="123" spans="2:20" ht="11.25" hidden="1" customHeight="1" x14ac:dyDescent="0.4">
      <c r="B123" s="349"/>
      <c r="C123" s="420"/>
      <c r="D123" s="380"/>
      <c r="E123" s="381" t="s">
        <v>175</v>
      </c>
      <c r="F123" s="401" t="s">
        <v>101</v>
      </c>
      <c r="G123" s="411" t="s">
        <v>101</v>
      </c>
      <c r="H123" s="371" t="s">
        <v>101</v>
      </c>
      <c r="I123" s="371" t="s">
        <v>101</v>
      </c>
      <c r="J123" s="371" t="s">
        <v>101</v>
      </c>
      <c r="K123" s="371" t="s">
        <v>101</v>
      </c>
      <c r="L123" s="371" t="s">
        <v>101</v>
      </c>
      <c r="M123" s="371" t="s">
        <v>101</v>
      </c>
      <c r="N123" s="371" t="s">
        <v>101</v>
      </c>
      <c r="O123" s="371" t="s">
        <v>101</v>
      </c>
      <c r="P123" s="371" t="s">
        <v>101</v>
      </c>
      <c r="Q123" s="371" t="s">
        <v>101</v>
      </c>
      <c r="R123" s="372" t="s">
        <v>101</v>
      </c>
      <c r="S123" s="373" t="s">
        <v>101</v>
      </c>
    </row>
    <row r="124" spans="2:20" ht="11.25" hidden="1" customHeight="1" x14ac:dyDescent="0.4">
      <c r="B124" s="349"/>
      <c r="C124" s="420"/>
      <c r="D124" s="385" t="s">
        <v>182</v>
      </c>
      <c r="E124" s="259" t="s">
        <v>174</v>
      </c>
      <c r="F124" s="401" t="s">
        <v>101</v>
      </c>
      <c r="G124" s="411" t="s">
        <v>101</v>
      </c>
      <c r="H124" s="371" t="s">
        <v>101</v>
      </c>
      <c r="I124" s="371" t="s">
        <v>101</v>
      </c>
      <c r="J124" s="371" t="s">
        <v>101</v>
      </c>
      <c r="K124" s="371" t="s">
        <v>101</v>
      </c>
      <c r="L124" s="371" t="s">
        <v>101</v>
      </c>
      <c r="M124" s="377" t="s">
        <v>101</v>
      </c>
      <c r="N124" s="371" t="s">
        <v>101</v>
      </c>
      <c r="O124" s="377" t="s">
        <v>101</v>
      </c>
      <c r="P124" s="371" t="s">
        <v>101</v>
      </c>
      <c r="Q124" s="371" t="s">
        <v>101</v>
      </c>
      <c r="R124" s="372" t="s">
        <v>101</v>
      </c>
      <c r="S124" s="373" t="s">
        <v>101</v>
      </c>
    </row>
    <row r="125" spans="2:20" ht="11.25" hidden="1" customHeight="1" x14ac:dyDescent="0.4">
      <c r="B125" s="349"/>
      <c r="C125" s="421"/>
      <c r="D125" s="387"/>
      <c r="E125" s="263" t="s">
        <v>175</v>
      </c>
      <c r="F125" s="405" t="s">
        <v>101</v>
      </c>
      <c r="G125" s="412" t="s">
        <v>101</v>
      </c>
      <c r="H125" s="390" t="s">
        <v>101</v>
      </c>
      <c r="I125" s="390" t="s">
        <v>101</v>
      </c>
      <c r="J125" s="390" t="s">
        <v>101</v>
      </c>
      <c r="K125" s="390" t="s">
        <v>101</v>
      </c>
      <c r="L125" s="390" t="s">
        <v>101</v>
      </c>
      <c r="M125" s="391" t="s">
        <v>101</v>
      </c>
      <c r="N125" s="390" t="s">
        <v>101</v>
      </c>
      <c r="O125" s="391" t="s">
        <v>101</v>
      </c>
      <c r="P125" s="390" t="s">
        <v>101</v>
      </c>
      <c r="Q125" s="390" t="s">
        <v>101</v>
      </c>
      <c r="R125" s="413" t="s">
        <v>101</v>
      </c>
      <c r="S125" s="414" t="s">
        <v>101</v>
      </c>
    </row>
    <row r="126" spans="2:20" ht="11.25" hidden="1" customHeight="1" x14ac:dyDescent="0.4">
      <c r="B126" s="349"/>
      <c r="C126" s="419" t="s">
        <v>183</v>
      </c>
      <c r="D126" s="415" t="s">
        <v>177</v>
      </c>
      <c r="E126" s="416" t="s">
        <v>174</v>
      </c>
      <c r="F126" s="417">
        <v>24</v>
      </c>
      <c r="G126" s="362" t="s">
        <v>101</v>
      </c>
      <c r="H126" s="363">
        <v>5</v>
      </c>
      <c r="I126" s="363" t="s">
        <v>101</v>
      </c>
      <c r="J126" s="363" t="s">
        <v>101</v>
      </c>
      <c r="K126" s="363" t="s">
        <v>101</v>
      </c>
      <c r="L126" s="363">
        <v>11</v>
      </c>
      <c r="M126" s="363">
        <v>8</v>
      </c>
      <c r="N126" s="363" t="s">
        <v>101</v>
      </c>
      <c r="O126" s="363" t="s">
        <v>101</v>
      </c>
      <c r="P126" s="363" t="s">
        <v>101</v>
      </c>
      <c r="Q126" s="363" t="s">
        <v>101</v>
      </c>
      <c r="R126" s="364" t="s">
        <v>101</v>
      </c>
      <c r="S126" s="365" t="s">
        <v>101</v>
      </c>
    </row>
    <row r="127" spans="2:20" ht="11.25" hidden="1" customHeight="1" x14ac:dyDescent="0.4">
      <c r="B127" s="349"/>
      <c r="C127" s="420"/>
      <c r="D127" s="397"/>
      <c r="E127" s="398" t="s">
        <v>175</v>
      </c>
      <c r="F127" s="401">
        <v>7</v>
      </c>
      <c r="G127" s="383" t="s">
        <v>101</v>
      </c>
      <c r="H127" s="384">
        <v>4</v>
      </c>
      <c r="I127" s="371" t="s">
        <v>101</v>
      </c>
      <c r="J127" s="371" t="s">
        <v>101</v>
      </c>
      <c r="K127" s="371" t="s">
        <v>101</v>
      </c>
      <c r="L127" s="371" t="s">
        <v>101</v>
      </c>
      <c r="M127" s="371">
        <v>3</v>
      </c>
      <c r="N127" s="371" t="s">
        <v>101</v>
      </c>
      <c r="O127" s="371" t="s">
        <v>101</v>
      </c>
      <c r="P127" s="371" t="s">
        <v>101</v>
      </c>
      <c r="Q127" s="371" t="s">
        <v>101</v>
      </c>
      <c r="R127" s="372" t="s">
        <v>101</v>
      </c>
      <c r="S127" s="373" t="s">
        <v>101</v>
      </c>
    </row>
    <row r="128" spans="2:20" ht="11.25" hidden="1" customHeight="1" x14ac:dyDescent="0.4">
      <c r="B128" s="349"/>
      <c r="C128" s="420"/>
      <c r="D128" s="399" t="s">
        <v>184</v>
      </c>
      <c r="E128" s="400" t="s">
        <v>174</v>
      </c>
      <c r="F128" s="401">
        <v>8</v>
      </c>
      <c r="G128" s="376" t="s">
        <v>101</v>
      </c>
      <c r="H128" s="371">
        <v>3</v>
      </c>
      <c r="I128" s="371" t="s">
        <v>101</v>
      </c>
      <c r="J128" s="371" t="s">
        <v>101</v>
      </c>
      <c r="K128" s="371" t="s">
        <v>101</v>
      </c>
      <c r="L128" s="377">
        <v>2</v>
      </c>
      <c r="M128" s="377">
        <v>3</v>
      </c>
      <c r="N128" s="377" t="s">
        <v>101</v>
      </c>
      <c r="O128" s="371" t="s">
        <v>101</v>
      </c>
      <c r="P128" s="371" t="s">
        <v>101</v>
      </c>
      <c r="Q128" s="371" t="s">
        <v>101</v>
      </c>
      <c r="R128" s="372" t="s">
        <v>101</v>
      </c>
      <c r="S128" s="373" t="s">
        <v>101</v>
      </c>
    </row>
    <row r="129" spans="2:20" ht="11.25" hidden="1" customHeight="1" x14ac:dyDescent="0.4">
      <c r="B129" s="349"/>
      <c r="C129" s="420"/>
      <c r="D129" s="399"/>
      <c r="E129" s="402" t="s">
        <v>175</v>
      </c>
      <c r="F129" s="401">
        <v>4</v>
      </c>
      <c r="G129" s="376" t="s">
        <v>101</v>
      </c>
      <c r="H129" s="371">
        <v>3</v>
      </c>
      <c r="I129" s="371" t="s">
        <v>101</v>
      </c>
      <c r="J129" s="371" t="s">
        <v>101</v>
      </c>
      <c r="K129" s="371" t="s">
        <v>101</v>
      </c>
      <c r="L129" s="377" t="s">
        <v>101</v>
      </c>
      <c r="M129" s="377">
        <v>1</v>
      </c>
      <c r="N129" s="371" t="s">
        <v>101</v>
      </c>
      <c r="O129" s="371" t="s">
        <v>101</v>
      </c>
      <c r="P129" s="371" t="s">
        <v>101</v>
      </c>
      <c r="Q129" s="371" t="s">
        <v>101</v>
      </c>
      <c r="R129" s="372" t="s">
        <v>101</v>
      </c>
      <c r="S129" s="373" t="s">
        <v>101</v>
      </c>
    </row>
    <row r="130" spans="2:20" ht="11.25" hidden="1" customHeight="1" x14ac:dyDescent="0.4">
      <c r="B130" s="349"/>
      <c r="C130" s="420"/>
      <c r="D130" s="399" t="s">
        <v>185</v>
      </c>
      <c r="E130" s="402" t="s">
        <v>174</v>
      </c>
      <c r="F130" s="401">
        <v>16</v>
      </c>
      <c r="G130" s="376" t="s">
        <v>101</v>
      </c>
      <c r="H130" s="371">
        <v>2</v>
      </c>
      <c r="I130" s="371" t="s">
        <v>101</v>
      </c>
      <c r="J130" s="371" t="s">
        <v>101</v>
      </c>
      <c r="K130" s="371" t="s">
        <v>101</v>
      </c>
      <c r="L130" s="377">
        <v>9</v>
      </c>
      <c r="M130" s="377">
        <v>5</v>
      </c>
      <c r="N130" s="377" t="s">
        <v>101</v>
      </c>
      <c r="O130" s="371" t="s">
        <v>101</v>
      </c>
      <c r="P130" s="371" t="s">
        <v>101</v>
      </c>
      <c r="Q130" s="371" t="s">
        <v>101</v>
      </c>
      <c r="R130" s="378" t="s">
        <v>101</v>
      </c>
      <c r="S130" s="379" t="s">
        <v>101</v>
      </c>
    </row>
    <row r="131" spans="2:20" ht="11.25" hidden="1" customHeight="1" x14ac:dyDescent="0.4">
      <c r="B131" s="403"/>
      <c r="C131" s="421"/>
      <c r="D131" s="404"/>
      <c r="E131" s="263" t="s">
        <v>175</v>
      </c>
      <c r="F131" s="405">
        <v>3</v>
      </c>
      <c r="G131" s="389" t="s">
        <v>101</v>
      </c>
      <c r="H131" s="390">
        <v>1</v>
      </c>
      <c r="I131" s="390" t="s">
        <v>101</v>
      </c>
      <c r="J131" s="390" t="s">
        <v>101</v>
      </c>
      <c r="K131" s="390" t="s">
        <v>101</v>
      </c>
      <c r="L131" s="390" t="s">
        <v>101</v>
      </c>
      <c r="M131" s="391">
        <v>2</v>
      </c>
      <c r="N131" s="390" t="s">
        <v>101</v>
      </c>
      <c r="O131" s="390" t="s">
        <v>101</v>
      </c>
      <c r="P131" s="390" t="s">
        <v>101</v>
      </c>
      <c r="Q131" s="390" t="s">
        <v>101</v>
      </c>
      <c r="R131" s="413" t="s">
        <v>101</v>
      </c>
      <c r="S131" s="414" t="s">
        <v>101</v>
      </c>
    </row>
    <row r="132" spans="2:20" ht="12" hidden="1" customHeight="1" x14ac:dyDescent="0.4">
      <c r="B132" s="329" t="s">
        <v>191</v>
      </c>
      <c r="C132" s="330"/>
      <c r="D132" s="331"/>
      <c r="E132" s="332" t="s">
        <v>172</v>
      </c>
      <c r="F132" s="406">
        <f>G132+H132+I132+J132+K132+L132+M132+N132+O132+P132+Q132+R132+S132</f>
        <v>420</v>
      </c>
      <c r="G132" s="334">
        <v>0</v>
      </c>
      <c r="H132" s="335">
        <v>16</v>
      </c>
      <c r="I132" s="335">
        <v>0</v>
      </c>
      <c r="J132" s="335">
        <v>0</v>
      </c>
      <c r="K132" s="335">
        <v>0</v>
      </c>
      <c r="L132" s="335">
        <v>4</v>
      </c>
      <c r="M132" s="335">
        <v>252</v>
      </c>
      <c r="N132" s="335">
        <v>0</v>
      </c>
      <c r="O132" s="335">
        <v>14</v>
      </c>
      <c r="P132" s="335">
        <v>0</v>
      </c>
      <c r="Q132" s="335">
        <v>0</v>
      </c>
      <c r="R132" s="336">
        <v>134</v>
      </c>
      <c r="S132" s="336">
        <v>0</v>
      </c>
      <c r="T132" s="338"/>
    </row>
    <row r="133" spans="2:20" ht="12" hidden="1" customHeight="1" x14ac:dyDescent="0.4">
      <c r="B133" s="339" t="s">
        <v>173</v>
      </c>
      <c r="C133" s="340"/>
      <c r="D133" s="341"/>
      <c r="E133" s="342" t="s">
        <v>174</v>
      </c>
      <c r="F133" s="407">
        <f>G133+H133+I133+J133+K133+L133+M133+N133+O133+P133+Q133+R133+S133</f>
        <v>303</v>
      </c>
      <c r="G133" s="344">
        <v>0</v>
      </c>
      <c r="H133" s="345">
        <v>14</v>
      </c>
      <c r="I133" s="345">
        <v>0</v>
      </c>
      <c r="J133" s="345">
        <v>0</v>
      </c>
      <c r="K133" s="345">
        <v>0</v>
      </c>
      <c r="L133" s="345">
        <v>3</v>
      </c>
      <c r="M133" s="345">
        <v>174</v>
      </c>
      <c r="N133" s="345">
        <v>0</v>
      </c>
      <c r="O133" s="345">
        <v>14</v>
      </c>
      <c r="P133" s="345">
        <v>0</v>
      </c>
      <c r="Q133" s="345">
        <v>0</v>
      </c>
      <c r="R133" s="346">
        <v>98</v>
      </c>
      <c r="S133" s="346">
        <v>0</v>
      </c>
      <c r="T133" s="348"/>
    </row>
    <row r="134" spans="2:20" ht="12" hidden="1" customHeight="1" x14ac:dyDescent="0.4">
      <c r="B134" s="349"/>
      <c r="C134" s="350"/>
      <c r="D134" s="351"/>
      <c r="E134" s="352" t="s">
        <v>175</v>
      </c>
      <c r="F134" s="408">
        <f>G134+H134+I134+J134+K134+L134+M134+N134+O134+P134+Q134+R134+S134</f>
        <v>117</v>
      </c>
      <c r="G134" s="354">
        <v>0</v>
      </c>
      <c r="H134" s="355">
        <v>2</v>
      </c>
      <c r="I134" s="355">
        <v>0</v>
      </c>
      <c r="J134" s="355">
        <v>0</v>
      </c>
      <c r="K134" s="355">
        <v>0</v>
      </c>
      <c r="L134" s="355">
        <v>1</v>
      </c>
      <c r="M134" s="355">
        <v>78</v>
      </c>
      <c r="N134" s="355">
        <v>0</v>
      </c>
      <c r="O134" s="355">
        <v>0</v>
      </c>
      <c r="P134" s="355">
        <v>0</v>
      </c>
      <c r="Q134" s="355">
        <v>0</v>
      </c>
      <c r="R134" s="356">
        <v>36</v>
      </c>
      <c r="S134" s="356">
        <v>0</v>
      </c>
      <c r="T134" s="358"/>
    </row>
    <row r="135" spans="2:20" hidden="1" x14ac:dyDescent="0.4">
      <c r="B135" s="349"/>
      <c r="C135" s="419" t="s">
        <v>176</v>
      </c>
      <c r="D135" s="157" t="s">
        <v>177</v>
      </c>
      <c r="E135" s="360" t="s">
        <v>174</v>
      </c>
      <c r="F135" s="409">
        <v>294</v>
      </c>
      <c r="G135" s="410" t="s">
        <v>101</v>
      </c>
      <c r="H135" s="363">
        <v>8</v>
      </c>
      <c r="I135" s="363" t="s">
        <v>101</v>
      </c>
      <c r="J135" s="363" t="s">
        <v>101</v>
      </c>
      <c r="K135" s="363" t="s">
        <v>101</v>
      </c>
      <c r="L135" s="363">
        <v>2</v>
      </c>
      <c r="M135" s="363">
        <v>172</v>
      </c>
      <c r="N135" s="363" t="s">
        <v>101</v>
      </c>
      <c r="O135" s="363">
        <v>14</v>
      </c>
      <c r="P135" s="363" t="s">
        <v>101</v>
      </c>
      <c r="Q135" s="363" t="s">
        <v>101</v>
      </c>
      <c r="R135" s="364">
        <v>98</v>
      </c>
      <c r="S135" s="365" t="s">
        <v>101</v>
      </c>
    </row>
    <row r="136" spans="2:20" hidden="1" x14ac:dyDescent="0.4">
      <c r="B136" s="349"/>
      <c r="C136" s="420"/>
      <c r="D136" s="366"/>
      <c r="E136" s="367" t="s">
        <v>175</v>
      </c>
      <c r="F136" s="401">
        <v>113</v>
      </c>
      <c r="G136" s="411" t="s">
        <v>101</v>
      </c>
      <c r="H136" s="370">
        <v>1</v>
      </c>
      <c r="I136" s="370" t="s">
        <v>101</v>
      </c>
      <c r="J136" s="371" t="s">
        <v>101</v>
      </c>
      <c r="K136" s="371" t="s">
        <v>101</v>
      </c>
      <c r="L136" s="371">
        <v>1</v>
      </c>
      <c r="M136" s="371">
        <v>75</v>
      </c>
      <c r="N136" s="371" t="s">
        <v>101</v>
      </c>
      <c r="O136" s="371" t="s">
        <v>101</v>
      </c>
      <c r="P136" s="371" t="s">
        <v>101</v>
      </c>
      <c r="Q136" s="371" t="s">
        <v>101</v>
      </c>
      <c r="R136" s="372">
        <v>36</v>
      </c>
      <c r="S136" s="373" t="s">
        <v>101</v>
      </c>
    </row>
    <row r="137" spans="2:20" hidden="1" x14ac:dyDescent="0.4">
      <c r="B137" s="349"/>
      <c r="C137" s="420"/>
      <c r="D137" s="374" t="s">
        <v>178</v>
      </c>
      <c r="E137" s="259" t="s">
        <v>174</v>
      </c>
      <c r="F137" s="401">
        <v>62</v>
      </c>
      <c r="G137" s="411" t="s">
        <v>101</v>
      </c>
      <c r="H137" s="371" t="s">
        <v>101</v>
      </c>
      <c r="I137" s="371" t="s">
        <v>101</v>
      </c>
      <c r="J137" s="371" t="s">
        <v>101</v>
      </c>
      <c r="K137" s="371" t="s">
        <v>101</v>
      </c>
      <c r="L137" s="371" t="s">
        <v>101</v>
      </c>
      <c r="M137" s="377">
        <v>6</v>
      </c>
      <c r="N137" s="377" t="s">
        <v>101</v>
      </c>
      <c r="O137" s="371">
        <v>3</v>
      </c>
      <c r="P137" s="371" t="s">
        <v>101</v>
      </c>
      <c r="Q137" s="371" t="s">
        <v>101</v>
      </c>
      <c r="R137" s="378">
        <v>53</v>
      </c>
      <c r="S137" s="379" t="s">
        <v>101</v>
      </c>
    </row>
    <row r="138" spans="2:20" hidden="1" x14ac:dyDescent="0.4">
      <c r="B138" s="349"/>
      <c r="C138" s="420"/>
      <c r="D138" s="380"/>
      <c r="E138" s="259" t="s">
        <v>175</v>
      </c>
      <c r="F138" s="401">
        <v>15</v>
      </c>
      <c r="G138" s="411" t="s">
        <v>101</v>
      </c>
      <c r="H138" s="371" t="s">
        <v>101</v>
      </c>
      <c r="I138" s="371" t="s">
        <v>101</v>
      </c>
      <c r="J138" s="371" t="s">
        <v>101</v>
      </c>
      <c r="K138" s="371" t="s">
        <v>101</v>
      </c>
      <c r="L138" s="371" t="s">
        <v>101</v>
      </c>
      <c r="M138" s="377">
        <v>3</v>
      </c>
      <c r="N138" s="377" t="s">
        <v>101</v>
      </c>
      <c r="O138" s="377" t="s">
        <v>101</v>
      </c>
      <c r="P138" s="371" t="s">
        <v>101</v>
      </c>
      <c r="Q138" s="371" t="s">
        <v>101</v>
      </c>
      <c r="R138" s="378">
        <v>12</v>
      </c>
      <c r="S138" s="379" t="s">
        <v>101</v>
      </c>
    </row>
    <row r="139" spans="2:20" hidden="1" x14ac:dyDescent="0.4">
      <c r="B139" s="349"/>
      <c r="C139" s="420"/>
      <c r="D139" s="374" t="s">
        <v>179</v>
      </c>
      <c r="E139" s="259" t="s">
        <v>174</v>
      </c>
      <c r="F139" s="401">
        <v>83</v>
      </c>
      <c r="G139" s="411" t="s">
        <v>101</v>
      </c>
      <c r="H139" s="371">
        <v>1</v>
      </c>
      <c r="I139" s="371" t="s">
        <v>101</v>
      </c>
      <c r="J139" s="371" t="s">
        <v>101</v>
      </c>
      <c r="K139" s="371" t="s">
        <v>101</v>
      </c>
      <c r="L139" s="377" t="s">
        <v>101</v>
      </c>
      <c r="M139" s="377">
        <v>51</v>
      </c>
      <c r="N139" s="377" t="s">
        <v>101</v>
      </c>
      <c r="O139" s="377">
        <v>2</v>
      </c>
      <c r="P139" s="371" t="s">
        <v>101</v>
      </c>
      <c r="Q139" s="371" t="s">
        <v>101</v>
      </c>
      <c r="R139" s="378">
        <v>29</v>
      </c>
      <c r="S139" s="379" t="s">
        <v>101</v>
      </c>
    </row>
    <row r="140" spans="2:20" hidden="1" x14ac:dyDescent="0.4">
      <c r="B140" s="349"/>
      <c r="C140" s="420"/>
      <c r="D140" s="380"/>
      <c r="E140" s="259" t="s">
        <v>175</v>
      </c>
      <c r="F140" s="401">
        <v>20</v>
      </c>
      <c r="G140" s="411" t="s">
        <v>101</v>
      </c>
      <c r="H140" s="371" t="s">
        <v>101</v>
      </c>
      <c r="I140" s="371" t="s">
        <v>101</v>
      </c>
      <c r="J140" s="371" t="s">
        <v>101</v>
      </c>
      <c r="K140" s="371" t="s">
        <v>101</v>
      </c>
      <c r="L140" s="371" t="s">
        <v>101</v>
      </c>
      <c r="M140" s="377">
        <v>8</v>
      </c>
      <c r="N140" s="371" t="s">
        <v>101</v>
      </c>
      <c r="O140" s="377" t="s">
        <v>101</v>
      </c>
      <c r="P140" s="377" t="s">
        <v>101</v>
      </c>
      <c r="Q140" s="377" t="s">
        <v>101</v>
      </c>
      <c r="R140" s="378">
        <v>12</v>
      </c>
      <c r="S140" s="379" t="s">
        <v>101</v>
      </c>
    </row>
    <row r="141" spans="2:20" hidden="1" x14ac:dyDescent="0.4">
      <c r="B141" s="349"/>
      <c r="C141" s="420"/>
      <c r="D141" s="374" t="s">
        <v>180</v>
      </c>
      <c r="E141" s="259" t="s">
        <v>174</v>
      </c>
      <c r="F141" s="401">
        <v>128</v>
      </c>
      <c r="G141" s="411" t="s">
        <v>101</v>
      </c>
      <c r="H141" s="371">
        <v>7</v>
      </c>
      <c r="I141" s="371" t="s">
        <v>101</v>
      </c>
      <c r="J141" s="371" t="s">
        <v>101</v>
      </c>
      <c r="K141" s="371" t="s">
        <v>101</v>
      </c>
      <c r="L141" s="377">
        <v>2</v>
      </c>
      <c r="M141" s="377">
        <v>94</v>
      </c>
      <c r="N141" s="377" t="s">
        <v>101</v>
      </c>
      <c r="O141" s="377">
        <v>9</v>
      </c>
      <c r="P141" s="377" t="s">
        <v>101</v>
      </c>
      <c r="Q141" s="377" t="s">
        <v>101</v>
      </c>
      <c r="R141" s="378">
        <v>16</v>
      </c>
      <c r="S141" s="379" t="s">
        <v>101</v>
      </c>
    </row>
    <row r="142" spans="2:20" hidden="1" x14ac:dyDescent="0.4">
      <c r="B142" s="349"/>
      <c r="C142" s="420"/>
      <c r="D142" s="380"/>
      <c r="E142" s="259" t="s">
        <v>175</v>
      </c>
      <c r="F142" s="401">
        <v>71</v>
      </c>
      <c r="G142" s="411" t="s">
        <v>101</v>
      </c>
      <c r="H142" s="371">
        <v>1</v>
      </c>
      <c r="I142" s="371" t="s">
        <v>101</v>
      </c>
      <c r="J142" s="371" t="s">
        <v>101</v>
      </c>
      <c r="K142" s="371" t="s">
        <v>101</v>
      </c>
      <c r="L142" s="377">
        <v>1</v>
      </c>
      <c r="M142" s="377">
        <v>57</v>
      </c>
      <c r="N142" s="371" t="s">
        <v>101</v>
      </c>
      <c r="O142" s="377" t="s">
        <v>101</v>
      </c>
      <c r="P142" s="377" t="s">
        <v>101</v>
      </c>
      <c r="Q142" s="377" t="s">
        <v>101</v>
      </c>
      <c r="R142" s="378">
        <v>12</v>
      </c>
      <c r="S142" s="379" t="s">
        <v>101</v>
      </c>
    </row>
    <row r="143" spans="2:20" hidden="1" x14ac:dyDescent="0.4">
      <c r="B143" s="349"/>
      <c r="C143" s="420"/>
      <c r="D143" s="374" t="s">
        <v>181</v>
      </c>
      <c r="E143" s="259" t="s">
        <v>174</v>
      </c>
      <c r="F143" s="401">
        <v>21</v>
      </c>
      <c r="G143" s="411" t="s">
        <v>101</v>
      </c>
      <c r="H143" s="371" t="s">
        <v>101</v>
      </c>
      <c r="I143" s="371" t="s">
        <v>101</v>
      </c>
      <c r="J143" s="371" t="s">
        <v>101</v>
      </c>
      <c r="K143" s="371" t="s">
        <v>101</v>
      </c>
      <c r="L143" s="377" t="s">
        <v>101</v>
      </c>
      <c r="M143" s="371">
        <v>21</v>
      </c>
      <c r="N143" s="371" t="s">
        <v>101</v>
      </c>
      <c r="O143" s="371" t="s">
        <v>101</v>
      </c>
      <c r="P143" s="371" t="s">
        <v>101</v>
      </c>
      <c r="Q143" s="371" t="s">
        <v>101</v>
      </c>
      <c r="R143" s="372" t="s">
        <v>101</v>
      </c>
      <c r="S143" s="373" t="s">
        <v>101</v>
      </c>
    </row>
    <row r="144" spans="2:20" hidden="1" x14ac:dyDescent="0.4">
      <c r="B144" s="349"/>
      <c r="C144" s="420"/>
      <c r="D144" s="380"/>
      <c r="E144" s="381" t="s">
        <v>175</v>
      </c>
      <c r="F144" s="401">
        <v>7</v>
      </c>
      <c r="G144" s="411" t="s">
        <v>101</v>
      </c>
      <c r="H144" s="371" t="s">
        <v>101</v>
      </c>
      <c r="I144" s="371" t="s">
        <v>101</v>
      </c>
      <c r="J144" s="371" t="s">
        <v>101</v>
      </c>
      <c r="K144" s="371" t="s">
        <v>101</v>
      </c>
      <c r="L144" s="371" t="s">
        <v>101</v>
      </c>
      <c r="M144" s="371">
        <v>7</v>
      </c>
      <c r="N144" s="371" t="s">
        <v>101</v>
      </c>
      <c r="O144" s="371" t="s">
        <v>101</v>
      </c>
      <c r="P144" s="371" t="s">
        <v>101</v>
      </c>
      <c r="Q144" s="371" t="s">
        <v>101</v>
      </c>
      <c r="R144" s="372" t="s">
        <v>101</v>
      </c>
      <c r="S144" s="373" t="s">
        <v>101</v>
      </c>
    </row>
    <row r="145" spans="2:20" hidden="1" x14ac:dyDescent="0.4">
      <c r="B145" s="349"/>
      <c r="C145" s="420"/>
      <c r="D145" s="385" t="s">
        <v>182</v>
      </c>
      <c r="E145" s="259" t="s">
        <v>174</v>
      </c>
      <c r="F145" s="401" t="s">
        <v>101</v>
      </c>
      <c r="G145" s="411" t="s">
        <v>101</v>
      </c>
      <c r="H145" s="371" t="s">
        <v>101</v>
      </c>
      <c r="I145" s="371" t="s">
        <v>101</v>
      </c>
      <c r="J145" s="371" t="s">
        <v>101</v>
      </c>
      <c r="K145" s="371" t="s">
        <v>101</v>
      </c>
      <c r="L145" s="371" t="s">
        <v>101</v>
      </c>
      <c r="M145" s="377" t="s">
        <v>101</v>
      </c>
      <c r="N145" s="371" t="s">
        <v>101</v>
      </c>
      <c r="O145" s="377" t="s">
        <v>101</v>
      </c>
      <c r="P145" s="371" t="s">
        <v>101</v>
      </c>
      <c r="Q145" s="371" t="s">
        <v>101</v>
      </c>
      <c r="R145" s="372" t="s">
        <v>101</v>
      </c>
      <c r="S145" s="373" t="s">
        <v>101</v>
      </c>
    </row>
    <row r="146" spans="2:20" hidden="1" x14ac:dyDescent="0.4">
      <c r="B146" s="349"/>
      <c r="C146" s="421"/>
      <c r="D146" s="387"/>
      <c r="E146" s="263" t="s">
        <v>175</v>
      </c>
      <c r="F146" s="405" t="s">
        <v>101</v>
      </c>
      <c r="G146" s="412" t="s">
        <v>101</v>
      </c>
      <c r="H146" s="390" t="s">
        <v>101</v>
      </c>
      <c r="I146" s="390" t="s">
        <v>101</v>
      </c>
      <c r="J146" s="390" t="s">
        <v>101</v>
      </c>
      <c r="K146" s="390" t="s">
        <v>101</v>
      </c>
      <c r="L146" s="390" t="s">
        <v>101</v>
      </c>
      <c r="M146" s="391" t="s">
        <v>101</v>
      </c>
      <c r="N146" s="390" t="s">
        <v>101</v>
      </c>
      <c r="O146" s="391" t="s">
        <v>101</v>
      </c>
      <c r="P146" s="390" t="s">
        <v>101</v>
      </c>
      <c r="Q146" s="390" t="s">
        <v>101</v>
      </c>
      <c r="R146" s="413" t="s">
        <v>101</v>
      </c>
      <c r="S146" s="414" t="s">
        <v>101</v>
      </c>
    </row>
    <row r="147" spans="2:20" hidden="1" x14ac:dyDescent="0.4">
      <c r="B147" s="349"/>
      <c r="C147" s="419" t="s">
        <v>183</v>
      </c>
      <c r="D147" s="415" t="s">
        <v>177</v>
      </c>
      <c r="E147" s="416" t="s">
        <v>174</v>
      </c>
      <c r="F147" s="417">
        <v>9</v>
      </c>
      <c r="G147" s="362" t="s">
        <v>101</v>
      </c>
      <c r="H147" s="363">
        <v>6</v>
      </c>
      <c r="I147" s="363" t="s">
        <v>101</v>
      </c>
      <c r="J147" s="363" t="s">
        <v>101</v>
      </c>
      <c r="K147" s="363" t="s">
        <v>101</v>
      </c>
      <c r="L147" s="363">
        <v>1</v>
      </c>
      <c r="M147" s="363">
        <v>2</v>
      </c>
      <c r="N147" s="363" t="s">
        <v>101</v>
      </c>
      <c r="O147" s="363" t="s">
        <v>101</v>
      </c>
      <c r="P147" s="363" t="s">
        <v>101</v>
      </c>
      <c r="Q147" s="363" t="s">
        <v>101</v>
      </c>
      <c r="R147" s="364" t="s">
        <v>101</v>
      </c>
      <c r="S147" s="365" t="s">
        <v>101</v>
      </c>
    </row>
    <row r="148" spans="2:20" hidden="1" x14ac:dyDescent="0.4">
      <c r="B148" s="349"/>
      <c r="C148" s="420"/>
      <c r="D148" s="397"/>
      <c r="E148" s="398" t="s">
        <v>175</v>
      </c>
      <c r="F148" s="401">
        <v>4</v>
      </c>
      <c r="G148" s="383" t="s">
        <v>101</v>
      </c>
      <c r="H148" s="384">
        <v>1</v>
      </c>
      <c r="I148" s="371" t="s">
        <v>101</v>
      </c>
      <c r="J148" s="371" t="s">
        <v>101</v>
      </c>
      <c r="K148" s="371" t="s">
        <v>101</v>
      </c>
      <c r="L148" s="371" t="s">
        <v>101</v>
      </c>
      <c r="M148" s="371">
        <v>3</v>
      </c>
      <c r="N148" s="371" t="s">
        <v>101</v>
      </c>
      <c r="O148" s="371" t="s">
        <v>101</v>
      </c>
      <c r="P148" s="371" t="s">
        <v>101</v>
      </c>
      <c r="Q148" s="371" t="s">
        <v>101</v>
      </c>
      <c r="R148" s="372" t="s">
        <v>101</v>
      </c>
      <c r="S148" s="373" t="s">
        <v>101</v>
      </c>
    </row>
    <row r="149" spans="2:20" hidden="1" x14ac:dyDescent="0.4">
      <c r="B149" s="349"/>
      <c r="C149" s="420"/>
      <c r="D149" s="399" t="s">
        <v>184</v>
      </c>
      <c r="E149" s="400" t="s">
        <v>174</v>
      </c>
      <c r="F149" s="401" t="s">
        <v>101</v>
      </c>
      <c r="G149" s="376" t="s">
        <v>101</v>
      </c>
      <c r="H149" s="371" t="s">
        <v>101</v>
      </c>
      <c r="I149" s="371" t="s">
        <v>101</v>
      </c>
      <c r="J149" s="371" t="s">
        <v>101</v>
      </c>
      <c r="K149" s="371" t="s">
        <v>101</v>
      </c>
      <c r="L149" s="377" t="s">
        <v>101</v>
      </c>
      <c r="M149" s="377" t="s">
        <v>101</v>
      </c>
      <c r="N149" s="377" t="s">
        <v>101</v>
      </c>
      <c r="O149" s="371" t="s">
        <v>101</v>
      </c>
      <c r="P149" s="371" t="s">
        <v>101</v>
      </c>
      <c r="Q149" s="371" t="s">
        <v>101</v>
      </c>
      <c r="R149" s="372" t="s">
        <v>101</v>
      </c>
      <c r="S149" s="373" t="s">
        <v>101</v>
      </c>
    </row>
    <row r="150" spans="2:20" hidden="1" x14ac:dyDescent="0.4">
      <c r="B150" s="349"/>
      <c r="C150" s="420"/>
      <c r="D150" s="399"/>
      <c r="E150" s="402" t="s">
        <v>175</v>
      </c>
      <c r="F150" s="401">
        <v>1</v>
      </c>
      <c r="G150" s="376" t="s">
        <v>101</v>
      </c>
      <c r="H150" s="371" t="s">
        <v>101</v>
      </c>
      <c r="I150" s="371" t="s">
        <v>101</v>
      </c>
      <c r="J150" s="371" t="s">
        <v>101</v>
      </c>
      <c r="K150" s="371" t="s">
        <v>101</v>
      </c>
      <c r="L150" s="377" t="s">
        <v>101</v>
      </c>
      <c r="M150" s="377">
        <v>1</v>
      </c>
      <c r="N150" s="371" t="s">
        <v>101</v>
      </c>
      <c r="O150" s="371" t="s">
        <v>101</v>
      </c>
      <c r="P150" s="371" t="s">
        <v>101</v>
      </c>
      <c r="Q150" s="371" t="s">
        <v>101</v>
      </c>
      <c r="R150" s="372" t="s">
        <v>101</v>
      </c>
      <c r="S150" s="373" t="s">
        <v>101</v>
      </c>
    </row>
    <row r="151" spans="2:20" hidden="1" x14ac:dyDescent="0.4">
      <c r="B151" s="349"/>
      <c r="C151" s="420"/>
      <c r="D151" s="399" t="s">
        <v>185</v>
      </c>
      <c r="E151" s="402" t="s">
        <v>174</v>
      </c>
      <c r="F151" s="401">
        <v>9</v>
      </c>
      <c r="G151" s="376" t="s">
        <v>101</v>
      </c>
      <c r="H151" s="371">
        <v>6</v>
      </c>
      <c r="I151" s="371" t="s">
        <v>101</v>
      </c>
      <c r="J151" s="371" t="s">
        <v>101</v>
      </c>
      <c r="K151" s="371" t="s">
        <v>101</v>
      </c>
      <c r="L151" s="377">
        <v>1</v>
      </c>
      <c r="M151" s="377">
        <v>2</v>
      </c>
      <c r="N151" s="377" t="s">
        <v>101</v>
      </c>
      <c r="O151" s="371" t="s">
        <v>101</v>
      </c>
      <c r="P151" s="371" t="s">
        <v>101</v>
      </c>
      <c r="Q151" s="371" t="s">
        <v>101</v>
      </c>
      <c r="R151" s="378" t="s">
        <v>101</v>
      </c>
      <c r="S151" s="379" t="s">
        <v>101</v>
      </c>
    </row>
    <row r="152" spans="2:20" hidden="1" x14ac:dyDescent="0.4">
      <c r="B152" s="403"/>
      <c r="C152" s="421"/>
      <c r="D152" s="404"/>
      <c r="E152" s="263" t="s">
        <v>175</v>
      </c>
      <c r="F152" s="405">
        <v>3</v>
      </c>
      <c r="G152" s="389" t="s">
        <v>101</v>
      </c>
      <c r="H152" s="390">
        <v>1</v>
      </c>
      <c r="I152" s="390" t="s">
        <v>101</v>
      </c>
      <c r="J152" s="390" t="s">
        <v>101</v>
      </c>
      <c r="K152" s="390" t="s">
        <v>101</v>
      </c>
      <c r="L152" s="390" t="s">
        <v>101</v>
      </c>
      <c r="M152" s="391">
        <v>2</v>
      </c>
      <c r="N152" s="390" t="s">
        <v>101</v>
      </c>
      <c r="O152" s="390" t="s">
        <v>101</v>
      </c>
      <c r="P152" s="390" t="s">
        <v>101</v>
      </c>
      <c r="Q152" s="390" t="s">
        <v>101</v>
      </c>
      <c r="R152" s="413" t="s">
        <v>101</v>
      </c>
      <c r="S152" s="414" t="s">
        <v>101</v>
      </c>
    </row>
    <row r="153" spans="2:20" ht="12" hidden="1" customHeight="1" x14ac:dyDescent="0.4">
      <c r="B153" s="329" t="s">
        <v>192</v>
      </c>
      <c r="C153" s="330"/>
      <c r="D153" s="331"/>
      <c r="E153" s="332" t="s">
        <v>172</v>
      </c>
      <c r="F153" s="406">
        <f>G153+H153+I153+J153+K153+L153+M153+N153+O153+P153+Q153+R153+S153</f>
        <v>441</v>
      </c>
      <c r="G153" s="334">
        <v>0</v>
      </c>
      <c r="H153" s="336">
        <v>19</v>
      </c>
      <c r="I153" s="335">
        <v>0</v>
      </c>
      <c r="J153" s="335">
        <v>2</v>
      </c>
      <c r="K153" s="335">
        <v>0</v>
      </c>
      <c r="L153" s="335">
        <v>7</v>
      </c>
      <c r="M153" s="335">
        <v>211</v>
      </c>
      <c r="N153" s="335">
        <v>1</v>
      </c>
      <c r="O153" s="335">
        <v>30</v>
      </c>
      <c r="P153" s="335">
        <v>0</v>
      </c>
      <c r="Q153" s="335">
        <v>0</v>
      </c>
      <c r="R153" s="336">
        <v>171</v>
      </c>
      <c r="S153" s="337">
        <v>0</v>
      </c>
      <c r="T153" s="338"/>
    </row>
    <row r="154" spans="2:20" ht="12" hidden="1" customHeight="1" x14ac:dyDescent="0.4">
      <c r="B154" s="339" t="s">
        <v>173</v>
      </c>
      <c r="C154" s="340"/>
      <c r="D154" s="341"/>
      <c r="E154" s="342" t="s">
        <v>174</v>
      </c>
      <c r="F154" s="407">
        <f>G154+H154+I154+J154+K154+L154+M154+N154+O154+P154+Q154+R154+S154</f>
        <v>288</v>
      </c>
      <c r="G154" s="344">
        <v>0</v>
      </c>
      <c r="H154" s="345">
        <v>18</v>
      </c>
      <c r="I154" s="345">
        <v>0</v>
      </c>
      <c r="J154" s="345">
        <v>2</v>
      </c>
      <c r="K154" s="345">
        <v>0</v>
      </c>
      <c r="L154" s="345">
        <v>7</v>
      </c>
      <c r="M154" s="345">
        <v>146</v>
      </c>
      <c r="N154" s="345">
        <v>1</v>
      </c>
      <c r="O154" s="345">
        <v>15</v>
      </c>
      <c r="P154" s="345">
        <v>0</v>
      </c>
      <c r="Q154" s="345">
        <v>0</v>
      </c>
      <c r="R154" s="346">
        <v>99</v>
      </c>
      <c r="S154" s="347">
        <v>0</v>
      </c>
      <c r="T154" s="348"/>
    </row>
    <row r="155" spans="2:20" ht="12" hidden="1" customHeight="1" x14ac:dyDescent="0.4">
      <c r="B155" s="349"/>
      <c r="C155" s="350"/>
      <c r="D155" s="351"/>
      <c r="E155" s="352" t="s">
        <v>175</v>
      </c>
      <c r="F155" s="408">
        <f>G155+H155+I155+J155+K155+L155+M155+N155+O155+P155+Q155+R155+S155</f>
        <v>153</v>
      </c>
      <c r="G155" s="354">
        <v>0</v>
      </c>
      <c r="H155" s="355">
        <v>1</v>
      </c>
      <c r="I155" s="355">
        <v>0</v>
      </c>
      <c r="J155" s="355">
        <v>0</v>
      </c>
      <c r="K155" s="355">
        <v>0</v>
      </c>
      <c r="L155" s="355">
        <v>0</v>
      </c>
      <c r="M155" s="355">
        <v>65</v>
      </c>
      <c r="N155" s="355">
        <v>0</v>
      </c>
      <c r="O155" s="355">
        <v>15</v>
      </c>
      <c r="P155" s="355">
        <v>0</v>
      </c>
      <c r="Q155" s="355">
        <v>0</v>
      </c>
      <c r="R155" s="356">
        <v>72</v>
      </c>
      <c r="S155" s="357">
        <v>0</v>
      </c>
      <c r="T155" s="358"/>
    </row>
    <row r="156" spans="2:20" hidden="1" x14ac:dyDescent="0.4">
      <c r="B156" s="349"/>
      <c r="C156" s="419" t="s">
        <v>176</v>
      </c>
      <c r="D156" s="157" t="s">
        <v>177</v>
      </c>
      <c r="E156" s="360" t="s">
        <v>174</v>
      </c>
      <c r="F156" s="409">
        <v>280</v>
      </c>
      <c r="G156" s="411" t="s">
        <v>101</v>
      </c>
      <c r="H156" s="363">
        <v>17</v>
      </c>
      <c r="I156" s="335" t="s">
        <v>101</v>
      </c>
      <c r="J156" s="363">
        <v>2</v>
      </c>
      <c r="K156" s="371" t="s">
        <v>101</v>
      </c>
      <c r="L156" s="363">
        <v>2</v>
      </c>
      <c r="M156" s="363">
        <v>146</v>
      </c>
      <c r="N156" s="371" t="s">
        <v>101</v>
      </c>
      <c r="O156" s="371">
        <v>15</v>
      </c>
      <c r="P156" s="371" t="s">
        <v>101</v>
      </c>
      <c r="Q156" s="371" t="s">
        <v>101</v>
      </c>
      <c r="R156" s="371">
        <v>98</v>
      </c>
      <c r="S156" s="373" t="s">
        <v>101</v>
      </c>
      <c r="T156" s="422"/>
    </row>
    <row r="157" spans="2:20" ht="13.5" hidden="1" customHeight="1" x14ac:dyDescent="0.4">
      <c r="B157" s="349"/>
      <c r="C157" s="420"/>
      <c r="D157" s="366"/>
      <c r="E157" s="367" t="s">
        <v>175</v>
      </c>
      <c r="F157" s="401">
        <v>153</v>
      </c>
      <c r="G157" s="411" t="s">
        <v>101</v>
      </c>
      <c r="H157" s="370">
        <v>1</v>
      </c>
      <c r="I157" s="345" t="s">
        <v>101</v>
      </c>
      <c r="J157" s="371" t="s">
        <v>101</v>
      </c>
      <c r="K157" s="371" t="s">
        <v>101</v>
      </c>
      <c r="L157" s="371" t="s">
        <v>101</v>
      </c>
      <c r="M157" s="371">
        <v>65</v>
      </c>
      <c r="N157" s="371" t="s">
        <v>101</v>
      </c>
      <c r="O157" s="371">
        <v>15</v>
      </c>
      <c r="P157" s="371" t="s">
        <v>101</v>
      </c>
      <c r="Q157" s="371" t="s">
        <v>101</v>
      </c>
      <c r="R157" s="371">
        <v>72</v>
      </c>
      <c r="S157" s="373" t="s">
        <v>101</v>
      </c>
      <c r="T157" s="423"/>
    </row>
    <row r="158" spans="2:20" ht="13.5" hidden="1" customHeight="1" x14ac:dyDescent="0.4">
      <c r="B158" s="349"/>
      <c r="C158" s="420"/>
      <c r="D158" s="374" t="s">
        <v>178</v>
      </c>
      <c r="E158" s="259" t="s">
        <v>174</v>
      </c>
      <c r="F158" s="401">
        <v>75</v>
      </c>
      <c r="G158" s="411" t="s">
        <v>101</v>
      </c>
      <c r="H158" s="371" t="s">
        <v>101</v>
      </c>
      <c r="I158" s="371" t="s">
        <v>101</v>
      </c>
      <c r="J158" s="371" t="s">
        <v>101</v>
      </c>
      <c r="K158" s="371" t="s">
        <v>101</v>
      </c>
      <c r="L158" s="371" t="s">
        <v>101</v>
      </c>
      <c r="M158" s="411">
        <v>24</v>
      </c>
      <c r="N158" s="371" t="s">
        <v>101</v>
      </c>
      <c r="O158" s="371">
        <v>5</v>
      </c>
      <c r="P158" s="371" t="s">
        <v>101</v>
      </c>
      <c r="Q158" s="371" t="s">
        <v>101</v>
      </c>
      <c r="R158" s="371">
        <v>46</v>
      </c>
      <c r="S158" s="373" t="s">
        <v>101</v>
      </c>
      <c r="T158" s="423"/>
    </row>
    <row r="159" spans="2:20" ht="13.5" hidden="1" customHeight="1" x14ac:dyDescent="0.4">
      <c r="B159" s="349"/>
      <c r="C159" s="420"/>
      <c r="D159" s="380"/>
      <c r="E159" s="259" t="s">
        <v>175</v>
      </c>
      <c r="F159" s="401">
        <v>49</v>
      </c>
      <c r="G159" s="411" t="s">
        <v>101</v>
      </c>
      <c r="H159" s="371" t="s">
        <v>101</v>
      </c>
      <c r="I159" s="371" t="s">
        <v>101</v>
      </c>
      <c r="J159" s="371" t="s">
        <v>101</v>
      </c>
      <c r="K159" s="371" t="s">
        <v>101</v>
      </c>
      <c r="L159" s="371" t="s">
        <v>101</v>
      </c>
      <c r="M159" s="411">
        <v>14</v>
      </c>
      <c r="N159" s="371" t="s">
        <v>101</v>
      </c>
      <c r="O159" s="371">
        <v>8</v>
      </c>
      <c r="P159" s="371" t="s">
        <v>101</v>
      </c>
      <c r="Q159" s="371" t="s">
        <v>101</v>
      </c>
      <c r="R159" s="371">
        <v>27</v>
      </c>
      <c r="S159" s="373" t="s">
        <v>101</v>
      </c>
      <c r="T159" s="423"/>
    </row>
    <row r="160" spans="2:20" ht="13.5" hidden="1" customHeight="1" x14ac:dyDescent="0.4">
      <c r="B160" s="349"/>
      <c r="C160" s="420"/>
      <c r="D160" s="374" t="s">
        <v>179</v>
      </c>
      <c r="E160" s="259" t="s">
        <v>174</v>
      </c>
      <c r="F160" s="401">
        <v>102</v>
      </c>
      <c r="G160" s="411" t="s">
        <v>101</v>
      </c>
      <c r="H160" s="371">
        <v>4</v>
      </c>
      <c r="I160" s="371" t="s">
        <v>101</v>
      </c>
      <c r="J160" s="371">
        <v>2</v>
      </c>
      <c r="K160" s="371" t="s">
        <v>101</v>
      </c>
      <c r="L160" s="371" t="s">
        <v>101</v>
      </c>
      <c r="M160" s="411">
        <v>55</v>
      </c>
      <c r="N160" s="371" t="s">
        <v>101</v>
      </c>
      <c r="O160" s="371">
        <v>7</v>
      </c>
      <c r="P160" s="371" t="s">
        <v>101</v>
      </c>
      <c r="Q160" s="371" t="s">
        <v>101</v>
      </c>
      <c r="R160" s="371">
        <v>34</v>
      </c>
      <c r="S160" s="373" t="s">
        <v>101</v>
      </c>
      <c r="T160" s="423"/>
    </row>
    <row r="161" spans="2:20" ht="13.5" hidden="1" customHeight="1" x14ac:dyDescent="0.4">
      <c r="B161" s="349"/>
      <c r="C161" s="420"/>
      <c r="D161" s="380"/>
      <c r="E161" s="259" t="s">
        <v>175</v>
      </c>
      <c r="F161" s="401">
        <v>44</v>
      </c>
      <c r="G161" s="411" t="s">
        <v>101</v>
      </c>
      <c r="H161" s="371" t="s">
        <v>101</v>
      </c>
      <c r="I161" s="371" t="s">
        <v>101</v>
      </c>
      <c r="J161" s="371" t="s">
        <v>101</v>
      </c>
      <c r="K161" s="371" t="s">
        <v>101</v>
      </c>
      <c r="L161" s="371" t="s">
        <v>101</v>
      </c>
      <c r="M161" s="411">
        <v>19</v>
      </c>
      <c r="N161" s="371" t="s">
        <v>101</v>
      </c>
      <c r="O161" s="371" t="s">
        <v>101</v>
      </c>
      <c r="P161" s="371" t="s">
        <v>101</v>
      </c>
      <c r="Q161" s="371" t="s">
        <v>101</v>
      </c>
      <c r="R161" s="371">
        <v>25</v>
      </c>
      <c r="S161" s="373" t="s">
        <v>101</v>
      </c>
      <c r="T161" s="423"/>
    </row>
    <row r="162" spans="2:20" ht="13.5" hidden="1" customHeight="1" x14ac:dyDescent="0.4">
      <c r="B162" s="349"/>
      <c r="C162" s="420"/>
      <c r="D162" s="374" t="s">
        <v>180</v>
      </c>
      <c r="E162" s="259" t="s">
        <v>174</v>
      </c>
      <c r="F162" s="401">
        <v>103</v>
      </c>
      <c r="G162" s="411" t="s">
        <v>101</v>
      </c>
      <c r="H162" s="371">
        <v>13</v>
      </c>
      <c r="I162" s="371" t="s">
        <v>101</v>
      </c>
      <c r="J162" s="371" t="s">
        <v>101</v>
      </c>
      <c r="K162" s="371" t="s">
        <v>101</v>
      </c>
      <c r="L162" s="371">
        <v>2</v>
      </c>
      <c r="M162" s="411">
        <v>67</v>
      </c>
      <c r="N162" s="371" t="s">
        <v>101</v>
      </c>
      <c r="O162" s="371">
        <v>3</v>
      </c>
      <c r="P162" s="371" t="s">
        <v>101</v>
      </c>
      <c r="Q162" s="371" t="s">
        <v>101</v>
      </c>
      <c r="R162" s="371">
        <v>18</v>
      </c>
      <c r="S162" s="373" t="s">
        <v>101</v>
      </c>
      <c r="T162" s="423"/>
    </row>
    <row r="163" spans="2:20" ht="13.5" hidden="1" customHeight="1" x14ac:dyDescent="0.4">
      <c r="B163" s="349"/>
      <c r="C163" s="420"/>
      <c r="D163" s="380"/>
      <c r="E163" s="259" t="s">
        <v>175</v>
      </c>
      <c r="F163" s="401">
        <v>60</v>
      </c>
      <c r="G163" s="411" t="s">
        <v>101</v>
      </c>
      <c r="H163" s="371">
        <v>1</v>
      </c>
      <c r="I163" s="371" t="s">
        <v>101</v>
      </c>
      <c r="J163" s="371" t="s">
        <v>101</v>
      </c>
      <c r="K163" s="371" t="s">
        <v>101</v>
      </c>
      <c r="L163" s="371" t="s">
        <v>101</v>
      </c>
      <c r="M163" s="411">
        <v>32</v>
      </c>
      <c r="N163" s="371" t="s">
        <v>101</v>
      </c>
      <c r="O163" s="371">
        <v>7</v>
      </c>
      <c r="P163" s="371" t="s">
        <v>101</v>
      </c>
      <c r="Q163" s="371" t="s">
        <v>101</v>
      </c>
      <c r="R163" s="371">
        <v>20</v>
      </c>
      <c r="S163" s="373" t="s">
        <v>101</v>
      </c>
      <c r="T163" s="423"/>
    </row>
    <row r="164" spans="2:20" ht="13.5" hidden="1" customHeight="1" x14ac:dyDescent="0.4">
      <c r="B164" s="349"/>
      <c r="C164" s="420"/>
      <c r="D164" s="374" t="s">
        <v>181</v>
      </c>
      <c r="E164" s="259" t="s">
        <v>174</v>
      </c>
      <c r="F164" s="401" t="s">
        <v>101</v>
      </c>
      <c r="G164" s="411" t="s">
        <v>101</v>
      </c>
      <c r="H164" s="371" t="s">
        <v>101</v>
      </c>
      <c r="I164" s="371" t="s">
        <v>101</v>
      </c>
      <c r="J164" s="371" t="s">
        <v>101</v>
      </c>
      <c r="K164" s="371" t="s">
        <v>101</v>
      </c>
      <c r="L164" s="371" t="s">
        <v>101</v>
      </c>
      <c r="M164" s="411" t="s">
        <v>101</v>
      </c>
      <c r="N164" s="371" t="s">
        <v>101</v>
      </c>
      <c r="O164" s="371" t="s">
        <v>101</v>
      </c>
      <c r="P164" s="371" t="s">
        <v>101</v>
      </c>
      <c r="Q164" s="371" t="s">
        <v>101</v>
      </c>
      <c r="R164" s="371" t="s">
        <v>101</v>
      </c>
      <c r="S164" s="373" t="s">
        <v>101</v>
      </c>
      <c r="T164" s="423"/>
    </row>
    <row r="165" spans="2:20" ht="13.5" hidden="1" customHeight="1" x14ac:dyDescent="0.4">
      <c r="B165" s="349"/>
      <c r="C165" s="420"/>
      <c r="D165" s="380"/>
      <c r="E165" s="381" t="s">
        <v>175</v>
      </c>
      <c r="F165" s="401" t="s">
        <v>101</v>
      </c>
      <c r="G165" s="411" t="s">
        <v>101</v>
      </c>
      <c r="H165" s="371" t="s">
        <v>101</v>
      </c>
      <c r="I165" s="371" t="s">
        <v>101</v>
      </c>
      <c r="J165" s="371" t="s">
        <v>101</v>
      </c>
      <c r="K165" s="371" t="s">
        <v>101</v>
      </c>
      <c r="L165" s="371" t="s">
        <v>101</v>
      </c>
      <c r="M165" s="411" t="s">
        <v>101</v>
      </c>
      <c r="N165" s="371" t="s">
        <v>101</v>
      </c>
      <c r="O165" s="371" t="s">
        <v>101</v>
      </c>
      <c r="P165" s="371" t="s">
        <v>101</v>
      </c>
      <c r="Q165" s="371" t="s">
        <v>101</v>
      </c>
      <c r="R165" s="371" t="s">
        <v>101</v>
      </c>
      <c r="S165" s="373" t="s">
        <v>101</v>
      </c>
      <c r="T165" s="423"/>
    </row>
    <row r="166" spans="2:20" ht="13.5" hidden="1" customHeight="1" x14ac:dyDescent="0.4">
      <c r="B166" s="349"/>
      <c r="C166" s="420"/>
      <c r="D166" s="385" t="s">
        <v>182</v>
      </c>
      <c r="E166" s="259" t="s">
        <v>174</v>
      </c>
      <c r="F166" s="401" t="s">
        <v>101</v>
      </c>
      <c r="G166" s="411" t="s">
        <v>101</v>
      </c>
      <c r="H166" s="371" t="s">
        <v>101</v>
      </c>
      <c r="I166" s="371" t="s">
        <v>101</v>
      </c>
      <c r="J166" s="371" t="s">
        <v>101</v>
      </c>
      <c r="K166" s="371" t="s">
        <v>101</v>
      </c>
      <c r="L166" s="371" t="s">
        <v>101</v>
      </c>
      <c r="M166" s="411" t="s">
        <v>101</v>
      </c>
      <c r="N166" s="371" t="s">
        <v>101</v>
      </c>
      <c r="O166" s="371" t="s">
        <v>101</v>
      </c>
      <c r="P166" s="371" t="s">
        <v>101</v>
      </c>
      <c r="Q166" s="371" t="s">
        <v>101</v>
      </c>
      <c r="R166" s="371" t="s">
        <v>101</v>
      </c>
      <c r="S166" s="373" t="s">
        <v>101</v>
      </c>
      <c r="T166" s="423"/>
    </row>
    <row r="167" spans="2:20" ht="13.5" hidden="1" customHeight="1" x14ac:dyDescent="0.4">
      <c r="B167" s="349"/>
      <c r="C167" s="421"/>
      <c r="D167" s="387"/>
      <c r="E167" s="263" t="s">
        <v>175</v>
      </c>
      <c r="F167" s="405" t="s">
        <v>101</v>
      </c>
      <c r="G167" s="389" t="s">
        <v>101</v>
      </c>
      <c r="H167" s="390" t="s">
        <v>101</v>
      </c>
      <c r="I167" s="390" t="s">
        <v>101</v>
      </c>
      <c r="J167" s="390" t="s">
        <v>101</v>
      </c>
      <c r="K167" s="390" t="s">
        <v>101</v>
      </c>
      <c r="L167" s="390" t="s">
        <v>101</v>
      </c>
      <c r="M167" s="412" t="s">
        <v>101</v>
      </c>
      <c r="N167" s="390" t="s">
        <v>101</v>
      </c>
      <c r="O167" s="390" t="s">
        <v>101</v>
      </c>
      <c r="P167" s="390" t="s">
        <v>101</v>
      </c>
      <c r="Q167" s="390" t="s">
        <v>101</v>
      </c>
      <c r="R167" s="390" t="s">
        <v>101</v>
      </c>
      <c r="S167" s="414" t="s">
        <v>101</v>
      </c>
      <c r="T167" s="424"/>
    </row>
    <row r="168" spans="2:20" hidden="1" x14ac:dyDescent="0.4">
      <c r="B168" s="349"/>
      <c r="C168" s="419" t="s">
        <v>183</v>
      </c>
      <c r="D168" s="415" t="s">
        <v>177</v>
      </c>
      <c r="E168" s="416" t="s">
        <v>174</v>
      </c>
      <c r="F168" s="417">
        <v>8</v>
      </c>
      <c r="G168" s="411" t="s">
        <v>101</v>
      </c>
      <c r="H168" s="363">
        <v>1</v>
      </c>
      <c r="I168" s="371" t="s">
        <v>101</v>
      </c>
      <c r="J168" s="371" t="s">
        <v>101</v>
      </c>
      <c r="K168" s="371" t="s">
        <v>101</v>
      </c>
      <c r="L168" s="371">
        <v>5</v>
      </c>
      <c r="M168" s="411" t="s">
        <v>101</v>
      </c>
      <c r="N168" s="371">
        <v>1</v>
      </c>
      <c r="O168" s="371" t="s">
        <v>101</v>
      </c>
      <c r="P168" s="371" t="s">
        <v>101</v>
      </c>
      <c r="Q168" s="371" t="s">
        <v>101</v>
      </c>
      <c r="R168" s="371">
        <v>1</v>
      </c>
      <c r="S168" s="373" t="s">
        <v>101</v>
      </c>
      <c r="T168" s="422"/>
    </row>
    <row r="169" spans="2:20" ht="13.5" hidden="1" customHeight="1" x14ac:dyDescent="0.4">
      <c r="B169" s="349"/>
      <c r="C169" s="420"/>
      <c r="D169" s="397"/>
      <c r="E169" s="398" t="s">
        <v>175</v>
      </c>
      <c r="F169" s="401" t="s">
        <v>101</v>
      </c>
      <c r="G169" s="411" t="s">
        <v>101</v>
      </c>
      <c r="H169" s="371" t="s">
        <v>101</v>
      </c>
      <c r="I169" s="371" t="s">
        <v>101</v>
      </c>
      <c r="J169" s="371" t="s">
        <v>101</v>
      </c>
      <c r="K169" s="371" t="s">
        <v>101</v>
      </c>
      <c r="L169" s="371" t="s">
        <v>101</v>
      </c>
      <c r="M169" s="411" t="s">
        <v>101</v>
      </c>
      <c r="N169" s="371" t="s">
        <v>101</v>
      </c>
      <c r="O169" s="371" t="s">
        <v>101</v>
      </c>
      <c r="P169" s="371" t="s">
        <v>101</v>
      </c>
      <c r="Q169" s="371" t="s">
        <v>101</v>
      </c>
      <c r="R169" s="371" t="s">
        <v>101</v>
      </c>
      <c r="S169" s="373" t="s">
        <v>101</v>
      </c>
      <c r="T169" s="423"/>
    </row>
    <row r="170" spans="2:20" ht="13.5" hidden="1" customHeight="1" x14ac:dyDescent="0.4">
      <c r="B170" s="349"/>
      <c r="C170" s="420"/>
      <c r="D170" s="399" t="s">
        <v>184</v>
      </c>
      <c r="E170" s="400" t="s">
        <v>174</v>
      </c>
      <c r="F170" s="401">
        <v>3</v>
      </c>
      <c r="G170" s="411" t="s">
        <v>101</v>
      </c>
      <c r="H170" s="371" t="s">
        <v>101</v>
      </c>
      <c r="I170" s="371" t="s">
        <v>101</v>
      </c>
      <c r="J170" s="371" t="s">
        <v>101</v>
      </c>
      <c r="K170" s="371" t="s">
        <v>101</v>
      </c>
      <c r="L170" s="371">
        <v>3</v>
      </c>
      <c r="M170" s="411" t="s">
        <v>101</v>
      </c>
      <c r="N170" s="371" t="s">
        <v>101</v>
      </c>
      <c r="O170" s="371" t="s">
        <v>101</v>
      </c>
      <c r="P170" s="371" t="s">
        <v>101</v>
      </c>
      <c r="Q170" s="371" t="s">
        <v>101</v>
      </c>
      <c r="R170" s="371" t="s">
        <v>101</v>
      </c>
      <c r="S170" s="373" t="s">
        <v>101</v>
      </c>
      <c r="T170" s="423"/>
    </row>
    <row r="171" spans="2:20" ht="13.5" hidden="1" customHeight="1" x14ac:dyDescent="0.4">
      <c r="B171" s="349"/>
      <c r="C171" s="420"/>
      <c r="D171" s="399"/>
      <c r="E171" s="402" t="s">
        <v>175</v>
      </c>
      <c r="F171" s="401" t="s">
        <v>101</v>
      </c>
      <c r="G171" s="411" t="s">
        <v>101</v>
      </c>
      <c r="H171" s="371" t="s">
        <v>101</v>
      </c>
      <c r="I171" s="371" t="s">
        <v>101</v>
      </c>
      <c r="J171" s="371" t="s">
        <v>101</v>
      </c>
      <c r="K171" s="371" t="s">
        <v>101</v>
      </c>
      <c r="L171" s="371" t="s">
        <v>101</v>
      </c>
      <c r="M171" s="411" t="s">
        <v>101</v>
      </c>
      <c r="N171" s="371" t="s">
        <v>101</v>
      </c>
      <c r="O171" s="371" t="s">
        <v>101</v>
      </c>
      <c r="P171" s="371" t="s">
        <v>101</v>
      </c>
      <c r="Q171" s="371" t="s">
        <v>101</v>
      </c>
      <c r="R171" s="371" t="s">
        <v>101</v>
      </c>
      <c r="S171" s="373" t="s">
        <v>101</v>
      </c>
      <c r="T171" s="423"/>
    </row>
    <row r="172" spans="2:20" ht="13.5" hidden="1" customHeight="1" x14ac:dyDescent="0.4">
      <c r="B172" s="349"/>
      <c r="C172" s="420"/>
      <c r="D172" s="399" t="s">
        <v>185</v>
      </c>
      <c r="E172" s="402" t="s">
        <v>174</v>
      </c>
      <c r="F172" s="401">
        <v>5</v>
      </c>
      <c r="G172" s="411" t="s">
        <v>101</v>
      </c>
      <c r="H172" s="371">
        <v>1</v>
      </c>
      <c r="I172" s="371" t="s">
        <v>101</v>
      </c>
      <c r="J172" s="371" t="s">
        <v>101</v>
      </c>
      <c r="K172" s="371" t="s">
        <v>101</v>
      </c>
      <c r="L172" s="371">
        <v>2</v>
      </c>
      <c r="M172" s="411" t="s">
        <v>101</v>
      </c>
      <c r="N172" s="371">
        <v>1</v>
      </c>
      <c r="O172" s="371" t="s">
        <v>101</v>
      </c>
      <c r="P172" s="371" t="s">
        <v>101</v>
      </c>
      <c r="Q172" s="371" t="s">
        <v>101</v>
      </c>
      <c r="R172" s="371">
        <v>1</v>
      </c>
      <c r="S172" s="373" t="s">
        <v>101</v>
      </c>
      <c r="T172" s="423"/>
    </row>
    <row r="173" spans="2:20" ht="13.5" hidden="1" customHeight="1" x14ac:dyDescent="0.4">
      <c r="B173" s="403"/>
      <c r="C173" s="421"/>
      <c r="D173" s="404"/>
      <c r="E173" s="263" t="s">
        <v>175</v>
      </c>
      <c r="F173" s="405" t="s">
        <v>101</v>
      </c>
      <c r="G173" s="389" t="s">
        <v>101</v>
      </c>
      <c r="H173" s="390" t="s">
        <v>101</v>
      </c>
      <c r="I173" s="390" t="s">
        <v>101</v>
      </c>
      <c r="J173" s="390" t="s">
        <v>101</v>
      </c>
      <c r="K173" s="390" t="s">
        <v>101</v>
      </c>
      <c r="L173" s="390" t="s">
        <v>101</v>
      </c>
      <c r="M173" s="412" t="s">
        <v>101</v>
      </c>
      <c r="N173" s="390" t="s">
        <v>101</v>
      </c>
      <c r="O173" s="390" t="s">
        <v>101</v>
      </c>
      <c r="P173" s="390" t="s">
        <v>101</v>
      </c>
      <c r="Q173" s="390" t="s">
        <v>101</v>
      </c>
      <c r="R173" s="390" t="s">
        <v>101</v>
      </c>
      <c r="S173" s="414" t="s">
        <v>101</v>
      </c>
      <c r="T173" s="424"/>
    </row>
    <row r="174" spans="2:20" ht="12" customHeight="1" x14ac:dyDescent="0.4">
      <c r="B174" s="329" t="s">
        <v>193</v>
      </c>
      <c r="C174" s="330"/>
      <c r="D174" s="331"/>
      <c r="E174" s="332" t="s">
        <v>172</v>
      </c>
      <c r="F174" s="406">
        <f>G174+H174+I174+J174+K174+L174+M174+N174+O174+P174+Q174+R174+S174+T174</f>
        <v>1675</v>
      </c>
      <c r="G174" s="425">
        <f t="shared" ref="G174:R174" si="0">SUM(G175+G176)</f>
        <v>0</v>
      </c>
      <c r="H174" s="335">
        <f t="shared" si="0"/>
        <v>8</v>
      </c>
      <c r="I174" s="335">
        <f t="shared" si="0"/>
        <v>0</v>
      </c>
      <c r="J174" s="335">
        <f t="shared" si="0"/>
        <v>0</v>
      </c>
      <c r="K174" s="335">
        <f t="shared" si="0"/>
        <v>0</v>
      </c>
      <c r="L174" s="335">
        <f t="shared" si="0"/>
        <v>0</v>
      </c>
      <c r="M174" s="335">
        <f t="shared" si="0"/>
        <v>139</v>
      </c>
      <c r="N174" s="335">
        <f t="shared" si="0"/>
        <v>0</v>
      </c>
      <c r="O174" s="335">
        <f t="shared" si="0"/>
        <v>23</v>
      </c>
      <c r="P174" s="335">
        <f t="shared" si="0"/>
        <v>0</v>
      </c>
      <c r="Q174" s="335">
        <f t="shared" si="0"/>
        <v>0</v>
      </c>
      <c r="R174" s="335">
        <f t="shared" si="0"/>
        <v>275</v>
      </c>
      <c r="S174" s="335">
        <f>SUM(S175+S176)</f>
        <v>0</v>
      </c>
      <c r="T174" s="337">
        <f>SUM(T175+T176)</f>
        <v>1230</v>
      </c>
    </row>
    <row r="175" spans="2:20" ht="12" customHeight="1" x14ac:dyDescent="0.4">
      <c r="B175" s="339" t="s">
        <v>173</v>
      </c>
      <c r="C175" s="340"/>
      <c r="D175" s="341"/>
      <c r="E175" s="342" t="s">
        <v>174</v>
      </c>
      <c r="F175" s="407">
        <f>G175+H175+I175+J175+K175+L175+M175+N175+O175+P175+Q175+R175+S175+T175</f>
        <v>994</v>
      </c>
      <c r="G175" s="426">
        <f>G177+G189</f>
        <v>0</v>
      </c>
      <c r="H175" s="345">
        <f t="shared" ref="H175:T176" si="1">H177+H189</f>
        <v>8</v>
      </c>
      <c r="I175" s="345">
        <f t="shared" si="1"/>
        <v>0</v>
      </c>
      <c r="J175" s="345">
        <f t="shared" si="1"/>
        <v>0</v>
      </c>
      <c r="K175" s="345">
        <f t="shared" si="1"/>
        <v>0</v>
      </c>
      <c r="L175" s="345">
        <f t="shared" si="1"/>
        <v>0</v>
      </c>
      <c r="M175" s="345">
        <f t="shared" si="1"/>
        <v>96</v>
      </c>
      <c r="N175" s="345">
        <f t="shared" si="1"/>
        <v>0</v>
      </c>
      <c r="O175" s="345">
        <f t="shared" si="1"/>
        <v>8</v>
      </c>
      <c r="P175" s="345">
        <f t="shared" si="1"/>
        <v>0</v>
      </c>
      <c r="Q175" s="345">
        <f t="shared" si="1"/>
        <v>0</v>
      </c>
      <c r="R175" s="345">
        <f t="shared" si="1"/>
        <v>169</v>
      </c>
      <c r="S175" s="345">
        <f t="shared" si="1"/>
        <v>0</v>
      </c>
      <c r="T175" s="347">
        <f t="shared" si="1"/>
        <v>713</v>
      </c>
    </row>
    <row r="176" spans="2:20" ht="12" customHeight="1" x14ac:dyDescent="0.4">
      <c r="B176" s="349"/>
      <c r="C176" s="350"/>
      <c r="D176" s="351"/>
      <c r="E176" s="352" t="s">
        <v>175</v>
      </c>
      <c r="F176" s="408">
        <f>G176+H176+I176+J176+K176+L176+M176+N176+O176+P176+Q176+R176+S176+T176</f>
        <v>681</v>
      </c>
      <c r="G176" s="354">
        <f>G178+G190</f>
        <v>0</v>
      </c>
      <c r="H176" s="355">
        <f t="shared" si="1"/>
        <v>0</v>
      </c>
      <c r="I176" s="355">
        <f t="shared" si="1"/>
        <v>0</v>
      </c>
      <c r="J176" s="355">
        <f t="shared" si="1"/>
        <v>0</v>
      </c>
      <c r="K176" s="355">
        <f t="shared" si="1"/>
        <v>0</v>
      </c>
      <c r="L176" s="355">
        <f t="shared" si="1"/>
        <v>0</v>
      </c>
      <c r="M176" s="355">
        <f t="shared" si="1"/>
        <v>43</v>
      </c>
      <c r="N176" s="355">
        <f t="shared" si="1"/>
        <v>0</v>
      </c>
      <c r="O176" s="355">
        <f t="shared" si="1"/>
        <v>15</v>
      </c>
      <c r="P176" s="355">
        <f t="shared" si="1"/>
        <v>0</v>
      </c>
      <c r="Q176" s="355">
        <f t="shared" si="1"/>
        <v>0</v>
      </c>
      <c r="R176" s="355">
        <f t="shared" si="1"/>
        <v>106</v>
      </c>
      <c r="S176" s="355">
        <f t="shared" si="1"/>
        <v>0</v>
      </c>
      <c r="T176" s="357">
        <f t="shared" si="1"/>
        <v>517</v>
      </c>
    </row>
    <row r="177" spans="2:20" hidden="1" x14ac:dyDescent="0.4">
      <c r="B177" s="349"/>
      <c r="C177" s="419" t="s">
        <v>176</v>
      </c>
      <c r="D177" s="157" t="s">
        <v>177</v>
      </c>
      <c r="E177" s="360" t="s">
        <v>174</v>
      </c>
      <c r="F177" s="409">
        <f t="shared" ref="F177:F194" si="2">G177+H177+I177+J177+K177+L177+M177+N177+O177+P177+Q177+R177+S177+T177</f>
        <v>970</v>
      </c>
      <c r="G177" s="427">
        <f>G187+G185+G183+G181+G179</f>
        <v>0</v>
      </c>
      <c r="H177" s="428">
        <f t="shared" ref="H177:T178" si="3">H187+H185+H183+H181+H179</f>
        <v>1</v>
      </c>
      <c r="I177" s="428">
        <f t="shared" si="3"/>
        <v>0</v>
      </c>
      <c r="J177" s="428">
        <f t="shared" si="3"/>
        <v>0</v>
      </c>
      <c r="K177" s="428">
        <f t="shared" si="3"/>
        <v>0</v>
      </c>
      <c r="L177" s="428">
        <f t="shared" si="3"/>
        <v>0</v>
      </c>
      <c r="M177" s="428">
        <f t="shared" si="3"/>
        <v>95</v>
      </c>
      <c r="N177" s="428">
        <f t="shared" si="3"/>
        <v>0</v>
      </c>
      <c r="O177" s="428">
        <f t="shared" si="3"/>
        <v>8</v>
      </c>
      <c r="P177" s="428">
        <f t="shared" si="3"/>
        <v>0</v>
      </c>
      <c r="Q177" s="428">
        <f t="shared" si="3"/>
        <v>0</v>
      </c>
      <c r="R177" s="428">
        <f t="shared" si="3"/>
        <v>166</v>
      </c>
      <c r="S177" s="428">
        <f t="shared" si="3"/>
        <v>0</v>
      </c>
      <c r="T177" s="429">
        <f>T187+T185+T183+T181+T179</f>
        <v>700</v>
      </c>
    </row>
    <row r="178" spans="2:20" ht="13.5" hidden="1" customHeight="1" x14ac:dyDescent="0.4">
      <c r="B178" s="349"/>
      <c r="C178" s="420"/>
      <c r="D178" s="366"/>
      <c r="E178" s="367" t="s">
        <v>175</v>
      </c>
      <c r="F178" s="401">
        <f t="shared" si="2"/>
        <v>659</v>
      </c>
      <c r="G178" s="430">
        <f>G188+G186+G184+G182+G180</f>
        <v>0</v>
      </c>
      <c r="H178" s="371">
        <f t="shared" si="3"/>
        <v>0</v>
      </c>
      <c r="I178" s="371">
        <f t="shared" si="3"/>
        <v>0</v>
      </c>
      <c r="J178" s="371">
        <f t="shared" si="3"/>
        <v>0</v>
      </c>
      <c r="K178" s="371">
        <f t="shared" si="3"/>
        <v>0</v>
      </c>
      <c r="L178" s="371">
        <f t="shared" si="3"/>
        <v>0</v>
      </c>
      <c r="M178" s="371">
        <f t="shared" si="3"/>
        <v>43</v>
      </c>
      <c r="N178" s="371">
        <f t="shared" si="3"/>
        <v>0</v>
      </c>
      <c r="O178" s="371">
        <f t="shared" si="3"/>
        <v>15</v>
      </c>
      <c r="P178" s="371">
        <f t="shared" si="3"/>
        <v>0</v>
      </c>
      <c r="Q178" s="371">
        <f t="shared" si="3"/>
        <v>0</v>
      </c>
      <c r="R178" s="371">
        <f t="shared" si="3"/>
        <v>106</v>
      </c>
      <c r="S178" s="371">
        <f t="shared" si="3"/>
        <v>0</v>
      </c>
      <c r="T178" s="373">
        <f t="shared" si="3"/>
        <v>495</v>
      </c>
    </row>
    <row r="179" spans="2:20" ht="13.5" hidden="1" customHeight="1" x14ac:dyDescent="0.4">
      <c r="B179" s="349"/>
      <c r="C179" s="420"/>
      <c r="D179" s="374" t="s">
        <v>178</v>
      </c>
      <c r="E179" s="259" t="s">
        <v>174</v>
      </c>
      <c r="F179" s="401">
        <f t="shared" si="2"/>
        <v>537</v>
      </c>
      <c r="G179" s="376">
        <v>0</v>
      </c>
      <c r="H179" s="411">
        <v>0</v>
      </c>
      <c r="I179" s="411">
        <v>0</v>
      </c>
      <c r="J179" s="411">
        <v>0</v>
      </c>
      <c r="K179" s="411">
        <v>0</v>
      </c>
      <c r="L179" s="411">
        <v>0</v>
      </c>
      <c r="M179" s="411">
        <v>10</v>
      </c>
      <c r="N179" s="411">
        <v>0</v>
      </c>
      <c r="O179" s="411">
        <v>0</v>
      </c>
      <c r="P179" s="411">
        <v>0</v>
      </c>
      <c r="Q179" s="411">
        <v>0</v>
      </c>
      <c r="R179" s="411">
        <v>81</v>
      </c>
      <c r="S179" s="431">
        <v>0</v>
      </c>
      <c r="T179" s="373">
        <v>446</v>
      </c>
    </row>
    <row r="180" spans="2:20" ht="13.5" hidden="1" customHeight="1" x14ac:dyDescent="0.4">
      <c r="B180" s="349"/>
      <c r="C180" s="420"/>
      <c r="D180" s="380"/>
      <c r="E180" s="259" t="s">
        <v>175</v>
      </c>
      <c r="F180" s="401">
        <f t="shared" si="2"/>
        <v>334</v>
      </c>
      <c r="G180" s="376">
        <v>0</v>
      </c>
      <c r="H180" s="411">
        <v>0</v>
      </c>
      <c r="I180" s="411">
        <v>0</v>
      </c>
      <c r="J180" s="411">
        <v>0</v>
      </c>
      <c r="K180" s="411">
        <v>0</v>
      </c>
      <c r="L180" s="411">
        <v>0</v>
      </c>
      <c r="M180" s="411">
        <v>5</v>
      </c>
      <c r="N180" s="411">
        <v>0</v>
      </c>
      <c r="O180" s="411">
        <v>0</v>
      </c>
      <c r="P180" s="411">
        <v>0</v>
      </c>
      <c r="Q180" s="411">
        <v>0</v>
      </c>
      <c r="R180" s="411">
        <v>52</v>
      </c>
      <c r="S180" s="372">
        <v>0</v>
      </c>
      <c r="T180" s="373">
        <v>277</v>
      </c>
    </row>
    <row r="181" spans="2:20" ht="13.5" hidden="1" customHeight="1" x14ac:dyDescent="0.4">
      <c r="B181" s="349"/>
      <c r="C181" s="420"/>
      <c r="D181" s="374" t="s">
        <v>179</v>
      </c>
      <c r="E181" s="259" t="s">
        <v>174</v>
      </c>
      <c r="F181" s="401">
        <f t="shared" si="2"/>
        <v>242</v>
      </c>
      <c r="G181" s="376">
        <v>0</v>
      </c>
      <c r="H181" s="411">
        <v>0</v>
      </c>
      <c r="I181" s="411">
        <v>0</v>
      </c>
      <c r="J181" s="411">
        <v>0</v>
      </c>
      <c r="K181" s="411">
        <v>0</v>
      </c>
      <c r="L181" s="411">
        <v>0</v>
      </c>
      <c r="M181" s="411">
        <v>32</v>
      </c>
      <c r="N181" s="411">
        <v>0</v>
      </c>
      <c r="O181" s="411">
        <v>6</v>
      </c>
      <c r="P181" s="411">
        <v>0</v>
      </c>
      <c r="Q181" s="411">
        <v>0</v>
      </c>
      <c r="R181" s="411">
        <v>36</v>
      </c>
      <c r="S181" s="372">
        <v>0</v>
      </c>
      <c r="T181" s="373">
        <v>168</v>
      </c>
    </row>
    <row r="182" spans="2:20" ht="13.5" hidden="1" customHeight="1" x14ac:dyDescent="0.4">
      <c r="B182" s="349"/>
      <c r="C182" s="420"/>
      <c r="D182" s="380"/>
      <c r="E182" s="259" t="s">
        <v>175</v>
      </c>
      <c r="F182" s="401">
        <f t="shared" si="2"/>
        <v>146</v>
      </c>
      <c r="G182" s="376">
        <v>0</v>
      </c>
      <c r="H182" s="411">
        <v>0</v>
      </c>
      <c r="I182" s="411">
        <v>0</v>
      </c>
      <c r="J182" s="411">
        <v>0</v>
      </c>
      <c r="K182" s="411">
        <v>0</v>
      </c>
      <c r="L182" s="411">
        <v>0</v>
      </c>
      <c r="M182" s="411">
        <v>10</v>
      </c>
      <c r="N182" s="411">
        <v>0</v>
      </c>
      <c r="O182" s="411">
        <v>10</v>
      </c>
      <c r="P182" s="411">
        <v>0</v>
      </c>
      <c r="Q182" s="411">
        <v>0</v>
      </c>
      <c r="R182" s="411">
        <v>28</v>
      </c>
      <c r="S182" s="372">
        <v>0</v>
      </c>
      <c r="T182" s="373">
        <v>98</v>
      </c>
    </row>
    <row r="183" spans="2:20" ht="13.5" hidden="1" customHeight="1" x14ac:dyDescent="0.4">
      <c r="B183" s="349"/>
      <c r="C183" s="420"/>
      <c r="D183" s="374" t="s">
        <v>180</v>
      </c>
      <c r="E183" s="259" t="s">
        <v>174</v>
      </c>
      <c r="F183" s="401">
        <f t="shared" si="2"/>
        <v>191</v>
      </c>
      <c r="G183" s="376">
        <v>0</v>
      </c>
      <c r="H183" s="411">
        <v>1</v>
      </c>
      <c r="I183" s="411">
        <v>0</v>
      </c>
      <c r="J183" s="411">
        <v>0</v>
      </c>
      <c r="K183" s="411">
        <v>0</v>
      </c>
      <c r="L183" s="411">
        <v>0</v>
      </c>
      <c r="M183" s="411">
        <v>53</v>
      </c>
      <c r="N183" s="411">
        <v>0</v>
      </c>
      <c r="O183" s="411">
        <v>2</v>
      </c>
      <c r="P183" s="411">
        <v>0</v>
      </c>
      <c r="Q183" s="411">
        <v>0</v>
      </c>
      <c r="R183" s="411">
        <v>49</v>
      </c>
      <c r="S183" s="372">
        <v>0</v>
      </c>
      <c r="T183" s="373">
        <v>86</v>
      </c>
    </row>
    <row r="184" spans="2:20" ht="13.5" hidden="1" customHeight="1" x14ac:dyDescent="0.4">
      <c r="B184" s="349"/>
      <c r="C184" s="420"/>
      <c r="D184" s="380"/>
      <c r="E184" s="259" t="s">
        <v>175</v>
      </c>
      <c r="F184" s="401">
        <f t="shared" si="2"/>
        <v>178</v>
      </c>
      <c r="G184" s="376">
        <v>0</v>
      </c>
      <c r="H184" s="411">
        <v>0</v>
      </c>
      <c r="I184" s="411">
        <v>0</v>
      </c>
      <c r="J184" s="411">
        <v>0</v>
      </c>
      <c r="K184" s="411">
        <v>0</v>
      </c>
      <c r="L184" s="411">
        <v>0</v>
      </c>
      <c r="M184" s="411">
        <v>28</v>
      </c>
      <c r="N184" s="411">
        <v>0</v>
      </c>
      <c r="O184" s="411">
        <v>5</v>
      </c>
      <c r="P184" s="411">
        <v>0</v>
      </c>
      <c r="Q184" s="411">
        <v>0</v>
      </c>
      <c r="R184" s="411">
        <v>26</v>
      </c>
      <c r="S184" s="372">
        <v>0</v>
      </c>
      <c r="T184" s="373">
        <v>119</v>
      </c>
    </row>
    <row r="185" spans="2:20" ht="13.5" hidden="1" customHeight="1" x14ac:dyDescent="0.4">
      <c r="B185" s="349"/>
      <c r="C185" s="420"/>
      <c r="D185" s="374" t="s">
        <v>181</v>
      </c>
      <c r="E185" s="259" t="s">
        <v>174</v>
      </c>
      <c r="F185" s="401">
        <f t="shared" si="2"/>
        <v>0</v>
      </c>
      <c r="G185" s="376">
        <v>0</v>
      </c>
      <c r="H185" s="411">
        <v>0</v>
      </c>
      <c r="I185" s="411">
        <v>0</v>
      </c>
      <c r="J185" s="411">
        <v>0</v>
      </c>
      <c r="K185" s="411">
        <v>0</v>
      </c>
      <c r="L185" s="411">
        <v>0</v>
      </c>
      <c r="M185" s="411">
        <v>0</v>
      </c>
      <c r="N185" s="411">
        <v>0</v>
      </c>
      <c r="O185" s="411">
        <v>0</v>
      </c>
      <c r="P185" s="411">
        <v>0</v>
      </c>
      <c r="Q185" s="411">
        <v>0</v>
      </c>
      <c r="R185" s="411">
        <v>0</v>
      </c>
      <c r="S185" s="372">
        <v>0</v>
      </c>
      <c r="T185" s="373">
        <v>0</v>
      </c>
    </row>
    <row r="186" spans="2:20" ht="13.5" hidden="1" customHeight="1" x14ac:dyDescent="0.4">
      <c r="B186" s="349"/>
      <c r="C186" s="420"/>
      <c r="D186" s="380"/>
      <c r="E186" s="381" t="s">
        <v>175</v>
      </c>
      <c r="F186" s="401">
        <f t="shared" si="2"/>
        <v>0</v>
      </c>
      <c r="G186" s="376">
        <v>0</v>
      </c>
      <c r="H186" s="371">
        <v>0</v>
      </c>
      <c r="I186" s="371">
        <v>0</v>
      </c>
      <c r="J186" s="371">
        <v>0</v>
      </c>
      <c r="K186" s="371">
        <v>0</v>
      </c>
      <c r="L186" s="371">
        <v>0</v>
      </c>
      <c r="M186" s="371">
        <v>0</v>
      </c>
      <c r="N186" s="371">
        <v>0</v>
      </c>
      <c r="O186" s="371">
        <v>0</v>
      </c>
      <c r="P186" s="371">
        <v>0</v>
      </c>
      <c r="Q186" s="371">
        <v>0</v>
      </c>
      <c r="R186" s="371">
        <v>0</v>
      </c>
      <c r="S186" s="432">
        <f>SUM(S187+S188)</f>
        <v>0</v>
      </c>
      <c r="T186" s="373">
        <v>0</v>
      </c>
    </row>
    <row r="187" spans="2:20" ht="13.5" hidden="1" customHeight="1" x14ac:dyDescent="0.4">
      <c r="B187" s="349"/>
      <c r="C187" s="420"/>
      <c r="D187" s="385" t="s">
        <v>182</v>
      </c>
      <c r="E187" s="259" t="s">
        <v>174</v>
      </c>
      <c r="F187" s="401">
        <f t="shared" si="2"/>
        <v>0</v>
      </c>
      <c r="G187" s="376">
        <v>0</v>
      </c>
      <c r="H187" s="371">
        <v>0</v>
      </c>
      <c r="I187" s="371">
        <v>0</v>
      </c>
      <c r="J187" s="371">
        <v>0</v>
      </c>
      <c r="K187" s="371">
        <v>0</v>
      </c>
      <c r="L187" s="371">
        <v>0</v>
      </c>
      <c r="M187" s="371">
        <v>0</v>
      </c>
      <c r="N187" s="371">
        <v>0</v>
      </c>
      <c r="O187" s="371">
        <v>0</v>
      </c>
      <c r="P187" s="371">
        <v>0</v>
      </c>
      <c r="Q187" s="371">
        <v>0</v>
      </c>
      <c r="R187" s="371">
        <v>0</v>
      </c>
      <c r="S187" s="372">
        <v>0</v>
      </c>
      <c r="T187" s="373">
        <v>0</v>
      </c>
    </row>
    <row r="188" spans="2:20" ht="13.5" hidden="1" customHeight="1" x14ac:dyDescent="0.4">
      <c r="B188" s="349"/>
      <c r="C188" s="421"/>
      <c r="D188" s="387"/>
      <c r="E188" s="263" t="s">
        <v>175</v>
      </c>
      <c r="F188" s="405">
        <f t="shared" si="2"/>
        <v>1</v>
      </c>
      <c r="G188" s="433">
        <v>0</v>
      </c>
      <c r="H188" s="390">
        <v>0</v>
      </c>
      <c r="I188" s="390">
        <v>0</v>
      </c>
      <c r="J188" s="390">
        <v>0</v>
      </c>
      <c r="K188" s="390">
        <v>0</v>
      </c>
      <c r="L188" s="390">
        <v>0</v>
      </c>
      <c r="M188" s="390">
        <v>0</v>
      </c>
      <c r="N188" s="390">
        <v>0</v>
      </c>
      <c r="O188" s="390">
        <v>0</v>
      </c>
      <c r="P188" s="390">
        <v>0</v>
      </c>
      <c r="Q188" s="390">
        <v>0</v>
      </c>
      <c r="R188" s="390">
        <v>0</v>
      </c>
      <c r="S188" s="413">
        <v>0</v>
      </c>
      <c r="T188" s="414">
        <v>1</v>
      </c>
    </row>
    <row r="189" spans="2:20" hidden="1" x14ac:dyDescent="0.4">
      <c r="B189" s="349"/>
      <c r="C189" s="419" t="s">
        <v>183</v>
      </c>
      <c r="D189" s="415" t="s">
        <v>177</v>
      </c>
      <c r="E189" s="416" t="s">
        <v>174</v>
      </c>
      <c r="F189" s="417">
        <f t="shared" si="2"/>
        <v>24</v>
      </c>
      <c r="G189" s="47">
        <f t="shared" ref="G189:S189" si="4">G193+G191</f>
        <v>0</v>
      </c>
      <c r="H189" s="434">
        <f t="shared" si="4"/>
        <v>7</v>
      </c>
      <c r="I189" s="47">
        <f t="shared" si="4"/>
        <v>0</v>
      </c>
      <c r="J189" s="434">
        <f t="shared" si="4"/>
        <v>0</v>
      </c>
      <c r="K189" s="47">
        <f t="shared" si="4"/>
        <v>0</v>
      </c>
      <c r="L189" s="435">
        <f t="shared" si="4"/>
        <v>0</v>
      </c>
      <c r="M189" s="47">
        <f t="shared" si="4"/>
        <v>1</v>
      </c>
      <c r="N189" s="434">
        <f t="shared" si="4"/>
        <v>0</v>
      </c>
      <c r="O189" s="47">
        <f t="shared" si="4"/>
        <v>0</v>
      </c>
      <c r="P189" s="434">
        <f t="shared" si="4"/>
        <v>0</v>
      </c>
      <c r="Q189" s="47">
        <f t="shared" si="4"/>
        <v>0</v>
      </c>
      <c r="R189" s="434">
        <f t="shared" si="4"/>
        <v>3</v>
      </c>
      <c r="S189" s="434">
        <f t="shared" si="4"/>
        <v>0</v>
      </c>
      <c r="T189" s="436">
        <f>T193+T191</f>
        <v>13</v>
      </c>
    </row>
    <row r="190" spans="2:20" ht="13.5" hidden="1" customHeight="1" x14ac:dyDescent="0.4">
      <c r="B190" s="349"/>
      <c r="C190" s="420"/>
      <c r="D190" s="397"/>
      <c r="E190" s="398" t="s">
        <v>175</v>
      </c>
      <c r="F190" s="401">
        <f t="shared" si="2"/>
        <v>22</v>
      </c>
      <c r="G190" s="371">
        <f>G192+G194</f>
        <v>0</v>
      </c>
      <c r="H190" s="371">
        <f>H192+H194</f>
        <v>0</v>
      </c>
      <c r="I190" s="371">
        <f t="shared" ref="I190:T190" si="5">I192+I194</f>
        <v>0</v>
      </c>
      <c r="J190" s="371">
        <f t="shared" si="5"/>
        <v>0</v>
      </c>
      <c r="K190" s="437">
        <f t="shared" si="5"/>
        <v>0</v>
      </c>
      <c r="L190" s="371">
        <f t="shared" si="5"/>
        <v>0</v>
      </c>
      <c r="M190" s="437">
        <f t="shared" si="5"/>
        <v>0</v>
      </c>
      <c r="N190" s="371">
        <f t="shared" si="5"/>
        <v>0</v>
      </c>
      <c r="O190" s="437">
        <f t="shared" si="5"/>
        <v>0</v>
      </c>
      <c r="P190" s="371">
        <f t="shared" si="5"/>
        <v>0</v>
      </c>
      <c r="Q190" s="437">
        <f t="shared" si="5"/>
        <v>0</v>
      </c>
      <c r="R190" s="371">
        <f t="shared" si="5"/>
        <v>0</v>
      </c>
      <c r="S190" s="371">
        <f t="shared" si="5"/>
        <v>0</v>
      </c>
      <c r="T190" s="373">
        <f t="shared" si="5"/>
        <v>22</v>
      </c>
    </row>
    <row r="191" spans="2:20" ht="13.5" hidden="1" customHeight="1" x14ac:dyDescent="0.4">
      <c r="B191" s="349"/>
      <c r="C191" s="420"/>
      <c r="D191" s="399" t="s">
        <v>184</v>
      </c>
      <c r="E191" s="400" t="s">
        <v>174</v>
      </c>
      <c r="F191" s="401">
        <f t="shared" si="2"/>
        <v>18</v>
      </c>
      <c r="G191" s="437">
        <v>0</v>
      </c>
      <c r="H191" s="371">
        <v>2</v>
      </c>
      <c r="I191" s="371">
        <v>0</v>
      </c>
      <c r="J191" s="371">
        <v>0</v>
      </c>
      <c r="K191" s="371">
        <v>0</v>
      </c>
      <c r="L191" s="371">
        <v>0</v>
      </c>
      <c r="M191" s="371">
        <v>1</v>
      </c>
      <c r="N191" s="371">
        <v>0</v>
      </c>
      <c r="O191" s="371">
        <v>0</v>
      </c>
      <c r="P191" s="371">
        <v>0</v>
      </c>
      <c r="Q191" s="371">
        <v>0</v>
      </c>
      <c r="R191" s="371">
        <v>3</v>
      </c>
      <c r="S191" s="431">
        <v>0</v>
      </c>
      <c r="T191" s="373">
        <v>12</v>
      </c>
    </row>
    <row r="192" spans="2:20" ht="13.5" hidden="1" customHeight="1" x14ac:dyDescent="0.4">
      <c r="B192" s="349"/>
      <c r="C192" s="420"/>
      <c r="D192" s="399"/>
      <c r="E192" s="402" t="s">
        <v>175</v>
      </c>
      <c r="F192" s="401">
        <f t="shared" si="2"/>
        <v>15</v>
      </c>
      <c r="G192" s="437">
        <v>0</v>
      </c>
      <c r="H192" s="371">
        <v>0</v>
      </c>
      <c r="I192" s="371">
        <v>0</v>
      </c>
      <c r="J192" s="371">
        <v>0</v>
      </c>
      <c r="K192" s="371">
        <v>0</v>
      </c>
      <c r="L192" s="371">
        <v>0</v>
      </c>
      <c r="M192" s="371">
        <v>0</v>
      </c>
      <c r="N192" s="371">
        <v>0</v>
      </c>
      <c r="O192" s="371">
        <v>0</v>
      </c>
      <c r="P192" s="371">
        <v>0</v>
      </c>
      <c r="Q192" s="371">
        <v>0</v>
      </c>
      <c r="R192" s="371">
        <v>0</v>
      </c>
      <c r="S192" s="372">
        <v>0</v>
      </c>
      <c r="T192" s="373">
        <v>15</v>
      </c>
    </row>
    <row r="193" spans="2:20" ht="13.5" hidden="1" customHeight="1" x14ac:dyDescent="0.4">
      <c r="B193" s="349"/>
      <c r="C193" s="420"/>
      <c r="D193" s="399" t="s">
        <v>185</v>
      </c>
      <c r="E193" s="402" t="s">
        <v>174</v>
      </c>
      <c r="F193" s="401">
        <f t="shared" si="2"/>
        <v>6</v>
      </c>
      <c r="G193" s="437">
        <v>0</v>
      </c>
      <c r="H193" s="371">
        <v>5</v>
      </c>
      <c r="I193" s="371">
        <v>0</v>
      </c>
      <c r="J193" s="371">
        <v>0</v>
      </c>
      <c r="K193" s="371">
        <v>0</v>
      </c>
      <c r="L193" s="371">
        <v>0</v>
      </c>
      <c r="M193" s="371">
        <v>0</v>
      </c>
      <c r="N193" s="371">
        <v>0</v>
      </c>
      <c r="O193" s="371">
        <v>0</v>
      </c>
      <c r="P193" s="371">
        <v>0</v>
      </c>
      <c r="Q193" s="371">
        <v>0</v>
      </c>
      <c r="R193" s="371">
        <v>0</v>
      </c>
      <c r="S193" s="372">
        <v>0</v>
      </c>
      <c r="T193" s="373">
        <v>1</v>
      </c>
    </row>
    <row r="194" spans="2:20" ht="13.5" hidden="1" customHeight="1" x14ac:dyDescent="0.4">
      <c r="B194" s="403"/>
      <c r="C194" s="421"/>
      <c r="D194" s="404"/>
      <c r="E194" s="263" t="s">
        <v>175</v>
      </c>
      <c r="F194" s="405">
        <f t="shared" si="2"/>
        <v>7</v>
      </c>
      <c r="G194" s="438">
        <v>0</v>
      </c>
      <c r="H194" s="390">
        <v>0</v>
      </c>
      <c r="I194" s="371">
        <v>0</v>
      </c>
      <c r="J194" s="371">
        <v>0</v>
      </c>
      <c r="K194" s="371">
        <v>0</v>
      </c>
      <c r="L194" s="371">
        <v>0</v>
      </c>
      <c r="M194" s="371">
        <v>0</v>
      </c>
      <c r="N194" s="371">
        <v>0</v>
      </c>
      <c r="O194" s="371">
        <v>0</v>
      </c>
      <c r="P194" s="371">
        <v>0</v>
      </c>
      <c r="Q194" s="371">
        <v>0</v>
      </c>
      <c r="R194" s="371">
        <v>0</v>
      </c>
      <c r="S194" s="372">
        <v>0</v>
      </c>
      <c r="T194" s="414">
        <v>7</v>
      </c>
    </row>
    <row r="195" spans="2:20" ht="12" customHeight="1" x14ac:dyDescent="0.4">
      <c r="B195" s="329" t="s">
        <v>194</v>
      </c>
      <c r="C195" s="330"/>
      <c r="D195" s="331"/>
      <c r="E195" s="332" t="s">
        <v>172</v>
      </c>
      <c r="F195" s="406">
        <f t="shared" ref="F195:F215" si="6">G195+H195+I195+J195+K195+L195+M195+N195+O195+P195+Q195+R195+T195</f>
        <v>2038</v>
      </c>
      <c r="G195" s="335">
        <f>G196+G197</f>
        <v>0</v>
      </c>
      <c r="H195" s="335">
        <f>H196+H197</f>
        <v>23</v>
      </c>
      <c r="I195" s="335">
        <f t="shared" ref="I195:R195" si="7">I196+I197</f>
        <v>0</v>
      </c>
      <c r="J195" s="335">
        <f t="shared" si="7"/>
        <v>0</v>
      </c>
      <c r="K195" s="335">
        <f t="shared" si="7"/>
        <v>0</v>
      </c>
      <c r="L195" s="335">
        <f t="shared" si="7"/>
        <v>8</v>
      </c>
      <c r="M195" s="335">
        <f t="shared" si="7"/>
        <v>246</v>
      </c>
      <c r="N195" s="335">
        <f t="shared" si="7"/>
        <v>0</v>
      </c>
      <c r="O195" s="335">
        <f t="shared" si="7"/>
        <v>55</v>
      </c>
      <c r="P195" s="335">
        <f t="shared" si="7"/>
        <v>0</v>
      </c>
      <c r="Q195" s="335">
        <f t="shared" si="7"/>
        <v>0</v>
      </c>
      <c r="R195" s="335">
        <f t="shared" si="7"/>
        <v>192</v>
      </c>
      <c r="S195" s="335">
        <f>SUM(S196+S197)</f>
        <v>0</v>
      </c>
      <c r="T195" s="333">
        <f>SUM(T196+T197)</f>
        <v>1514</v>
      </c>
    </row>
    <row r="196" spans="2:20" ht="12" customHeight="1" x14ac:dyDescent="0.4">
      <c r="B196" s="339" t="s">
        <v>173</v>
      </c>
      <c r="C196" s="340"/>
      <c r="D196" s="341"/>
      <c r="E196" s="439" t="s">
        <v>174</v>
      </c>
      <c r="F196" s="407">
        <f t="shared" si="6"/>
        <v>1226</v>
      </c>
      <c r="G196" s="440">
        <f t="shared" ref="G196:S197" si="8">G198+G210</f>
        <v>0</v>
      </c>
      <c r="H196" s="345">
        <f t="shared" si="8"/>
        <v>20</v>
      </c>
      <c r="I196" s="345">
        <f t="shared" si="8"/>
        <v>0</v>
      </c>
      <c r="J196" s="345">
        <f t="shared" si="8"/>
        <v>0</v>
      </c>
      <c r="K196" s="345">
        <f t="shared" si="8"/>
        <v>0</v>
      </c>
      <c r="L196" s="345">
        <f>L198+L210</f>
        <v>8</v>
      </c>
      <c r="M196" s="345">
        <f t="shared" si="8"/>
        <v>182</v>
      </c>
      <c r="N196" s="345">
        <f t="shared" si="8"/>
        <v>0</v>
      </c>
      <c r="O196" s="345">
        <f t="shared" si="8"/>
        <v>38</v>
      </c>
      <c r="P196" s="345">
        <f t="shared" si="8"/>
        <v>0</v>
      </c>
      <c r="Q196" s="345">
        <f t="shared" si="8"/>
        <v>0</v>
      </c>
      <c r="R196" s="345">
        <f t="shared" si="8"/>
        <v>114</v>
      </c>
      <c r="S196" s="345">
        <f t="shared" si="8"/>
        <v>0</v>
      </c>
      <c r="T196" s="347">
        <f>T198+T210</f>
        <v>864</v>
      </c>
    </row>
    <row r="197" spans="2:20" ht="12" customHeight="1" x14ac:dyDescent="0.4">
      <c r="B197" s="349"/>
      <c r="C197" s="350"/>
      <c r="D197" s="351"/>
      <c r="E197" s="352" t="s">
        <v>175</v>
      </c>
      <c r="F197" s="408">
        <f t="shared" si="6"/>
        <v>812</v>
      </c>
      <c r="G197" s="355">
        <f t="shared" si="8"/>
        <v>0</v>
      </c>
      <c r="H197" s="355">
        <f t="shared" si="8"/>
        <v>3</v>
      </c>
      <c r="I197" s="355">
        <f t="shared" si="8"/>
        <v>0</v>
      </c>
      <c r="J197" s="355">
        <f t="shared" si="8"/>
        <v>0</v>
      </c>
      <c r="K197" s="355">
        <f t="shared" si="8"/>
        <v>0</v>
      </c>
      <c r="L197" s="355">
        <f>L199+L211</f>
        <v>0</v>
      </c>
      <c r="M197" s="355">
        <f t="shared" si="8"/>
        <v>64</v>
      </c>
      <c r="N197" s="355">
        <f t="shared" si="8"/>
        <v>0</v>
      </c>
      <c r="O197" s="355">
        <f t="shared" si="8"/>
        <v>17</v>
      </c>
      <c r="P197" s="355">
        <f t="shared" si="8"/>
        <v>0</v>
      </c>
      <c r="Q197" s="355">
        <f t="shared" si="8"/>
        <v>0</v>
      </c>
      <c r="R197" s="355">
        <f t="shared" si="8"/>
        <v>78</v>
      </c>
      <c r="S197" s="355">
        <f t="shared" si="8"/>
        <v>0</v>
      </c>
      <c r="T197" s="357">
        <f>T199+T211</f>
        <v>650</v>
      </c>
    </row>
    <row r="198" spans="2:20" hidden="1" x14ac:dyDescent="0.4">
      <c r="B198" s="349"/>
      <c r="C198" s="419" t="s">
        <v>176</v>
      </c>
      <c r="D198" s="157" t="s">
        <v>177</v>
      </c>
      <c r="E198" s="360" t="s">
        <v>174</v>
      </c>
      <c r="F198" s="441">
        <f t="shared" si="6"/>
        <v>1203</v>
      </c>
      <c r="G198" s="362">
        <f t="shared" ref="G198:R199" si="9">SUM(G200+G202+G204+G206+G208)</f>
        <v>0</v>
      </c>
      <c r="H198" s="363">
        <f t="shared" si="9"/>
        <v>12</v>
      </c>
      <c r="I198" s="363">
        <f t="shared" si="9"/>
        <v>0</v>
      </c>
      <c r="J198" s="363">
        <f t="shared" si="9"/>
        <v>0</v>
      </c>
      <c r="K198" s="363">
        <f t="shared" si="9"/>
        <v>0</v>
      </c>
      <c r="L198" s="363">
        <f t="shared" si="9"/>
        <v>0</v>
      </c>
      <c r="M198" s="363">
        <f t="shared" si="9"/>
        <v>182</v>
      </c>
      <c r="N198" s="363">
        <f t="shared" si="9"/>
        <v>0</v>
      </c>
      <c r="O198" s="363">
        <f t="shared" si="9"/>
        <v>38</v>
      </c>
      <c r="P198" s="363">
        <f t="shared" si="9"/>
        <v>0</v>
      </c>
      <c r="Q198" s="363">
        <f t="shared" si="9"/>
        <v>0</v>
      </c>
      <c r="R198" s="363">
        <f t="shared" si="9"/>
        <v>114</v>
      </c>
      <c r="S198" s="364">
        <f>SUM(S200+S202+S204+S206+S208)</f>
        <v>0</v>
      </c>
      <c r="T198" s="365">
        <f>SUM(T200+T202+T204+T206+T208)</f>
        <v>857</v>
      </c>
    </row>
    <row r="199" spans="2:20" hidden="1" x14ac:dyDescent="0.4">
      <c r="B199" s="349"/>
      <c r="C199" s="420"/>
      <c r="D199" s="366"/>
      <c r="E199" s="367" t="s">
        <v>175</v>
      </c>
      <c r="F199" s="401">
        <f t="shared" si="6"/>
        <v>798</v>
      </c>
      <c r="G199" s="376">
        <f t="shared" si="9"/>
        <v>0</v>
      </c>
      <c r="H199" s="371">
        <f t="shared" si="9"/>
        <v>2</v>
      </c>
      <c r="I199" s="371">
        <f t="shared" si="9"/>
        <v>0</v>
      </c>
      <c r="J199" s="371">
        <f t="shared" si="9"/>
        <v>0</v>
      </c>
      <c r="K199" s="371">
        <f t="shared" si="9"/>
        <v>0</v>
      </c>
      <c r="L199" s="371">
        <f t="shared" si="9"/>
        <v>0</v>
      </c>
      <c r="M199" s="371">
        <f t="shared" si="9"/>
        <v>64</v>
      </c>
      <c r="N199" s="371">
        <f t="shared" si="9"/>
        <v>0</v>
      </c>
      <c r="O199" s="371">
        <f t="shared" si="9"/>
        <v>17</v>
      </c>
      <c r="P199" s="371">
        <f t="shared" si="9"/>
        <v>0</v>
      </c>
      <c r="Q199" s="371">
        <f t="shared" si="9"/>
        <v>0</v>
      </c>
      <c r="R199" s="371">
        <f t="shared" si="9"/>
        <v>78</v>
      </c>
      <c r="S199" s="372">
        <f>SUM(S201+S203+S205+S207+S209)</f>
        <v>0</v>
      </c>
      <c r="T199" s="373">
        <f>SUM(T201+T203+T205+T207+T209)</f>
        <v>637</v>
      </c>
    </row>
    <row r="200" spans="2:20" hidden="1" x14ac:dyDescent="0.4">
      <c r="B200" s="349"/>
      <c r="C200" s="420"/>
      <c r="D200" s="374" t="s">
        <v>178</v>
      </c>
      <c r="E200" s="259" t="s">
        <v>174</v>
      </c>
      <c r="F200" s="401">
        <f t="shared" si="6"/>
        <v>586</v>
      </c>
      <c r="G200" s="411">
        <v>0</v>
      </c>
      <c r="H200" s="411">
        <v>2</v>
      </c>
      <c r="I200" s="411">
        <v>0</v>
      </c>
      <c r="J200" s="411">
        <v>0</v>
      </c>
      <c r="K200" s="411">
        <v>0</v>
      </c>
      <c r="L200" s="411">
        <v>0</v>
      </c>
      <c r="M200" s="411">
        <v>19</v>
      </c>
      <c r="N200" s="411">
        <v>0</v>
      </c>
      <c r="O200" s="411">
        <v>19</v>
      </c>
      <c r="P200" s="411">
        <v>0</v>
      </c>
      <c r="Q200" s="411">
        <v>0</v>
      </c>
      <c r="R200" s="411">
        <v>54</v>
      </c>
      <c r="S200" s="431">
        <v>0</v>
      </c>
      <c r="T200" s="373">
        <v>492</v>
      </c>
    </row>
    <row r="201" spans="2:20" hidden="1" x14ac:dyDescent="0.4">
      <c r="B201" s="349"/>
      <c r="C201" s="420"/>
      <c r="D201" s="380"/>
      <c r="E201" s="259" t="s">
        <v>175</v>
      </c>
      <c r="F201" s="401">
        <f t="shared" si="6"/>
        <v>446</v>
      </c>
      <c r="G201" s="411">
        <v>0</v>
      </c>
      <c r="H201" s="411">
        <v>0</v>
      </c>
      <c r="I201" s="411">
        <v>0</v>
      </c>
      <c r="J201" s="411">
        <v>0</v>
      </c>
      <c r="K201" s="411">
        <v>0</v>
      </c>
      <c r="L201" s="411">
        <v>0</v>
      </c>
      <c r="M201" s="411">
        <v>16</v>
      </c>
      <c r="N201" s="411">
        <v>0</v>
      </c>
      <c r="O201" s="411">
        <v>8</v>
      </c>
      <c r="P201" s="411">
        <v>0</v>
      </c>
      <c r="Q201" s="411">
        <v>0</v>
      </c>
      <c r="R201" s="411">
        <v>37</v>
      </c>
      <c r="S201" s="372">
        <v>0</v>
      </c>
      <c r="T201" s="373">
        <v>385</v>
      </c>
    </row>
    <row r="202" spans="2:20" hidden="1" x14ac:dyDescent="0.4">
      <c r="B202" s="349"/>
      <c r="C202" s="420"/>
      <c r="D202" s="374" t="s">
        <v>179</v>
      </c>
      <c r="E202" s="259" t="s">
        <v>174</v>
      </c>
      <c r="F202" s="401">
        <f t="shared" si="6"/>
        <v>349</v>
      </c>
      <c r="G202" s="411">
        <v>0</v>
      </c>
      <c r="H202" s="411">
        <v>0</v>
      </c>
      <c r="I202" s="411">
        <v>0</v>
      </c>
      <c r="J202" s="411">
        <v>0</v>
      </c>
      <c r="K202" s="411">
        <v>0</v>
      </c>
      <c r="L202" s="411">
        <v>0</v>
      </c>
      <c r="M202" s="411">
        <v>95</v>
      </c>
      <c r="N202" s="411">
        <v>0</v>
      </c>
      <c r="O202" s="411">
        <v>16</v>
      </c>
      <c r="P202" s="411">
        <v>0</v>
      </c>
      <c r="Q202" s="411">
        <v>0</v>
      </c>
      <c r="R202" s="411">
        <v>36</v>
      </c>
      <c r="S202" s="372">
        <v>0</v>
      </c>
      <c r="T202" s="373">
        <v>202</v>
      </c>
    </row>
    <row r="203" spans="2:20" hidden="1" x14ac:dyDescent="0.4">
      <c r="B203" s="349"/>
      <c r="C203" s="420"/>
      <c r="D203" s="380"/>
      <c r="E203" s="259" t="s">
        <v>175</v>
      </c>
      <c r="F203" s="401">
        <f t="shared" si="6"/>
        <v>198</v>
      </c>
      <c r="G203" s="411">
        <v>0</v>
      </c>
      <c r="H203" s="411">
        <v>0</v>
      </c>
      <c r="I203" s="411">
        <v>0</v>
      </c>
      <c r="J203" s="411">
        <v>0</v>
      </c>
      <c r="K203" s="411">
        <v>0</v>
      </c>
      <c r="L203" s="411">
        <v>0</v>
      </c>
      <c r="M203" s="411">
        <v>31</v>
      </c>
      <c r="N203" s="411">
        <v>0</v>
      </c>
      <c r="O203" s="411">
        <v>5</v>
      </c>
      <c r="P203" s="411">
        <v>0</v>
      </c>
      <c r="Q203" s="411">
        <v>0</v>
      </c>
      <c r="R203" s="411">
        <v>24</v>
      </c>
      <c r="S203" s="372">
        <v>0</v>
      </c>
      <c r="T203" s="373">
        <v>138</v>
      </c>
    </row>
    <row r="204" spans="2:20" hidden="1" x14ac:dyDescent="0.4">
      <c r="B204" s="349"/>
      <c r="C204" s="420"/>
      <c r="D204" s="374" t="s">
        <v>180</v>
      </c>
      <c r="E204" s="259" t="s">
        <v>174</v>
      </c>
      <c r="F204" s="401">
        <f t="shared" si="6"/>
        <v>259</v>
      </c>
      <c r="G204" s="411">
        <v>0</v>
      </c>
      <c r="H204" s="411">
        <v>10</v>
      </c>
      <c r="I204" s="411">
        <v>0</v>
      </c>
      <c r="J204" s="411">
        <v>0</v>
      </c>
      <c r="K204" s="411">
        <v>0</v>
      </c>
      <c r="L204" s="411">
        <v>0</v>
      </c>
      <c r="M204" s="411">
        <v>67</v>
      </c>
      <c r="N204" s="411">
        <v>0</v>
      </c>
      <c r="O204" s="411">
        <v>3</v>
      </c>
      <c r="P204" s="411">
        <v>0</v>
      </c>
      <c r="Q204" s="411">
        <v>0</v>
      </c>
      <c r="R204" s="411">
        <v>24</v>
      </c>
      <c r="S204" s="372">
        <v>0</v>
      </c>
      <c r="T204" s="373">
        <v>155</v>
      </c>
    </row>
    <row r="205" spans="2:20" hidden="1" x14ac:dyDescent="0.4">
      <c r="B205" s="349"/>
      <c r="C205" s="420"/>
      <c r="D205" s="380"/>
      <c r="E205" s="259" t="s">
        <v>175</v>
      </c>
      <c r="F205" s="401">
        <f t="shared" si="6"/>
        <v>145</v>
      </c>
      <c r="G205" s="411">
        <v>0</v>
      </c>
      <c r="H205" s="411">
        <v>2</v>
      </c>
      <c r="I205" s="411">
        <v>0</v>
      </c>
      <c r="J205" s="411">
        <v>0</v>
      </c>
      <c r="K205" s="411">
        <v>0</v>
      </c>
      <c r="L205" s="411">
        <v>0</v>
      </c>
      <c r="M205" s="411">
        <v>17</v>
      </c>
      <c r="N205" s="411">
        <v>0</v>
      </c>
      <c r="O205" s="411">
        <v>4</v>
      </c>
      <c r="P205" s="411">
        <v>0</v>
      </c>
      <c r="Q205" s="411">
        <v>0</v>
      </c>
      <c r="R205" s="411">
        <v>17</v>
      </c>
      <c r="S205" s="372">
        <v>0</v>
      </c>
      <c r="T205" s="373">
        <v>105</v>
      </c>
    </row>
    <row r="206" spans="2:20" hidden="1" x14ac:dyDescent="0.4">
      <c r="B206" s="349"/>
      <c r="C206" s="420"/>
      <c r="D206" s="374" t="s">
        <v>181</v>
      </c>
      <c r="E206" s="259" t="s">
        <v>174</v>
      </c>
      <c r="F206" s="401">
        <f t="shared" si="6"/>
        <v>9</v>
      </c>
      <c r="G206" s="411">
        <v>0</v>
      </c>
      <c r="H206" s="411">
        <v>0</v>
      </c>
      <c r="I206" s="411">
        <v>0</v>
      </c>
      <c r="J206" s="411">
        <v>0</v>
      </c>
      <c r="K206" s="411">
        <v>0</v>
      </c>
      <c r="L206" s="411">
        <v>0</v>
      </c>
      <c r="M206" s="411">
        <v>1</v>
      </c>
      <c r="N206" s="411">
        <v>0</v>
      </c>
      <c r="O206" s="411">
        <v>0</v>
      </c>
      <c r="P206" s="411">
        <v>0</v>
      </c>
      <c r="Q206" s="411">
        <v>0</v>
      </c>
      <c r="R206" s="411">
        <v>0</v>
      </c>
      <c r="S206" s="372">
        <v>0</v>
      </c>
      <c r="T206" s="373">
        <v>8</v>
      </c>
    </row>
    <row r="207" spans="2:20" hidden="1" x14ac:dyDescent="0.4">
      <c r="B207" s="349"/>
      <c r="C207" s="420"/>
      <c r="D207" s="380"/>
      <c r="E207" s="381" t="s">
        <v>175</v>
      </c>
      <c r="F207" s="401">
        <f t="shared" si="6"/>
        <v>7</v>
      </c>
      <c r="G207" s="437">
        <v>0</v>
      </c>
      <c r="H207" s="371">
        <v>0</v>
      </c>
      <c r="I207" s="411">
        <v>0</v>
      </c>
      <c r="J207" s="411">
        <v>0</v>
      </c>
      <c r="K207" s="411">
        <v>0</v>
      </c>
      <c r="L207" s="411">
        <v>0</v>
      </c>
      <c r="M207" s="411">
        <v>0</v>
      </c>
      <c r="N207" s="411">
        <v>0</v>
      </c>
      <c r="O207" s="411">
        <v>0</v>
      </c>
      <c r="P207" s="411">
        <v>0</v>
      </c>
      <c r="Q207" s="411">
        <v>0</v>
      </c>
      <c r="R207" s="411">
        <v>0</v>
      </c>
      <c r="S207" s="442">
        <v>0</v>
      </c>
      <c r="T207" s="373">
        <v>7</v>
      </c>
    </row>
    <row r="208" spans="2:20" hidden="1" x14ac:dyDescent="0.4">
      <c r="B208" s="349"/>
      <c r="C208" s="420"/>
      <c r="D208" s="385" t="s">
        <v>182</v>
      </c>
      <c r="E208" s="259" t="s">
        <v>174</v>
      </c>
      <c r="F208" s="401">
        <f t="shared" si="6"/>
        <v>0</v>
      </c>
      <c r="G208" s="437">
        <v>0</v>
      </c>
      <c r="H208" s="371">
        <v>0</v>
      </c>
      <c r="I208" s="411">
        <v>0</v>
      </c>
      <c r="J208" s="411">
        <v>0</v>
      </c>
      <c r="K208" s="411">
        <v>0</v>
      </c>
      <c r="L208" s="411">
        <v>0</v>
      </c>
      <c r="M208" s="411">
        <v>0</v>
      </c>
      <c r="N208" s="411">
        <v>0</v>
      </c>
      <c r="O208" s="371">
        <v>0</v>
      </c>
      <c r="P208" s="411">
        <v>0</v>
      </c>
      <c r="Q208" s="411">
        <v>0</v>
      </c>
      <c r="R208" s="411">
        <v>0</v>
      </c>
      <c r="S208" s="372">
        <v>0</v>
      </c>
      <c r="T208" s="373">
        <v>0</v>
      </c>
    </row>
    <row r="209" spans="2:20" hidden="1" x14ac:dyDescent="0.4">
      <c r="B209" s="349"/>
      <c r="C209" s="421"/>
      <c r="D209" s="387"/>
      <c r="E209" s="263" t="s">
        <v>175</v>
      </c>
      <c r="F209" s="405">
        <f t="shared" si="6"/>
        <v>2</v>
      </c>
      <c r="G209" s="433">
        <v>0</v>
      </c>
      <c r="H209" s="390">
        <v>0</v>
      </c>
      <c r="I209" s="390">
        <v>0</v>
      </c>
      <c r="J209" s="412">
        <v>0</v>
      </c>
      <c r="K209" s="412">
        <v>0</v>
      </c>
      <c r="L209" s="412">
        <v>0</v>
      </c>
      <c r="M209" s="412">
        <v>0</v>
      </c>
      <c r="N209" s="390">
        <v>0</v>
      </c>
      <c r="O209" s="390">
        <v>0</v>
      </c>
      <c r="P209" s="412">
        <v>0</v>
      </c>
      <c r="Q209" s="412">
        <v>0</v>
      </c>
      <c r="R209" s="412">
        <v>0</v>
      </c>
      <c r="S209" s="413">
        <v>0</v>
      </c>
      <c r="T209" s="414">
        <v>2</v>
      </c>
    </row>
    <row r="210" spans="2:20" hidden="1" x14ac:dyDescent="0.4">
      <c r="B210" s="349"/>
      <c r="C210" s="419" t="s">
        <v>183</v>
      </c>
      <c r="D210" s="415" t="s">
        <v>177</v>
      </c>
      <c r="E210" s="416" t="s">
        <v>174</v>
      </c>
      <c r="F210" s="401">
        <f t="shared" si="6"/>
        <v>23</v>
      </c>
      <c r="G210" s="371">
        <f>G212+G214</f>
        <v>0</v>
      </c>
      <c r="H210" s="371">
        <f t="shared" ref="H210:T211" si="10">H212+H214</f>
        <v>8</v>
      </c>
      <c r="I210" s="371">
        <f t="shared" si="10"/>
        <v>0</v>
      </c>
      <c r="J210" s="371">
        <f t="shared" si="10"/>
        <v>0</v>
      </c>
      <c r="K210" s="371">
        <f t="shared" si="10"/>
        <v>0</v>
      </c>
      <c r="L210" s="371">
        <f t="shared" si="10"/>
        <v>8</v>
      </c>
      <c r="M210" s="371">
        <f t="shared" si="10"/>
        <v>0</v>
      </c>
      <c r="N210" s="371">
        <f t="shared" si="10"/>
        <v>0</v>
      </c>
      <c r="O210" s="371">
        <f t="shared" si="10"/>
        <v>0</v>
      </c>
      <c r="P210" s="371">
        <f t="shared" si="10"/>
        <v>0</v>
      </c>
      <c r="Q210" s="371">
        <f t="shared" si="10"/>
        <v>0</v>
      </c>
      <c r="R210" s="371">
        <f t="shared" si="10"/>
        <v>0</v>
      </c>
      <c r="S210" s="372">
        <f t="shared" si="10"/>
        <v>0</v>
      </c>
      <c r="T210" s="373">
        <f t="shared" si="10"/>
        <v>7</v>
      </c>
    </row>
    <row r="211" spans="2:20" hidden="1" x14ac:dyDescent="0.4">
      <c r="B211" s="349"/>
      <c r="C211" s="420"/>
      <c r="D211" s="397"/>
      <c r="E211" s="398" t="s">
        <v>175</v>
      </c>
      <c r="F211" s="401">
        <f t="shared" si="6"/>
        <v>14</v>
      </c>
      <c r="G211" s="371">
        <f>G213+G215</f>
        <v>0</v>
      </c>
      <c r="H211" s="371">
        <f t="shared" si="10"/>
        <v>1</v>
      </c>
      <c r="I211" s="371">
        <f t="shared" si="10"/>
        <v>0</v>
      </c>
      <c r="J211" s="371">
        <f t="shared" si="10"/>
        <v>0</v>
      </c>
      <c r="K211" s="371">
        <f t="shared" si="10"/>
        <v>0</v>
      </c>
      <c r="L211" s="371">
        <f t="shared" si="10"/>
        <v>0</v>
      </c>
      <c r="M211" s="371">
        <f t="shared" si="10"/>
        <v>0</v>
      </c>
      <c r="N211" s="371">
        <f t="shared" si="10"/>
        <v>0</v>
      </c>
      <c r="O211" s="371">
        <f t="shared" si="10"/>
        <v>0</v>
      </c>
      <c r="P211" s="371">
        <f t="shared" si="10"/>
        <v>0</v>
      </c>
      <c r="Q211" s="371">
        <f t="shared" si="10"/>
        <v>0</v>
      </c>
      <c r="R211" s="371">
        <f t="shared" si="10"/>
        <v>0</v>
      </c>
      <c r="S211" s="372">
        <f t="shared" si="10"/>
        <v>0</v>
      </c>
      <c r="T211" s="373">
        <f t="shared" si="10"/>
        <v>13</v>
      </c>
    </row>
    <row r="212" spans="2:20" hidden="1" x14ac:dyDescent="0.4">
      <c r="B212" s="349"/>
      <c r="C212" s="420"/>
      <c r="D212" s="399" t="s">
        <v>184</v>
      </c>
      <c r="E212" s="400" t="s">
        <v>174</v>
      </c>
      <c r="F212" s="401">
        <f t="shared" si="6"/>
        <v>7</v>
      </c>
      <c r="G212" s="437">
        <v>0</v>
      </c>
      <c r="H212" s="371">
        <v>0</v>
      </c>
      <c r="I212" s="371">
        <v>0</v>
      </c>
      <c r="J212" s="371">
        <v>0</v>
      </c>
      <c r="K212" s="371">
        <v>0</v>
      </c>
      <c r="L212" s="371">
        <v>4</v>
      </c>
      <c r="M212" s="371">
        <v>0</v>
      </c>
      <c r="N212" s="371">
        <v>0</v>
      </c>
      <c r="O212" s="371">
        <v>0</v>
      </c>
      <c r="P212" s="371">
        <v>0</v>
      </c>
      <c r="Q212" s="371">
        <v>0</v>
      </c>
      <c r="R212" s="371">
        <v>0</v>
      </c>
      <c r="S212" s="431">
        <v>0</v>
      </c>
      <c r="T212" s="373">
        <v>3</v>
      </c>
    </row>
    <row r="213" spans="2:20" hidden="1" x14ac:dyDescent="0.4">
      <c r="B213" s="349"/>
      <c r="C213" s="420"/>
      <c r="D213" s="399"/>
      <c r="E213" s="402" t="s">
        <v>175</v>
      </c>
      <c r="F213" s="401">
        <f t="shared" si="6"/>
        <v>9</v>
      </c>
      <c r="G213" s="437">
        <v>0</v>
      </c>
      <c r="H213" s="371">
        <v>0</v>
      </c>
      <c r="I213" s="371">
        <v>0</v>
      </c>
      <c r="J213" s="371">
        <v>0</v>
      </c>
      <c r="K213" s="371">
        <v>0</v>
      </c>
      <c r="L213" s="371">
        <v>0</v>
      </c>
      <c r="M213" s="371">
        <v>0</v>
      </c>
      <c r="N213" s="371">
        <v>0</v>
      </c>
      <c r="O213" s="371">
        <v>0</v>
      </c>
      <c r="P213" s="371">
        <v>0</v>
      </c>
      <c r="Q213" s="371">
        <v>0</v>
      </c>
      <c r="R213" s="371">
        <v>0</v>
      </c>
      <c r="S213" s="372">
        <v>0</v>
      </c>
      <c r="T213" s="373">
        <v>9</v>
      </c>
    </row>
    <row r="214" spans="2:20" hidden="1" x14ac:dyDescent="0.4">
      <c r="B214" s="349"/>
      <c r="C214" s="420"/>
      <c r="D214" s="399" t="s">
        <v>185</v>
      </c>
      <c r="E214" s="402" t="s">
        <v>174</v>
      </c>
      <c r="F214" s="401">
        <f t="shared" si="6"/>
        <v>16</v>
      </c>
      <c r="G214" s="437">
        <v>0</v>
      </c>
      <c r="H214" s="371">
        <v>8</v>
      </c>
      <c r="I214" s="371">
        <v>0</v>
      </c>
      <c r="J214" s="371">
        <v>0</v>
      </c>
      <c r="K214" s="371">
        <v>0</v>
      </c>
      <c r="L214" s="371">
        <v>4</v>
      </c>
      <c r="M214" s="371">
        <v>0</v>
      </c>
      <c r="N214" s="371">
        <v>0</v>
      </c>
      <c r="O214" s="371">
        <v>0</v>
      </c>
      <c r="P214" s="371">
        <v>0</v>
      </c>
      <c r="Q214" s="371">
        <v>0</v>
      </c>
      <c r="R214" s="371">
        <v>0</v>
      </c>
      <c r="S214" s="372">
        <v>0</v>
      </c>
      <c r="T214" s="373">
        <v>4</v>
      </c>
    </row>
    <row r="215" spans="2:20" hidden="1" x14ac:dyDescent="0.4">
      <c r="B215" s="403"/>
      <c r="C215" s="421"/>
      <c r="D215" s="404"/>
      <c r="E215" s="263" t="s">
        <v>175</v>
      </c>
      <c r="F215" s="405">
        <f t="shared" si="6"/>
        <v>5</v>
      </c>
      <c r="G215" s="433">
        <v>0</v>
      </c>
      <c r="H215" s="390">
        <v>1</v>
      </c>
      <c r="I215" s="390">
        <v>0</v>
      </c>
      <c r="J215" s="390">
        <v>0</v>
      </c>
      <c r="K215" s="390">
        <v>0</v>
      </c>
      <c r="L215" s="390">
        <v>0</v>
      </c>
      <c r="M215" s="390">
        <v>0</v>
      </c>
      <c r="N215" s="390">
        <v>0</v>
      </c>
      <c r="O215" s="390">
        <v>0</v>
      </c>
      <c r="P215" s="390">
        <v>0</v>
      </c>
      <c r="Q215" s="390">
        <v>0</v>
      </c>
      <c r="R215" s="390">
        <v>0</v>
      </c>
      <c r="S215" s="413">
        <v>0</v>
      </c>
      <c r="T215" s="414">
        <v>4</v>
      </c>
    </row>
    <row r="216" spans="2:20" ht="12" customHeight="1" x14ac:dyDescent="0.4">
      <c r="B216" s="329" t="s">
        <v>195</v>
      </c>
      <c r="C216" s="330"/>
      <c r="D216" s="331"/>
      <c r="E216" s="332" t="s">
        <v>172</v>
      </c>
      <c r="F216" s="406">
        <f>G216+H216+I216+J216+K216+L216+M216+N216+O216+P216+Q216+R216+T216</f>
        <v>3146</v>
      </c>
      <c r="G216" s="335">
        <f>G217+G218</f>
        <v>0</v>
      </c>
      <c r="H216" s="335">
        <f>H217+H218</f>
        <v>9</v>
      </c>
      <c r="I216" s="335">
        <f t="shared" ref="I216:R216" si="11">I217+I218</f>
        <v>0</v>
      </c>
      <c r="J216" s="335">
        <f t="shared" si="11"/>
        <v>0</v>
      </c>
      <c r="K216" s="335">
        <f t="shared" si="11"/>
        <v>4</v>
      </c>
      <c r="L216" s="335">
        <f t="shared" si="11"/>
        <v>0</v>
      </c>
      <c r="M216" s="335">
        <f t="shared" si="11"/>
        <v>269</v>
      </c>
      <c r="N216" s="335">
        <f t="shared" si="11"/>
        <v>0</v>
      </c>
      <c r="O216" s="335">
        <f t="shared" si="11"/>
        <v>189</v>
      </c>
      <c r="P216" s="335">
        <f t="shared" si="11"/>
        <v>0</v>
      </c>
      <c r="Q216" s="335">
        <f t="shared" si="11"/>
        <v>0</v>
      </c>
      <c r="R216" s="335">
        <f t="shared" si="11"/>
        <v>495</v>
      </c>
      <c r="S216" s="425">
        <f>SUM(S217+S218)</f>
        <v>0</v>
      </c>
      <c r="T216" s="337">
        <f>T217+T218</f>
        <v>2180</v>
      </c>
    </row>
    <row r="217" spans="2:20" ht="12" customHeight="1" x14ac:dyDescent="0.4">
      <c r="B217" s="339" t="s">
        <v>173</v>
      </c>
      <c r="C217" s="340"/>
      <c r="D217" s="341"/>
      <c r="E217" s="439" t="s">
        <v>174</v>
      </c>
      <c r="F217" s="407">
        <f t="shared" ref="F217:F236" si="12">G217+H217+I217+J217+K217+L217+M217+N217+O217+P217+Q217+R217+T217</f>
        <v>1765</v>
      </c>
      <c r="G217" s="440">
        <f t="shared" ref="G217:R218" si="13">G219+G231</f>
        <v>0</v>
      </c>
      <c r="H217" s="345">
        <f t="shared" si="13"/>
        <v>9</v>
      </c>
      <c r="I217" s="345">
        <f t="shared" si="13"/>
        <v>0</v>
      </c>
      <c r="J217" s="345">
        <f t="shared" si="13"/>
        <v>0</v>
      </c>
      <c r="K217" s="345">
        <f t="shared" si="13"/>
        <v>4</v>
      </c>
      <c r="L217" s="345">
        <f t="shared" si="13"/>
        <v>0</v>
      </c>
      <c r="M217" s="345">
        <f t="shared" si="13"/>
        <v>188</v>
      </c>
      <c r="N217" s="345">
        <f t="shared" si="13"/>
        <v>0</v>
      </c>
      <c r="O217" s="345">
        <f t="shared" si="13"/>
        <v>143</v>
      </c>
      <c r="P217" s="345">
        <f t="shared" si="13"/>
        <v>0</v>
      </c>
      <c r="Q217" s="345">
        <f t="shared" si="13"/>
        <v>0</v>
      </c>
      <c r="R217" s="345">
        <f t="shared" si="13"/>
        <v>306</v>
      </c>
      <c r="S217" s="346">
        <v>0</v>
      </c>
      <c r="T217" s="347">
        <f>T219+T231</f>
        <v>1115</v>
      </c>
    </row>
    <row r="218" spans="2:20" ht="12" customHeight="1" x14ac:dyDescent="0.4">
      <c r="B218" s="349"/>
      <c r="C218" s="350"/>
      <c r="D218" s="351"/>
      <c r="E218" s="352" t="s">
        <v>175</v>
      </c>
      <c r="F218" s="408">
        <f t="shared" si="12"/>
        <v>1381</v>
      </c>
      <c r="G218" s="355">
        <f t="shared" si="13"/>
        <v>0</v>
      </c>
      <c r="H218" s="355">
        <f t="shared" si="13"/>
        <v>0</v>
      </c>
      <c r="I218" s="355">
        <f t="shared" si="13"/>
        <v>0</v>
      </c>
      <c r="J218" s="355">
        <f t="shared" si="13"/>
        <v>0</v>
      </c>
      <c r="K218" s="355">
        <f t="shared" si="13"/>
        <v>0</v>
      </c>
      <c r="L218" s="355">
        <f t="shared" si="13"/>
        <v>0</v>
      </c>
      <c r="M218" s="355">
        <f t="shared" si="13"/>
        <v>81</v>
      </c>
      <c r="N218" s="355">
        <f t="shared" si="13"/>
        <v>0</v>
      </c>
      <c r="O218" s="355">
        <f t="shared" si="13"/>
        <v>46</v>
      </c>
      <c r="P218" s="355">
        <f t="shared" si="13"/>
        <v>0</v>
      </c>
      <c r="Q218" s="355">
        <f t="shared" si="13"/>
        <v>0</v>
      </c>
      <c r="R218" s="355">
        <f t="shared" si="13"/>
        <v>189</v>
      </c>
      <c r="S218" s="356">
        <v>0</v>
      </c>
      <c r="T218" s="357">
        <f>T220+T232</f>
        <v>1065</v>
      </c>
    </row>
    <row r="219" spans="2:20" ht="12" hidden="1" customHeight="1" x14ac:dyDescent="0.4">
      <c r="B219" s="349"/>
      <c r="C219" s="419" t="s">
        <v>176</v>
      </c>
      <c r="D219" s="157" t="s">
        <v>177</v>
      </c>
      <c r="E219" s="360" t="s">
        <v>174</v>
      </c>
      <c r="F219" s="441">
        <f t="shared" si="12"/>
        <v>1749</v>
      </c>
      <c r="G219" s="362">
        <f t="shared" ref="G219:R220" si="14">SUM(G221+G223+G225+G227+G229)</f>
        <v>0</v>
      </c>
      <c r="H219" s="363">
        <f t="shared" si="14"/>
        <v>8</v>
      </c>
      <c r="I219" s="363">
        <f t="shared" si="14"/>
        <v>0</v>
      </c>
      <c r="J219" s="363">
        <f t="shared" si="14"/>
        <v>0</v>
      </c>
      <c r="K219" s="363">
        <f t="shared" si="14"/>
        <v>0</v>
      </c>
      <c r="L219" s="363">
        <f t="shared" si="14"/>
        <v>0</v>
      </c>
      <c r="M219" s="363">
        <f t="shared" si="14"/>
        <v>184</v>
      </c>
      <c r="N219" s="363">
        <f t="shared" si="14"/>
        <v>0</v>
      </c>
      <c r="O219" s="363">
        <f t="shared" si="14"/>
        <v>143</v>
      </c>
      <c r="P219" s="363">
        <f t="shared" si="14"/>
        <v>0</v>
      </c>
      <c r="Q219" s="363">
        <f t="shared" si="14"/>
        <v>0</v>
      </c>
      <c r="R219" s="363">
        <f t="shared" si="14"/>
        <v>305</v>
      </c>
      <c r="S219" s="364">
        <f>SUM(S221+S223+S225+S227+S229)</f>
        <v>0</v>
      </c>
      <c r="T219" s="365">
        <f>SUM(T221+T223+T225+T227+T229)</f>
        <v>1109</v>
      </c>
    </row>
    <row r="220" spans="2:20" ht="12" hidden="1" customHeight="1" x14ac:dyDescent="0.4">
      <c r="B220" s="349"/>
      <c r="C220" s="420"/>
      <c r="D220" s="366"/>
      <c r="E220" s="367" t="s">
        <v>175</v>
      </c>
      <c r="F220" s="401">
        <f t="shared" si="12"/>
        <v>1374</v>
      </c>
      <c r="G220" s="376">
        <f t="shared" si="14"/>
        <v>0</v>
      </c>
      <c r="H220" s="371">
        <f t="shared" si="14"/>
        <v>0</v>
      </c>
      <c r="I220" s="371">
        <f t="shared" si="14"/>
        <v>0</v>
      </c>
      <c r="J220" s="371">
        <f t="shared" si="14"/>
        <v>0</v>
      </c>
      <c r="K220" s="371">
        <f t="shared" si="14"/>
        <v>0</v>
      </c>
      <c r="L220" s="371">
        <f t="shared" si="14"/>
        <v>0</v>
      </c>
      <c r="M220" s="371">
        <f t="shared" si="14"/>
        <v>78</v>
      </c>
      <c r="N220" s="371">
        <f t="shared" si="14"/>
        <v>0</v>
      </c>
      <c r="O220" s="371">
        <f t="shared" si="14"/>
        <v>46</v>
      </c>
      <c r="P220" s="371">
        <f t="shared" si="14"/>
        <v>0</v>
      </c>
      <c r="Q220" s="371">
        <f t="shared" si="14"/>
        <v>0</v>
      </c>
      <c r="R220" s="371">
        <f t="shared" si="14"/>
        <v>189</v>
      </c>
      <c r="S220" s="372">
        <f>SUM(S222+S224+S226+S228+S230)</f>
        <v>0</v>
      </c>
      <c r="T220" s="373">
        <f>SUM(T222+T224+T226+T228+T230)</f>
        <v>1061</v>
      </c>
    </row>
    <row r="221" spans="2:20" ht="12" hidden="1" customHeight="1" x14ac:dyDescent="0.4">
      <c r="B221" s="349"/>
      <c r="C221" s="420"/>
      <c r="D221" s="374" t="s">
        <v>178</v>
      </c>
      <c r="E221" s="259" t="s">
        <v>174</v>
      </c>
      <c r="F221" s="401">
        <f t="shared" si="12"/>
        <v>1009</v>
      </c>
      <c r="G221" s="411">
        <v>0</v>
      </c>
      <c r="H221" s="411">
        <v>0</v>
      </c>
      <c r="I221" s="411">
        <v>0</v>
      </c>
      <c r="J221" s="411">
        <v>0</v>
      </c>
      <c r="K221" s="411">
        <v>0</v>
      </c>
      <c r="L221" s="411">
        <v>0</v>
      </c>
      <c r="M221" s="411">
        <v>27</v>
      </c>
      <c r="N221" s="411">
        <v>0</v>
      </c>
      <c r="O221" s="411">
        <v>90</v>
      </c>
      <c r="P221" s="411">
        <v>0</v>
      </c>
      <c r="Q221" s="411">
        <v>0</v>
      </c>
      <c r="R221" s="411">
        <v>227</v>
      </c>
      <c r="S221" s="431">
        <v>0</v>
      </c>
      <c r="T221" s="373">
        <v>665</v>
      </c>
    </row>
    <row r="222" spans="2:20" ht="12" hidden="1" customHeight="1" x14ac:dyDescent="0.4">
      <c r="B222" s="349"/>
      <c r="C222" s="420"/>
      <c r="D222" s="380"/>
      <c r="E222" s="259" t="s">
        <v>175</v>
      </c>
      <c r="F222" s="401">
        <f t="shared" si="12"/>
        <v>816</v>
      </c>
      <c r="G222" s="411">
        <v>0</v>
      </c>
      <c r="H222" s="411">
        <v>0</v>
      </c>
      <c r="I222" s="411">
        <v>0</v>
      </c>
      <c r="J222" s="411">
        <v>0</v>
      </c>
      <c r="K222" s="411">
        <v>0</v>
      </c>
      <c r="L222" s="411">
        <v>0</v>
      </c>
      <c r="M222" s="411">
        <v>17</v>
      </c>
      <c r="N222" s="411">
        <v>0</v>
      </c>
      <c r="O222" s="411">
        <v>11</v>
      </c>
      <c r="P222" s="411">
        <v>0</v>
      </c>
      <c r="Q222" s="411">
        <v>0</v>
      </c>
      <c r="R222" s="411">
        <v>135</v>
      </c>
      <c r="S222" s="372">
        <v>0</v>
      </c>
      <c r="T222" s="373">
        <v>653</v>
      </c>
    </row>
    <row r="223" spans="2:20" ht="12" hidden="1" customHeight="1" x14ac:dyDescent="0.4">
      <c r="B223" s="349"/>
      <c r="C223" s="420"/>
      <c r="D223" s="374" t="s">
        <v>179</v>
      </c>
      <c r="E223" s="259" t="s">
        <v>174</v>
      </c>
      <c r="F223" s="401">
        <f t="shared" si="12"/>
        <v>446</v>
      </c>
      <c r="G223" s="411">
        <v>0</v>
      </c>
      <c r="H223" s="411">
        <v>0</v>
      </c>
      <c r="I223" s="411">
        <v>0</v>
      </c>
      <c r="J223" s="411">
        <v>0</v>
      </c>
      <c r="K223" s="411">
        <v>0</v>
      </c>
      <c r="L223" s="411">
        <v>0</v>
      </c>
      <c r="M223" s="411">
        <v>125</v>
      </c>
      <c r="N223" s="411">
        <v>0</v>
      </c>
      <c r="O223" s="411">
        <v>35</v>
      </c>
      <c r="P223" s="411">
        <v>0</v>
      </c>
      <c r="Q223" s="411">
        <v>0</v>
      </c>
      <c r="R223" s="411">
        <v>42</v>
      </c>
      <c r="S223" s="372">
        <v>0</v>
      </c>
      <c r="T223" s="373">
        <v>244</v>
      </c>
    </row>
    <row r="224" spans="2:20" ht="12" hidden="1" customHeight="1" x14ac:dyDescent="0.4">
      <c r="B224" s="349"/>
      <c r="C224" s="420"/>
      <c r="D224" s="380"/>
      <c r="E224" s="259" t="s">
        <v>175</v>
      </c>
      <c r="F224" s="401">
        <f t="shared" si="12"/>
        <v>313</v>
      </c>
      <c r="G224" s="411">
        <v>0</v>
      </c>
      <c r="H224" s="411">
        <v>0</v>
      </c>
      <c r="I224" s="411">
        <v>0</v>
      </c>
      <c r="J224" s="411">
        <v>0</v>
      </c>
      <c r="K224" s="411">
        <v>0</v>
      </c>
      <c r="L224" s="411">
        <v>0</v>
      </c>
      <c r="M224" s="411">
        <v>42</v>
      </c>
      <c r="N224" s="411">
        <v>0</v>
      </c>
      <c r="O224" s="411">
        <v>17</v>
      </c>
      <c r="P224" s="411">
        <v>0</v>
      </c>
      <c r="Q224" s="411">
        <v>0</v>
      </c>
      <c r="R224" s="411">
        <v>37</v>
      </c>
      <c r="S224" s="372">
        <v>0</v>
      </c>
      <c r="T224" s="373">
        <v>217</v>
      </c>
    </row>
    <row r="225" spans="2:20" ht="12" hidden="1" customHeight="1" x14ac:dyDescent="0.4">
      <c r="B225" s="349"/>
      <c r="C225" s="420"/>
      <c r="D225" s="374" t="s">
        <v>180</v>
      </c>
      <c r="E225" s="259" t="s">
        <v>174</v>
      </c>
      <c r="F225" s="401">
        <f t="shared" si="12"/>
        <v>291</v>
      </c>
      <c r="G225" s="411">
        <v>0</v>
      </c>
      <c r="H225" s="411">
        <v>8</v>
      </c>
      <c r="I225" s="411">
        <v>0</v>
      </c>
      <c r="J225" s="411">
        <v>0</v>
      </c>
      <c r="K225" s="411">
        <v>0</v>
      </c>
      <c r="L225" s="411">
        <v>0</v>
      </c>
      <c r="M225" s="411">
        <v>32</v>
      </c>
      <c r="N225" s="411">
        <v>0</v>
      </c>
      <c r="O225" s="411">
        <v>18</v>
      </c>
      <c r="P225" s="411">
        <v>0</v>
      </c>
      <c r="Q225" s="411">
        <v>0</v>
      </c>
      <c r="R225" s="411">
        <v>36</v>
      </c>
      <c r="S225" s="372">
        <v>0</v>
      </c>
      <c r="T225" s="373">
        <v>197</v>
      </c>
    </row>
    <row r="226" spans="2:20" ht="12" hidden="1" customHeight="1" x14ac:dyDescent="0.4">
      <c r="B226" s="349"/>
      <c r="C226" s="420"/>
      <c r="D226" s="380"/>
      <c r="E226" s="259" t="s">
        <v>175</v>
      </c>
      <c r="F226" s="401">
        <f t="shared" si="12"/>
        <v>245</v>
      </c>
      <c r="G226" s="411">
        <v>0</v>
      </c>
      <c r="H226" s="411">
        <v>0</v>
      </c>
      <c r="I226" s="411">
        <v>0</v>
      </c>
      <c r="J226" s="411">
        <v>0</v>
      </c>
      <c r="K226" s="411">
        <v>0</v>
      </c>
      <c r="L226" s="411">
        <v>0</v>
      </c>
      <c r="M226" s="411">
        <v>19</v>
      </c>
      <c r="N226" s="411">
        <v>0</v>
      </c>
      <c r="O226" s="411">
        <v>18</v>
      </c>
      <c r="P226" s="411">
        <v>0</v>
      </c>
      <c r="Q226" s="411">
        <v>0</v>
      </c>
      <c r="R226" s="411">
        <v>17</v>
      </c>
      <c r="S226" s="372">
        <v>0</v>
      </c>
      <c r="T226" s="373">
        <v>191</v>
      </c>
    </row>
    <row r="227" spans="2:20" ht="12" hidden="1" customHeight="1" x14ac:dyDescent="0.4">
      <c r="B227" s="349"/>
      <c r="C227" s="420"/>
      <c r="D227" s="374" t="s">
        <v>181</v>
      </c>
      <c r="E227" s="259" t="s">
        <v>174</v>
      </c>
      <c r="F227" s="401">
        <f t="shared" si="12"/>
        <v>3</v>
      </c>
      <c r="G227" s="411">
        <v>0</v>
      </c>
      <c r="H227" s="411">
        <v>0</v>
      </c>
      <c r="I227" s="411">
        <v>0</v>
      </c>
      <c r="J227" s="411">
        <v>0</v>
      </c>
      <c r="K227" s="411">
        <v>0</v>
      </c>
      <c r="L227" s="411">
        <v>0</v>
      </c>
      <c r="M227" s="411">
        <v>0</v>
      </c>
      <c r="N227" s="411">
        <v>0</v>
      </c>
      <c r="O227" s="411">
        <v>0</v>
      </c>
      <c r="P227" s="411">
        <v>0</v>
      </c>
      <c r="Q227" s="411">
        <v>0</v>
      </c>
      <c r="R227" s="411">
        <v>0</v>
      </c>
      <c r="S227" s="372">
        <v>0</v>
      </c>
      <c r="T227" s="373">
        <v>3</v>
      </c>
    </row>
    <row r="228" spans="2:20" ht="12" hidden="1" customHeight="1" x14ac:dyDescent="0.4">
      <c r="B228" s="349"/>
      <c r="C228" s="420"/>
      <c r="D228" s="380"/>
      <c r="E228" s="381" t="s">
        <v>175</v>
      </c>
      <c r="F228" s="401">
        <f t="shared" si="12"/>
        <v>0</v>
      </c>
      <c r="G228" s="437">
        <v>0</v>
      </c>
      <c r="H228" s="371">
        <v>0</v>
      </c>
      <c r="I228" s="411">
        <v>0</v>
      </c>
      <c r="J228" s="411">
        <v>0</v>
      </c>
      <c r="K228" s="411">
        <v>0</v>
      </c>
      <c r="L228" s="411">
        <v>0</v>
      </c>
      <c r="M228" s="411">
        <v>0</v>
      </c>
      <c r="N228" s="411">
        <v>0</v>
      </c>
      <c r="O228" s="411">
        <v>0</v>
      </c>
      <c r="P228" s="411">
        <v>0</v>
      </c>
      <c r="Q228" s="411">
        <v>0</v>
      </c>
      <c r="R228" s="411">
        <v>0</v>
      </c>
      <c r="S228" s="442">
        <v>0</v>
      </c>
      <c r="T228" s="373">
        <v>0</v>
      </c>
    </row>
    <row r="229" spans="2:20" ht="12" hidden="1" customHeight="1" x14ac:dyDescent="0.4">
      <c r="B229" s="349"/>
      <c r="C229" s="420"/>
      <c r="D229" s="385" t="s">
        <v>182</v>
      </c>
      <c r="E229" s="259" t="s">
        <v>174</v>
      </c>
      <c r="F229" s="401">
        <f t="shared" si="12"/>
        <v>0</v>
      </c>
      <c r="G229" s="437">
        <v>0</v>
      </c>
      <c r="H229" s="371">
        <v>0</v>
      </c>
      <c r="I229" s="411">
        <v>0</v>
      </c>
      <c r="J229" s="411">
        <v>0</v>
      </c>
      <c r="K229" s="411">
        <v>0</v>
      </c>
      <c r="L229" s="411">
        <v>0</v>
      </c>
      <c r="M229" s="411">
        <v>0</v>
      </c>
      <c r="N229" s="411">
        <v>0</v>
      </c>
      <c r="O229" s="371">
        <v>0</v>
      </c>
      <c r="P229" s="411">
        <v>0</v>
      </c>
      <c r="Q229" s="411">
        <v>0</v>
      </c>
      <c r="R229" s="411">
        <v>0</v>
      </c>
      <c r="S229" s="372">
        <v>0</v>
      </c>
      <c r="T229" s="373">
        <v>0</v>
      </c>
    </row>
    <row r="230" spans="2:20" ht="12" hidden="1" customHeight="1" x14ac:dyDescent="0.4">
      <c r="B230" s="349"/>
      <c r="C230" s="421"/>
      <c r="D230" s="387"/>
      <c r="E230" s="263" t="s">
        <v>175</v>
      </c>
      <c r="F230" s="405">
        <f t="shared" si="12"/>
        <v>0</v>
      </c>
      <c r="G230" s="433">
        <v>0</v>
      </c>
      <c r="H230" s="390">
        <v>0</v>
      </c>
      <c r="I230" s="390">
        <v>0</v>
      </c>
      <c r="J230" s="412">
        <v>0</v>
      </c>
      <c r="K230" s="412">
        <v>0</v>
      </c>
      <c r="L230" s="412">
        <v>0</v>
      </c>
      <c r="M230" s="412">
        <v>0</v>
      </c>
      <c r="N230" s="390">
        <v>0</v>
      </c>
      <c r="O230" s="390">
        <v>0</v>
      </c>
      <c r="P230" s="412">
        <v>0</v>
      </c>
      <c r="Q230" s="412">
        <v>0</v>
      </c>
      <c r="R230" s="412">
        <v>0</v>
      </c>
      <c r="S230" s="413">
        <v>0</v>
      </c>
      <c r="T230" s="414">
        <v>0</v>
      </c>
    </row>
    <row r="231" spans="2:20" ht="12" hidden="1" customHeight="1" x14ac:dyDescent="0.4">
      <c r="B231" s="349"/>
      <c r="C231" s="419" t="s">
        <v>183</v>
      </c>
      <c r="D231" s="415" t="s">
        <v>177</v>
      </c>
      <c r="E231" s="416" t="s">
        <v>174</v>
      </c>
      <c r="F231" s="401">
        <f t="shared" si="12"/>
        <v>16</v>
      </c>
      <c r="G231" s="371">
        <f t="shared" ref="G231:T232" si="15">G233+G235</f>
        <v>0</v>
      </c>
      <c r="H231" s="371">
        <f t="shared" si="15"/>
        <v>1</v>
      </c>
      <c r="I231" s="371">
        <f t="shared" si="15"/>
        <v>0</v>
      </c>
      <c r="J231" s="371">
        <f t="shared" si="15"/>
        <v>0</v>
      </c>
      <c r="K231" s="371">
        <f t="shared" si="15"/>
        <v>4</v>
      </c>
      <c r="L231" s="371">
        <f t="shared" si="15"/>
        <v>0</v>
      </c>
      <c r="M231" s="371">
        <f t="shared" si="15"/>
        <v>4</v>
      </c>
      <c r="N231" s="371">
        <f t="shared" si="15"/>
        <v>0</v>
      </c>
      <c r="O231" s="371">
        <f t="shared" si="15"/>
        <v>0</v>
      </c>
      <c r="P231" s="371">
        <f t="shared" si="15"/>
        <v>0</v>
      </c>
      <c r="Q231" s="371">
        <f t="shared" si="15"/>
        <v>0</v>
      </c>
      <c r="R231" s="371">
        <f t="shared" si="15"/>
        <v>1</v>
      </c>
      <c r="S231" s="372">
        <f t="shared" si="15"/>
        <v>0</v>
      </c>
      <c r="T231" s="365">
        <f t="shared" si="15"/>
        <v>6</v>
      </c>
    </row>
    <row r="232" spans="2:20" ht="12" hidden="1" customHeight="1" x14ac:dyDescent="0.4">
      <c r="B232" s="349"/>
      <c r="C232" s="420"/>
      <c r="D232" s="397"/>
      <c r="E232" s="398" t="s">
        <v>175</v>
      </c>
      <c r="F232" s="401">
        <f t="shared" si="12"/>
        <v>7</v>
      </c>
      <c r="G232" s="371">
        <f t="shared" si="15"/>
        <v>0</v>
      </c>
      <c r="H232" s="371">
        <f t="shared" si="15"/>
        <v>0</v>
      </c>
      <c r="I232" s="371">
        <f t="shared" si="15"/>
        <v>0</v>
      </c>
      <c r="J232" s="371">
        <f t="shared" si="15"/>
        <v>0</v>
      </c>
      <c r="K232" s="371">
        <f t="shared" si="15"/>
        <v>0</v>
      </c>
      <c r="L232" s="371">
        <f t="shared" si="15"/>
        <v>0</v>
      </c>
      <c r="M232" s="371">
        <f t="shared" si="15"/>
        <v>3</v>
      </c>
      <c r="N232" s="371">
        <f t="shared" si="15"/>
        <v>0</v>
      </c>
      <c r="O232" s="371">
        <f t="shared" si="15"/>
        <v>0</v>
      </c>
      <c r="P232" s="371">
        <f t="shared" si="15"/>
        <v>0</v>
      </c>
      <c r="Q232" s="371">
        <f t="shared" si="15"/>
        <v>0</v>
      </c>
      <c r="R232" s="371">
        <f t="shared" si="15"/>
        <v>0</v>
      </c>
      <c r="S232" s="372">
        <f t="shared" si="15"/>
        <v>0</v>
      </c>
      <c r="T232" s="373">
        <f t="shared" si="15"/>
        <v>4</v>
      </c>
    </row>
    <row r="233" spans="2:20" ht="12" hidden="1" customHeight="1" x14ac:dyDescent="0.4">
      <c r="B233" s="349"/>
      <c r="C233" s="420"/>
      <c r="D233" s="399" t="s">
        <v>184</v>
      </c>
      <c r="E233" s="400" t="s">
        <v>174</v>
      </c>
      <c r="F233" s="401">
        <f t="shared" si="12"/>
        <v>9</v>
      </c>
      <c r="G233" s="437">
        <v>0</v>
      </c>
      <c r="H233" s="371">
        <v>1</v>
      </c>
      <c r="I233" s="371">
        <v>0</v>
      </c>
      <c r="J233" s="371">
        <v>0</v>
      </c>
      <c r="K233" s="371">
        <v>4</v>
      </c>
      <c r="L233" s="371">
        <v>0</v>
      </c>
      <c r="M233" s="371">
        <v>3</v>
      </c>
      <c r="N233" s="371">
        <f>N235+N300</f>
        <v>0</v>
      </c>
      <c r="O233" s="371">
        <v>0</v>
      </c>
      <c r="P233" s="371">
        <v>0</v>
      </c>
      <c r="Q233" s="371">
        <v>0</v>
      </c>
      <c r="R233" s="371">
        <v>0</v>
      </c>
      <c r="S233" s="431">
        <v>0</v>
      </c>
      <c r="T233" s="373">
        <v>1</v>
      </c>
    </row>
    <row r="234" spans="2:20" ht="12" hidden="1" customHeight="1" x14ac:dyDescent="0.4">
      <c r="B234" s="349"/>
      <c r="C234" s="420"/>
      <c r="D234" s="399"/>
      <c r="E234" s="402" t="s">
        <v>175</v>
      </c>
      <c r="F234" s="401">
        <f t="shared" si="12"/>
        <v>5</v>
      </c>
      <c r="G234" s="437">
        <v>0</v>
      </c>
      <c r="H234" s="371">
        <v>0</v>
      </c>
      <c r="I234" s="371">
        <v>0</v>
      </c>
      <c r="J234" s="371">
        <v>0</v>
      </c>
      <c r="K234" s="371">
        <v>0</v>
      </c>
      <c r="L234" s="371">
        <v>0</v>
      </c>
      <c r="M234" s="371">
        <v>2</v>
      </c>
      <c r="N234" s="371">
        <f>N236+N301</f>
        <v>0</v>
      </c>
      <c r="O234" s="371">
        <v>0</v>
      </c>
      <c r="P234" s="371">
        <v>0</v>
      </c>
      <c r="Q234" s="371">
        <v>0</v>
      </c>
      <c r="R234" s="371">
        <v>0</v>
      </c>
      <c r="S234" s="372">
        <v>0</v>
      </c>
      <c r="T234" s="373">
        <v>3</v>
      </c>
    </row>
    <row r="235" spans="2:20" ht="12" hidden="1" customHeight="1" x14ac:dyDescent="0.4">
      <c r="B235" s="349"/>
      <c r="C235" s="420"/>
      <c r="D235" s="399" t="s">
        <v>185</v>
      </c>
      <c r="E235" s="402" t="s">
        <v>174</v>
      </c>
      <c r="F235" s="401">
        <f t="shared" si="12"/>
        <v>7</v>
      </c>
      <c r="G235" s="437">
        <v>0</v>
      </c>
      <c r="H235" s="371">
        <v>0</v>
      </c>
      <c r="I235" s="371">
        <v>0</v>
      </c>
      <c r="J235" s="371">
        <v>0</v>
      </c>
      <c r="K235" s="371">
        <v>0</v>
      </c>
      <c r="L235" s="371">
        <v>0</v>
      </c>
      <c r="M235" s="371">
        <v>1</v>
      </c>
      <c r="N235" s="371">
        <f>N300+N302</f>
        <v>0</v>
      </c>
      <c r="O235" s="371">
        <v>0</v>
      </c>
      <c r="P235" s="371">
        <v>0</v>
      </c>
      <c r="Q235" s="371">
        <v>0</v>
      </c>
      <c r="R235" s="371">
        <v>1</v>
      </c>
      <c r="S235" s="372">
        <v>0</v>
      </c>
      <c r="T235" s="373">
        <v>5</v>
      </c>
    </row>
    <row r="236" spans="2:20" ht="12" hidden="1" customHeight="1" x14ac:dyDescent="0.4">
      <c r="B236" s="403"/>
      <c r="C236" s="421"/>
      <c r="D236" s="404"/>
      <c r="E236" s="263" t="s">
        <v>175</v>
      </c>
      <c r="F236" s="405">
        <f t="shared" si="12"/>
        <v>2</v>
      </c>
      <c r="G236" s="433">
        <v>0</v>
      </c>
      <c r="H236" s="390">
        <v>0</v>
      </c>
      <c r="I236" s="390">
        <v>0</v>
      </c>
      <c r="J236" s="390">
        <v>0</v>
      </c>
      <c r="K236" s="390">
        <v>0</v>
      </c>
      <c r="L236" s="390">
        <v>0</v>
      </c>
      <c r="M236" s="390">
        <v>1</v>
      </c>
      <c r="N236" s="390">
        <v>0</v>
      </c>
      <c r="O236" s="390">
        <v>0</v>
      </c>
      <c r="P236" s="390">
        <v>0</v>
      </c>
      <c r="Q236" s="390">
        <v>0</v>
      </c>
      <c r="R236" s="390">
        <v>0</v>
      </c>
      <c r="S236" s="413">
        <v>0</v>
      </c>
      <c r="T236" s="414">
        <v>1</v>
      </c>
    </row>
    <row r="237" spans="2:20" ht="12" customHeight="1" x14ac:dyDescent="0.4">
      <c r="B237" s="329" t="s">
        <v>196</v>
      </c>
      <c r="C237" s="330"/>
      <c r="D237" s="331"/>
      <c r="E237" s="332" t="s">
        <v>172</v>
      </c>
      <c r="F237" s="406">
        <f>G237+H237+I237+J237+K237+L237+M237+N237+O237+P237+Q237+R237+T237</f>
        <v>3850</v>
      </c>
      <c r="G237" s="335">
        <f>G238+G239</f>
        <v>0</v>
      </c>
      <c r="H237" s="335">
        <f>H238+H239</f>
        <v>0</v>
      </c>
      <c r="I237" s="335">
        <f t="shared" ref="I237:R237" si="16">I238+I239</f>
        <v>0</v>
      </c>
      <c r="J237" s="335">
        <f t="shared" si="16"/>
        <v>0</v>
      </c>
      <c r="K237" s="335">
        <f t="shared" si="16"/>
        <v>0</v>
      </c>
      <c r="L237" s="335">
        <f t="shared" si="16"/>
        <v>0</v>
      </c>
      <c r="M237" s="335">
        <f t="shared" si="16"/>
        <v>65</v>
      </c>
      <c r="N237" s="335">
        <f t="shared" si="16"/>
        <v>0</v>
      </c>
      <c r="O237" s="335">
        <f t="shared" si="16"/>
        <v>31</v>
      </c>
      <c r="P237" s="335">
        <f t="shared" si="16"/>
        <v>0</v>
      </c>
      <c r="Q237" s="335">
        <f t="shared" si="16"/>
        <v>0</v>
      </c>
      <c r="R237" s="335">
        <f t="shared" si="16"/>
        <v>84</v>
      </c>
      <c r="S237" s="425">
        <f>SUM(S238+S239)</f>
        <v>0</v>
      </c>
      <c r="T237" s="337">
        <f>T238+T239</f>
        <v>3670</v>
      </c>
    </row>
    <row r="238" spans="2:20" ht="12" customHeight="1" x14ac:dyDescent="0.4">
      <c r="B238" s="339" t="s">
        <v>173</v>
      </c>
      <c r="C238" s="340"/>
      <c r="D238" s="341"/>
      <c r="E238" s="439" t="s">
        <v>174</v>
      </c>
      <c r="F238" s="407">
        <f t="shared" ref="F238:F257" si="17">G238+H238+I238+J238+K238+L238+M238+N238+O238+P238+Q238+R238+T238</f>
        <v>2084</v>
      </c>
      <c r="G238" s="440">
        <f t="shared" ref="G238:R239" si="18">G240+G252</f>
        <v>0</v>
      </c>
      <c r="H238" s="345">
        <f t="shared" si="18"/>
        <v>0</v>
      </c>
      <c r="I238" s="345">
        <f t="shared" si="18"/>
        <v>0</v>
      </c>
      <c r="J238" s="345">
        <f t="shared" si="18"/>
        <v>0</v>
      </c>
      <c r="K238" s="345">
        <f t="shared" si="18"/>
        <v>0</v>
      </c>
      <c r="L238" s="345">
        <f t="shared" si="18"/>
        <v>0</v>
      </c>
      <c r="M238" s="345">
        <f t="shared" si="18"/>
        <v>39</v>
      </c>
      <c r="N238" s="345">
        <f t="shared" si="18"/>
        <v>0</v>
      </c>
      <c r="O238" s="345">
        <f t="shared" si="18"/>
        <v>27</v>
      </c>
      <c r="P238" s="345">
        <f t="shared" si="18"/>
        <v>0</v>
      </c>
      <c r="Q238" s="345">
        <f t="shared" si="18"/>
        <v>0</v>
      </c>
      <c r="R238" s="345">
        <f t="shared" si="18"/>
        <v>54</v>
      </c>
      <c r="S238" s="346">
        <v>0</v>
      </c>
      <c r="T238" s="347">
        <f>T240+T252</f>
        <v>1964</v>
      </c>
    </row>
    <row r="239" spans="2:20" ht="12" customHeight="1" x14ac:dyDescent="0.4">
      <c r="B239" s="349"/>
      <c r="C239" s="350"/>
      <c r="D239" s="351"/>
      <c r="E239" s="352" t="s">
        <v>175</v>
      </c>
      <c r="F239" s="408">
        <f t="shared" si="17"/>
        <v>1766</v>
      </c>
      <c r="G239" s="355">
        <f t="shared" si="18"/>
        <v>0</v>
      </c>
      <c r="H239" s="355">
        <f t="shared" si="18"/>
        <v>0</v>
      </c>
      <c r="I239" s="355">
        <f t="shared" si="18"/>
        <v>0</v>
      </c>
      <c r="J239" s="355">
        <f t="shared" si="18"/>
        <v>0</v>
      </c>
      <c r="K239" s="355">
        <f t="shared" si="18"/>
        <v>0</v>
      </c>
      <c r="L239" s="355">
        <f t="shared" si="18"/>
        <v>0</v>
      </c>
      <c r="M239" s="355">
        <f t="shared" si="18"/>
        <v>26</v>
      </c>
      <c r="N239" s="355">
        <f t="shared" si="18"/>
        <v>0</v>
      </c>
      <c r="O239" s="355">
        <f t="shared" si="18"/>
        <v>4</v>
      </c>
      <c r="P239" s="355">
        <f t="shared" si="18"/>
        <v>0</v>
      </c>
      <c r="Q239" s="355">
        <f t="shared" si="18"/>
        <v>0</v>
      </c>
      <c r="R239" s="355">
        <f t="shared" si="18"/>
        <v>30</v>
      </c>
      <c r="S239" s="356">
        <v>0</v>
      </c>
      <c r="T239" s="357">
        <f>T241+T253</f>
        <v>1706</v>
      </c>
    </row>
    <row r="240" spans="2:20" ht="12" hidden="1" customHeight="1" x14ac:dyDescent="0.4">
      <c r="B240" s="349"/>
      <c r="C240" s="419" t="s">
        <v>176</v>
      </c>
      <c r="D240" s="157" t="s">
        <v>177</v>
      </c>
      <c r="E240" s="360" t="s">
        <v>174</v>
      </c>
      <c r="F240" s="441">
        <f t="shared" si="17"/>
        <v>2079</v>
      </c>
      <c r="G240" s="362">
        <f t="shared" ref="G240:R241" si="19">SUM(G242+G244+G246+G248+G250)</f>
        <v>0</v>
      </c>
      <c r="H240" s="363">
        <f t="shared" si="19"/>
        <v>0</v>
      </c>
      <c r="I240" s="363">
        <f t="shared" si="19"/>
        <v>0</v>
      </c>
      <c r="J240" s="363">
        <f t="shared" si="19"/>
        <v>0</v>
      </c>
      <c r="K240" s="363">
        <f t="shared" si="19"/>
        <v>0</v>
      </c>
      <c r="L240" s="363">
        <f t="shared" si="19"/>
        <v>0</v>
      </c>
      <c r="M240" s="363">
        <f t="shared" si="19"/>
        <v>39</v>
      </c>
      <c r="N240" s="363">
        <f t="shared" si="19"/>
        <v>0</v>
      </c>
      <c r="O240" s="363">
        <f t="shared" si="19"/>
        <v>27</v>
      </c>
      <c r="P240" s="363">
        <f t="shared" si="19"/>
        <v>0</v>
      </c>
      <c r="Q240" s="363">
        <f t="shared" si="19"/>
        <v>0</v>
      </c>
      <c r="R240" s="363">
        <f t="shared" si="19"/>
        <v>54</v>
      </c>
      <c r="S240" s="364">
        <f>SUM(S242+S244+S246+S248+S250)</f>
        <v>0</v>
      </c>
      <c r="T240" s="365">
        <f>SUM(T242+T244+T246+T248+T250)</f>
        <v>1959</v>
      </c>
    </row>
    <row r="241" spans="2:20" ht="12" hidden="1" customHeight="1" x14ac:dyDescent="0.4">
      <c r="B241" s="349"/>
      <c r="C241" s="420"/>
      <c r="D241" s="366"/>
      <c r="E241" s="367" t="s">
        <v>175</v>
      </c>
      <c r="F241" s="401">
        <f t="shared" si="17"/>
        <v>1765</v>
      </c>
      <c r="G241" s="376">
        <f t="shared" si="19"/>
        <v>0</v>
      </c>
      <c r="H241" s="371">
        <f t="shared" si="19"/>
        <v>0</v>
      </c>
      <c r="I241" s="371">
        <f t="shared" si="19"/>
        <v>0</v>
      </c>
      <c r="J241" s="371">
        <f t="shared" si="19"/>
        <v>0</v>
      </c>
      <c r="K241" s="371">
        <f t="shared" si="19"/>
        <v>0</v>
      </c>
      <c r="L241" s="371">
        <f t="shared" si="19"/>
        <v>0</v>
      </c>
      <c r="M241" s="371">
        <f t="shared" si="19"/>
        <v>26</v>
      </c>
      <c r="N241" s="371">
        <f t="shared" si="19"/>
        <v>0</v>
      </c>
      <c r="O241" s="371">
        <f t="shared" si="19"/>
        <v>4</v>
      </c>
      <c r="P241" s="371">
        <f t="shared" si="19"/>
        <v>0</v>
      </c>
      <c r="Q241" s="371">
        <f t="shared" si="19"/>
        <v>0</v>
      </c>
      <c r="R241" s="371">
        <f t="shared" si="19"/>
        <v>30</v>
      </c>
      <c r="S241" s="372">
        <f>SUM(S243+S245+S247+S249+S251)</f>
        <v>0</v>
      </c>
      <c r="T241" s="373">
        <f>SUM(T243+T245+T247+T249+T251)</f>
        <v>1705</v>
      </c>
    </row>
    <row r="242" spans="2:20" ht="12" hidden="1" customHeight="1" x14ac:dyDescent="0.4">
      <c r="B242" s="349"/>
      <c r="C242" s="420"/>
      <c r="D242" s="374" t="s">
        <v>178</v>
      </c>
      <c r="E242" s="259" t="s">
        <v>174</v>
      </c>
      <c r="F242" s="401">
        <f t="shared" si="17"/>
        <v>1810</v>
      </c>
      <c r="G242" s="411">
        <v>0</v>
      </c>
      <c r="H242" s="411">
        <v>0</v>
      </c>
      <c r="I242" s="411">
        <v>0</v>
      </c>
      <c r="J242" s="411">
        <v>0</v>
      </c>
      <c r="K242" s="411">
        <v>0</v>
      </c>
      <c r="L242" s="411">
        <v>0</v>
      </c>
      <c r="M242" s="411">
        <v>11</v>
      </c>
      <c r="N242" s="411">
        <v>0</v>
      </c>
      <c r="O242" s="411">
        <v>13</v>
      </c>
      <c r="P242" s="411">
        <v>0</v>
      </c>
      <c r="Q242" s="411">
        <v>0</v>
      </c>
      <c r="R242" s="411">
        <v>31</v>
      </c>
      <c r="S242" s="431">
        <v>0</v>
      </c>
      <c r="T242" s="373">
        <v>1755</v>
      </c>
    </row>
    <row r="243" spans="2:20" ht="12" hidden="1" customHeight="1" x14ac:dyDescent="0.4">
      <c r="B243" s="349"/>
      <c r="C243" s="420"/>
      <c r="D243" s="380"/>
      <c r="E243" s="259" t="s">
        <v>175</v>
      </c>
      <c r="F243" s="401">
        <f t="shared" si="17"/>
        <v>1609</v>
      </c>
      <c r="G243" s="411">
        <v>0</v>
      </c>
      <c r="H243" s="411">
        <v>0</v>
      </c>
      <c r="I243" s="411">
        <v>0</v>
      </c>
      <c r="J243" s="411">
        <v>0</v>
      </c>
      <c r="K243" s="411">
        <v>0</v>
      </c>
      <c r="L243" s="411">
        <v>0</v>
      </c>
      <c r="M243" s="411">
        <v>8</v>
      </c>
      <c r="N243" s="411">
        <v>0</v>
      </c>
      <c r="O243" s="411">
        <v>3</v>
      </c>
      <c r="P243" s="411">
        <v>0</v>
      </c>
      <c r="Q243" s="411">
        <v>0</v>
      </c>
      <c r="R243" s="411">
        <v>23</v>
      </c>
      <c r="S243" s="372">
        <v>0</v>
      </c>
      <c r="T243" s="373">
        <v>1575</v>
      </c>
    </row>
    <row r="244" spans="2:20" ht="12" hidden="1" customHeight="1" x14ac:dyDescent="0.4">
      <c r="B244" s="349"/>
      <c r="C244" s="420"/>
      <c r="D244" s="374" t="s">
        <v>179</v>
      </c>
      <c r="E244" s="259" t="s">
        <v>174</v>
      </c>
      <c r="F244" s="401">
        <f t="shared" si="17"/>
        <v>170</v>
      </c>
      <c r="G244" s="411">
        <v>0</v>
      </c>
      <c r="H244" s="411">
        <v>0</v>
      </c>
      <c r="I244" s="411">
        <v>0</v>
      </c>
      <c r="J244" s="411">
        <v>0</v>
      </c>
      <c r="K244" s="411">
        <v>0</v>
      </c>
      <c r="L244" s="411">
        <v>0</v>
      </c>
      <c r="M244" s="411">
        <v>14</v>
      </c>
      <c r="N244" s="411">
        <v>0</v>
      </c>
      <c r="O244" s="411">
        <v>10</v>
      </c>
      <c r="P244" s="411">
        <v>0</v>
      </c>
      <c r="Q244" s="411">
        <v>0</v>
      </c>
      <c r="R244" s="411">
        <v>21</v>
      </c>
      <c r="S244" s="372">
        <v>0</v>
      </c>
      <c r="T244" s="373">
        <v>125</v>
      </c>
    </row>
    <row r="245" spans="2:20" ht="12" hidden="1" customHeight="1" x14ac:dyDescent="0.4">
      <c r="B245" s="349"/>
      <c r="C245" s="420"/>
      <c r="D245" s="380"/>
      <c r="E245" s="259" t="s">
        <v>175</v>
      </c>
      <c r="F245" s="401">
        <f t="shared" si="17"/>
        <v>73</v>
      </c>
      <c r="G245" s="411">
        <v>0</v>
      </c>
      <c r="H245" s="411">
        <v>0</v>
      </c>
      <c r="I245" s="411">
        <v>0</v>
      </c>
      <c r="J245" s="411">
        <v>0</v>
      </c>
      <c r="K245" s="411">
        <v>0</v>
      </c>
      <c r="L245" s="411">
        <v>0</v>
      </c>
      <c r="M245" s="411">
        <v>11</v>
      </c>
      <c r="N245" s="411">
        <v>0</v>
      </c>
      <c r="O245" s="411">
        <v>1</v>
      </c>
      <c r="P245" s="411">
        <v>0</v>
      </c>
      <c r="Q245" s="411">
        <v>0</v>
      </c>
      <c r="R245" s="411">
        <v>2</v>
      </c>
      <c r="S245" s="372">
        <v>0</v>
      </c>
      <c r="T245" s="373">
        <v>59</v>
      </c>
    </row>
    <row r="246" spans="2:20" ht="12" hidden="1" customHeight="1" x14ac:dyDescent="0.4">
      <c r="B246" s="349"/>
      <c r="C246" s="420"/>
      <c r="D246" s="374" t="s">
        <v>180</v>
      </c>
      <c r="E246" s="259" t="s">
        <v>174</v>
      </c>
      <c r="F246" s="401">
        <f t="shared" si="17"/>
        <v>98</v>
      </c>
      <c r="G246" s="411">
        <v>0</v>
      </c>
      <c r="H246" s="411">
        <v>0</v>
      </c>
      <c r="I246" s="411">
        <v>0</v>
      </c>
      <c r="J246" s="411">
        <v>0</v>
      </c>
      <c r="K246" s="411">
        <v>0</v>
      </c>
      <c r="L246" s="411">
        <v>0</v>
      </c>
      <c r="M246" s="411">
        <v>14</v>
      </c>
      <c r="N246" s="411">
        <v>0</v>
      </c>
      <c r="O246" s="411">
        <v>4</v>
      </c>
      <c r="P246" s="411">
        <v>0</v>
      </c>
      <c r="Q246" s="411">
        <v>0</v>
      </c>
      <c r="R246" s="411">
        <v>2</v>
      </c>
      <c r="S246" s="372">
        <v>0</v>
      </c>
      <c r="T246" s="373">
        <v>78</v>
      </c>
    </row>
    <row r="247" spans="2:20" ht="12" hidden="1" customHeight="1" x14ac:dyDescent="0.4">
      <c r="B247" s="349"/>
      <c r="C247" s="420"/>
      <c r="D247" s="380"/>
      <c r="E247" s="259" t="s">
        <v>175</v>
      </c>
      <c r="F247" s="401">
        <f t="shared" si="17"/>
        <v>83</v>
      </c>
      <c r="G247" s="411">
        <v>0</v>
      </c>
      <c r="H247" s="411">
        <v>0</v>
      </c>
      <c r="I247" s="411">
        <v>0</v>
      </c>
      <c r="J247" s="411">
        <v>0</v>
      </c>
      <c r="K247" s="411">
        <v>0</v>
      </c>
      <c r="L247" s="411">
        <v>0</v>
      </c>
      <c r="M247" s="411">
        <v>7</v>
      </c>
      <c r="N247" s="411">
        <v>0</v>
      </c>
      <c r="O247" s="411">
        <v>0</v>
      </c>
      <c r="P247" s="411">
        <v>0</v>
      </c>
      <c r="Q247" s="411">
        <v>0</v>
      </c>
      <c r="R247" s="411">
        <v>5</v>
      </c>
      <c r="S247" s="372">
        <v>0</v>
      </c>
      <c r="T247" s="373">
        <v>71</v>
      </c>
    </row>
    <row r="248" spans="2:20" ht="12" hidden="1" customHeight="1" x14ac:dyDescent="0.4">
      <c r="B248" s="349"/>
      <c r="C248" s="420"/>
      <c r="D248" s="374" t="s">
        <v>181</v>
      </c>
      <c r="E248" s="259" t="s">
        <v>174</v>
      </c>
      <c r="F248" s="401">
        <f t="shared" si="17"/>
        <v>1</v>
      </c>
      <c r="G248" s="411">
        <v>0</v>
      </c>
      <c r="H248" s="411">
        <v>0</v>
      </c>
      <c r="I248" s="411">
        <v>0</v>
      </c>
      <c r="J248" s="411">
        <v>0</v>
      </c>
      <c r="K248" s="411">
        <v>0</v>
      </c>
      <c r="L248" s="411">
        <v>0</v>
      </c>
      <c r="M248" s="411">
        <v>0</v>
      </c>
      <c r="N248" s="411">
        <v>0</v>
      </c>
      <c r="O248" s="411">
        <v>0</v>
      </c>
      <c r="P248" s="411">
        <v>0</v>
      </c>
      <c r="Q248" s="411">
        <v>0</v>
      </c>
      <c r="R248" s="411">
        <v>0</v>
      </c>
      <c r="S248" s="372">
        <v>0</v>
      </c>
      <c r="T248" s="373">
        <v>1</v>
      </c>
    </row>
    <row r="249" spans="2:20" ht="12" hidden="1" customHeight="1" x14ac:dyDescent="0.4">
      <c r="B249" s="349"/>
      <c r="C249" s="420"/>
      <c r="D249" s="380"/>
      <c r="E249" s="381" t="s">
        <v>175</v>
      </c>
      <c r="F249" s="401">
        <f t="shared" si="17"/>
        <v>0</v>
      </c>
      <c r="G249" s="437">
        <v>0</v>
      </c>
      <c r="H249" s="371">
        <v>0</v>
      </c>
      <c r="I249" s="411">
        <v>0</v>
      </c>
      <c r="J249" s="411">
        <v>0</v>
      </c>
      <c r="K249" s="411">
        <v>0</v>
      </c>
      <c r="L249" s="411">
        <v>0</v>
      </c>
      <c r="M249" s="411">
        <v>0</v>
      </c>
      <c r="N249" s="411">
        <v>0</v>
      </c>
      <c r="O249" s="411">
        <v>0</v>
      </c>
      <c r="P249" s="411">
        <v>0</v>
      </c>
      <c r="Q249" s="411">
        <v>0</v>
      </c>
      <c r="R249" s="411">
        <v>0</v>
      </c>
      <c r="S249" s="442">
        <v>0</v>
      </c>
      <c r="T249" s="373">
        <v>0</v>
      </c>
    </row>
    <row r="250" spans="2:20" ht="12" hidden="1" customHeight="1" x14ac:dyDescent="0.4">
      <c r="B250" s="349"/>
      <c r="C250" s="420"/>
      <c r="D250" s="385" t="s">
        <v>182</v>
      </c>
      <c r="E250" s="259" t="s">
        <v>174</v>
      </c>
      <c r="F250" s="401">
        <f t="shared" si="17"/>
        <v>0</v>
      </c>
      <c r="G250" s="437">
        <v>0</v>
      </c>
      <c r="H250" s="371">
        <v>0</v>
      </c>
      <c r="I250" s="411">
        <v>0</v>
      </c>
      <c r="J250" s="411">
        <v>0</v>
      </c>
      <c r="K250" s="411">
        <v>0</v>
      </c>
      <c r="L250" s="411">
        <v>0</v>
      </c>
      <c r="M250" s="411">
        <v>0</v>
      </c>
      <c r="N250" s="411">
        <v>0</v>
      </c>
      <c r="O250" s="371">
        <v>0</v>
      </c>
      <c r="P250" s="411">
        <v>0</v>
      </c>
      <c r="Q250" s="411">
        <v>0</v>
      </c>
      <c r="R250" s="411">
        <v>0</v>
      </c>
      <c r="S250" s="372">
        <v>0</v>
      </c>
      <c r="T250" s="373">
        <v>0</v>
      </c>
    </row>
    <row r="251" spans="2:20" ht="12" hidden="1" customHeight="1" x14ac:dyDescent="0.4">
      <c r="B251" s="349"/>
      <c r="C251" s="421"/>
      <c r="D251" s="387"/>
      <c r="E251" s="263" t="s">
        <v>175</v>
      </c>
      <c r="F251" s="405">
        <f t="shared" si="17"/>
        <v>0</v>
      </c>
      <c r="G251" s="433">
        <v>0</v>
      </c>
      <c r="H251" s="390">
        <v>0</v>
      </c>
      <c r="I251" s="390">
        <v>0</v>
      </c>
      <c r="J251" s="412">
        <v>0</v>
      </c>
      <c r="K251" s="412">
        <v>0</v>
      </c>
      <c r="L251" s="412">
        <v>0</v>
      </c>
      <c r="M251" s="412">
        <v>0</v>
      </c>
      <c r="N251" s="390">
        <v>0</v>
      </c>
      <c r="O251" s="390">
        <v>0</v>
      </c>
      <c r="P251" s="412">
        <v>0</v>
      </c>
      <c r="Q251" s="412">
        <v>0</v>
      </c>
      <c r="R251" s="412">
        <v>0</v>
      </c>
      <c r="S251" s="413">
        <v>0</v>
      </c>
      <c r="T251" s="414">
        <v>0</v>
      </c>
    </row>
    <row r="252" spans="2:20" ht="12" hidden="1" customHeight="1" x14ac:dyDescent="0.4">
      <c r="B252" s="349"/>
      <c r="C252" s="419" t="s">
        <v>183</v>
      </c>
      <c r="D252" s="415" t="s">
        <v>177</v>
      </c>
      <c r="E252" s="416" t="s">
        <v>174</v>
      </c>
      <c r="F252" s="401">
        <f t="shared" si="17"/>
        <v>5</v>
      </c>
      <c r="G252" s="371">
        <f t="shared" ref="G252:T253" si="20">G254+G256</f>
        <v>0</v>
      </c>
      <c r="H252" s="371">
        <f t="shared" si="20"/>
        <v>0</v>
      </c>
      <c r="I252" s="371">
        <f t="shared" si="20"/>
        <v>0</v>
      </c>
      <c r="J252" s="371">
        <f t="shared" si="20"/>
        <v>0</v>
      </c>
      <c r="K252" s="371">
        <f t="shared" si="20"/>
        <v>0</v>
      </c>
      <c r="L252" s="371">
        <f t="shared" si="20"/>
        <v>0</v>
      </c>
      <c r="M252" s="371">
        <f t="shared" si="20"/>
        <v>0</v>
      </c>
      <c r="N252" s="371">
        <f t="shared" si="20"/>
        <v>0</v>
      </c>
      <c r="O252" s="371">
        <f t="shared" si="20"/>
        <v>0</v>
      </c>
      <c r="P252" s="371">
        <f t="shared" si="20"/>
        <v>0</v>
      </c>
      <c r="Q252" s="371">
        <f t="shared" si="20"/>
        <v>0</v>
      </c>
      <c r="R252" s="371">
        <f t="shared" si="20"/>
        <v>0</v>
      </c>
      <c r="S252" s="372">
        <f t="shared" si="20"/>
        <v>0</v>
      </c>
      <c r="T252" s="365">
        <f t="shared" si="20"/>
        <v>5</v>
      </c>
    </row>
    <row r="253" spans="2:20" ht="12" hidden="1" customHeight="1" x14ac:dyDescent="0.4">
      <c r="B253" s="349"/>
      <c r="C253" s="420"/>
      <c r="D253" s="397"/>
      <c r="E253" s="398" t="s">
        <v>175</v>
      </c>
      <c r="F253" s="401">
        <f t="shared" si="17"/>
        <v>1</v>
      </c>
      <c r="G253" s="371">
        <f t="shared" si="20"/>
        <v>0</v>
      </c>
      <c r="H253" s="371">
        <f t="shared" si="20"/>
        <v>0</v>
      </c>
      <c r="I253" s="371">
        <f t="shared" si="20"/>
        <v>0</v>
      </c>
      <c r="J253" s="371">
        <f t="shared" si="20"/>
        <v>0</v>
      </c>
      <c r="K253" s="371">
        <f t="shared" si="20"/>
        <v>0</v>
      </c>
      <c r="L253" s="371">
        <f t="shared" si="20"/>
        <v>0</v>
      </c>
      <c r="M253" s="371">
        <f t="shared" si="20"/>
        <v>0</v>
      </c>
      <c r="N253" s="371">
        <f t="shared" si="20"/>
        <v>0</v>
      </c>
      <c r="O253" s="371">
        <f t="shared" si="20"/>
        <v>0</v>
      </c>
      <c r="P253" s="371">
        <f t="shared" si="20"/>
        <v>0</v>
      </c>
      <c r="Q253" s="371">
        <f t="shared" si="20"/>
        <v>0</v>
      </c>
      <c r="R253" s="371">
        <f t="shared" si="20"/>
        <v>0</v>
      </c>
      <c r="S253" s="372">
        <f t="shared" si="20"/>
        <v>0</v>
      </c>
      <c r="T253" s="373">
        <f t="shared" si="20"/>
        <v>1</v>
      </c>
    </row>
    <row r="254" spans="2:20" ht="12" hidden="1" customHeight="1" x14ac:dyDescent="0.4">
      <c r="B254" s="349"/>
      <c r="C254" s="420"/>
      <c r="D254" s="399" t="s">
        <v>184</v>
      </c>
      <c r="E254" s="400" t="s">
        <v>174</v>
      </c>
      <c r="F254" s="401">
        <f t="shared" si="17"/>
        <v>4</v>
      </c>
      <c r="G254" s="437">
        <v>0</v>
      </c>
      <c r="H254" s="371">
        <v>0</v>
      </c>
      <c r="I254" s="371">
        <v>0</v>
      </c>
      <c r="J254" s="371">
        <v>0</v>
      </c>
      <c r="K254" s="371">
        <v>0</v>
      </c>
      <c r="L254" s="371">
        <v>0</v>
      </c>
      <c r="M254" s="371">
        <v>0</v>
      </c>
      <c r="N254" s="371">
        <v>0</v>
      </c>
      <c r="O254" s="371">
        <v>0</v>
      </c>
      <c r="P254" s="371">
        <v>0</v>
      </c>
      <c r="Q254" s="371">
        <v>0</v>
      </c>
      <c r="R254" s="371">
        <v>0</v>
      </c>
      <c r="S254" s="431">
        <v>0</v>
      </c>
      <c r="T254" s="373">
        <v>4</v>
      </c>
    </row>
    <row r="255" spans="2:20" ht="12" hidden="1" customHeight="1" x14ac:dyDescent="0.4">
      <c r="B255" s="349"/>
      <c r="C255" s="420"/>
      <c r="D255" s="399"/>
      <c r="E255" s="402" t="s">
        <v>175</v>
      </c>
      <c r="F255" s="401">
        <f t="shared" si="17"/>
        <v>0</v>
      </c>
      <c r="G255" s="437">
        <v>0</v>
      </c>
      <c r="H255" s="371">
        <v>0</v>
      </c>
      <c r="I255" s="371">
        <v>0</v>
      </c>
      <c r="J255" s="371">
        <v>0</v>
      </c>
      <c r="K255" s="371">
        <v>0</v>
      </c>
      <c r="L255" s="371">
        <v>0</v>
      </c>
      <c r="M255" s="371">
        <v>0</v>
      </c>
      <c r="N255" s="371">
        <v>0</v>
      </c>
      <c r="O255" s="371">
        <v>0</v>
      </c>
      <c r="P255" s="371">
        <v>0</v>
      </c>
      <c r="Q255" s="371">
        <v>0</v>
      </c>
      <c r="R255" s="371">
        <v>0</v>
      </c>
      <c r="S255" s="372">
        <v>0</v>
      </c>
      <c r="T255" s="373">
        <v>0</v>
      </c>
    </row>
    <row r="256" spans="2:20" ht="12" hidden="1" customHeight="1" x14ac:dyDescent="0.4">
      <c r="B256" s="349"/>
      <c r="C256" s="420"/>
      <c r="D256" s="399" t="s">
        <v>185</v>
      </c>
      <c r="E256" s="402" t="s">
        <v>174</v>
      </c>
      <c r="F256" s="401">
        <f t="shared" si="17"/>
        <v>1</v>
      </c>
      <c r="G256" s="437">
        <v>0</v>
      </c>
      <c r="H256" s="371">
        <v>0</v>
      </c>
      <c r="I256" s="371">
        <v>0</v>
      </c>
      <c r="J256" s="371">
        <v>0</v>
      </c>
      <c r="K256" s="371">
        <v>0</v>
      </c>
      <c r="L256" s="371">
        <v>0</v>
      </c>
      <c r="M256" s="371">
        <v>0</v>
      </c>
      <c r="N256" s="371">
        <v>0</v>
      </c>
      <c r="O256" s="371">
        <v>0</v>
      </c>
      <c r="P256" s="371">
        <v>0</v>
      </c>
      <c r="Q256" s="371">
        <v>0</v>
      </c>
      <c r="R256" s="371">
        <v>0</v>
      </c>
      <c r="S256" s="372">
        <v>0</v>
      </c>
      <c r="T256" s="373">
        <v>1</v>
      </c>
    </row>
    <row r="257" spans="2:20" ht="12" hidden="1" customHeight="1" x14ac:dyDescent="0.4">
      <c r="B257" s="403"/>
      <c r="C257" s="421"/>
      <c r="D257" s="404"/>
      <c r="E257" s="263" t="s">
        <v>175</v>
      </c>
      <c r="F257" s="405">
        <f t="shared" si="17"/>
        <v>1</v>
      </c>
      <c r="G257" s="433">
        <v>0</v>
      </c>
      <c r="H257" s="390">
        <v>0</v>
      </c>
      <c r="I257" s="390">
        <v>0</v>
      </c>
      <c r="J257" s="390">
        <v>0</v>
      </c>
      <c r="K257" s="390">
        <v>0</v>
      </c>
      <c r="L257" s="390">
        <v>0</v>
      </c>
      <c r="M257" s="390">
        <v>0</v>
      </c>
      <c r="N257" s="390">
        <v>0</v>
      </c>
      <c r="O257" s="390">
        <v>0</v>
      </c>
      <c r="P257" s="390">
        <v>0</v>
      </c>
      <c r="Q257" s="390">
        <v>0</v>
      </c>
      <c r="R257" s="390">
        <v>0</v>
      </c>
      <c r="S257" s="413">
        <v>0</v>
      </c>
      <c r="T257" s="414">
        <v>1</v>
      </c>
    </row>
    <row r="258" spans="2:20" ht="12" customHeight="1" x14ac:dyDescent="0.4">
      <c r="B258" s="329" t="s">
        <v>197</v>
      </c>
      <c r="C258" s="330"/>
      <c r="D258" s="331"/>
      <c r="E258" s="332" t="s">
        <v>172</v>
      </c>
      <c r="F258" s="406">
        <f>G258+H258+I258+J258+K258+L258+M258+N258+O258+P258+Q258+R258+T258</f>
        <v>5187</v>
      </c>
      <c r="G258" s="335">
        <f>G259+G260</f>
        <v>0</v>
      </c>
      <c r="H258" s="335">
        <f>H259+H260</f>
        <v>7</v>
      </c>
      <c r="I258" s="335">
        <f t="shared" ref="I258:R258" si="21">I259+I260</f>
        <v>0</v>
      </c>
      <c r="J258" s="335">
        <f t="shared" si="21"/>
        <v>0</v>
      </c>
      <c r="K258" s="335">
        <f t="shared" si="21"/>
        <v>0</v>
      </c>
      <c r="L258" s="335">
        <f t="shared" si="21"/>
        <v>9</v>
      </c>
      <c r="M258" s="335">
        <f t="shared" si="21"/>
        <v>80</v>
      </c>
      <c r="N258" s="335">
        <f t="shared" si="21"/>
        <v>0</v>
      </c>
      <c r="O258" s="335">
        <f t="shared" si="21"/>
        <v>41</v>
      </c>
      <c r="P258" s="335">
        <f t="shared" si="21"/>
        <v>0</v>
      </c>
      <c r="Q258" s="335">
        <f t="shared" si="21"/>
        <v>0</v>
      </c>
      <c r="R258" s="335">
        <f t="shared" si="21"/>
        <v>97</v>
      </c>
      <c r="S258" s="425">
        <f>SUM(S259+S260)</f>
        <v>0</v>
      </c>
      <c r="T258" s="337">
        <f>T259+T260</f>
        <v>4953</v>
      </c>
    </row>
    <row r="259" spans="2:20" ht="12" customHeight="1" x14ac:dyDescent="0.4">
      <c r="B259" s="339" t="s">
        <v>173</v>
      </c>
      <c r="C259" s="340"/>
      <c r="D259" s="341"/>
      <c r="E259" s="439" t="s">
        <v>174</v>
      </c>
      <c r="F259" s="407">
        <f t="shared" ref="F259:F278" si="22">G259+H259+I259+J259+K259+L259+M259+N259+O259+P259+Q259+R259+T259</f>
        <v>2727</v>
      </c>
      <c r="G259" s="440">
        <f t="shared" ref="G259:R260" si="23">G261+G273</f>
        <v>0</v>
      </c>
      <c r="H259" s="345">
        <f t="shared" si="23"/>
        <v>7</v>
      </c>
      <c r="I259" s="345">
        <f t="shared" si="23"/>
        <v>0</v>
      </c>
      <c r="J259" s="345">
        <f t="shared" si="23"/>
        <v>0</v>
      </c>
      <c r="K259" s="345">
        <f t="shared" si="23"/>
        <v>0</v>
      </c>
      <c r="L259" s="345">
        <f t="shared" si="23"/>
        <v>7</v>
      </c>
      <c r="M259" s="345">
        <f t="shared" si="23"/>
        <v>51</v>
      </c>
      <c r="N259" s="345">
        <f t="shared" si="23"/>
        <v>0</v>
      </c>
      <c r="O259" s="345">
        <f t="shared" si="23"/>
        <v>35</v>
      </c>
      <c r="P259" s="345">
        <f t="shared" si="23"/>
        <v>0</v>
      </c>
      <c r="Q259" s="345">
        <f t="shared" si="23"/>
        <v>0</v>
      </c>
      <c r="R259" s="345">
        <f t="shared" si="23"/>
        <v>60</v>
      </c>
      <c r="S259" s="346">
        <v>0</v>
      </c>
      <c r="T259" s="347">
        <f>T261+T273</f>
        <v>2567</v>
      </c>
    </row>
    <row r="260" spans="2:20" ht="12" customHeight="1" x14ac:dyDescent="0.4">
      <c r="B260" s="349"/>
      <c r="C260" s="350"/>
      <c r="D260" s="351"/>
      <c r="E260" s="352" t="s">
        <v>175</v>
      </c>
      <c r="F260" s="408">
        <f t="shared" si="22"/>
        <v>2460</v>
      </c>
      <c r="G260" s="355">
        <f t="shared" si="23"/>
        <v>0</v>
      </c>
      <c r="H260" s="355">
        <f t="shared" si="23"/>
        <v>0</v>
      </c>
      <c r="I260" s="355">
        <f t="shared" si="23"/>
        <v>0</v>
      </c>
      <c r="J260" s="355">
        <f t="shared" si="23"/>
        <v>0</v>
      </c>
      <c r="K260" s="355">
        <f t="shared" si="23"/>
        <v>0</v>
      </c>
      <c r="L260" s="355">
        <f t="shared" si="23"/>
        <v>2</v>
      </c>
      <c r="M260" s="355">
        <f t="shared" si="23"/>
        <v>29</v>
      </c>
      <c r="N260" s="355">
        <f t="shared" si="23"/>
        <v>0</v>
      </c>
      <c r="O260" s="355">
        <f t="shared" si="23"/>
        <v>6</v>
      </c>
      <c r="P260" s="355">
        <f t="shared" si="23"/>
        <v>0</v>
      </c>
      <c r="Q260" s="355">
        <f t="shared" si="23"/>
        <v>0</v>
      </c>
      <c r="R260" s="355">
        <f t="shared" si="23"/>
        <v>37</v>
      </c>
      <c r="S260" s="356">
        <v>0</v>
      </c>
      <c r="T260" s="357">
        <f>T262+T274</f>
        <v>2386</v>
      </c>
    </row>
    <row r="261" spans="2:20" ht="12" customHeight="1" x14ac:dyDescent="0.4">
      <c r="B261" s="349"/>
      <c r="C261" s="419" t="s">
        <v>176</v>
      </c>
      <c r="D261" s="157" t="s">
        <v>177</v>
      </c>
      <c r="E261" s="360" t="s">
        <v>174</v>
      </c>
      <c r="F261" s="441">
        <f t="shared" si="22"/>
        <v>2717</v>
      </c>
      <c r="G261" s="362">
        <f t="shared" ref="G261:R262" si="24">SUM(G263+G265+G267+G269+G271)</f>
        <v>0</v>
      </c>
      <c r="H261" s="363">
        <f t="shared" si="24"/>
        <v>4</v>
      </c>
      <c r="I261" s="363">
        <f t="shared" si="24"/>
        <v>0</v>
      </c>
      <c r="J261" s="363">
        <f t="shared" si="24"/>
        <v>0</v>
      </c>
      <c r="K261" s="363">
        <f t="shared" si="24"/>
        <v>0</v>
      </c>
      <c r="L261" s="363">
        <f t="shared" si="24"/>
        <v>7</v>
      </c>
      <c r="M261" s="363">
        <f t="shared" si="24"/>
        <v>47</v>
      </c>
      <c r="N261" s="363">
        <f t="shared" si="24"/>
        <v>0</v>
      </c>
      <c r="O261" s="363">
        <f t="shared" si="24"/>
        <v>35</v>
      </c>
      <c r="P261" s="363">
        <f t="shared" si="24"/>
        <v>0</v>
      </c>
      <c r="Q261" s="363">
        <f t="shared" si="24"/>
        <v>0</v>
      </c>
      <c r="R261" s="363">
        <f t="shared" si="24"/>
        <v>60</v>
      </c>
      <c r="S261" s="364">
        <f>SUM(S263+S265+S267+S269+S271)</f>
        <v>0</v>
      </c>
      <c r="T261" s="365">
        <f>SUM(T263+T265+T267+T269+T271)</f>
        <v>2564</v>
      </c>
    </row>
    <row r="262" spans="2:20" ht="12" customHeight="1" x14ac:dyDescent="0.4">
      <c r="B262" s="349"/>
      <c r="C262" s="420"/>
      <c r="D262" s="366"/>
      <c r="E262" s="367" t="s">
        <v>175</v>
      </c>
      <c r="F262" s="401">
        <f t="shared" si="22"/>
        <v>2450</v>
      </c>
      <c r="G262" s="376">
        <f t="shared" si="24"/>
        <v>0</v>
      </c>
      <c r="H262" s="371">
        <f t="shared" si="24"/>
        <v>0</v>
      </c>
      <c r="I262" s="371">
        <f t="shared" si="24"/>
        <v>0</v>
      </c>
      <c r="J262" s="371">
        <f t="shared" si="24"/>
        <v>0</v>
      </c>
      <c r="K262" s="371">
        <f t="shared" si="24"/>
        <v>0</v>
      </c>
      <c r="L262" s="371">
        <f t="shared" si="24"/>
        <v>2</v>
      </c>
      <c r="M262" s="371">
        <f t="shared" si="24"/>
        <v>27</v>
      </c>
      <c r="N262" s="371">
        <f t="shared" si="24"/>
        <v>0</v>
      </c>
      <c r="O262" s="371">
        <f t="shared" si="24"/>
        <v>6</v>
      </c>
      <c r="P262" s="371">
        <f t="shared" si="24"/>
        <v>0</v>
      </c>
      <c r="Q262" s="371">
        <f t="shared" si="24"/>
        <v>0</v>
      </c>
      <c r="R262" s="371">
        <f t="shared" si="24"/>
        <v>36</v>
      </c>
      <c r="S262" s="372">
        <f>SUM(S264+S266+S268+S270+S272)</f>
        <v>0</v>
      </c>
      <c r="T262" s="373">
        <f>SUM(T264+T266+T268+T270+T272)</f>
        <v>2379</v>
      </c>
    </row>
    <row r="263" spans="2:20" ht="12" customHeight="1" x14ac:dyDescent="0.4">
      <c r="B263" s="349"/>
      <c r="C263" s="420"/>
      <c r="D263" s="374" t="s">
        <v>178</v>
      </c>
      <c r="E263" s="259" t="s">
        <v>174</v>
      </c>
      <c r="F263" s="401">
        <f t="shared" si="22"/>
        <v>2396</v>
      </c>
      <c r="G263" s="411">
        <v>0</v>
      </c>
      <c r="H263" s="411">
        <v>0</v>
      </c>
      <c r="I263" s="411">
        <v>0</v>
      </c>
      <c r="J263" s="411">
        <v>0</v>
      </c>
      <c r="K263" s="411">
        <v>0</v>
      </c>
      <c r="L263" s="411">
        <v>0</v>
      </c>
      <c r="M263" s="411">
        <v>12</v>
      </c>
      <c r="N263" s="411">
        <v>0</v>
      </c>
      <c r="O263" s="411">
        <v>24</v>
      </c>
      <c r="P263" s="411">
        <v>0</v>
      </c>
      <c r="Q263" s="411">
        <v>0</v>
      </c>
      <c r="R263" s="411">
        <v>43</v>
      </c>
      <c r="S263" s="431">
        <v>0</v>
      </c>
      <c r="T263" s="373">
        <v>2317</v>
      </c>
    </row>
    <row r="264" spans="2:20" ht="12" customHeight="1" x14ac:dyDescent="0.4">
      <c r="B264" s="349"/>
      <c r="C264" s="420"/>
      <c r="D264" s="380"/>
      <c r="E264" s="259" t="s">
        <v>175</v>
      </c>
      <c r="F264" s="401">
        <f t="shared" si="22"/>
        <v>2210</v>
      </c>
      <c r="G264" s="411">
        <v>0</v>
      </c>
      <c r="H264" s="411">
        <v>0</v>
      </c>
      <c r="I264" s="411">
        <v>0</v>
      </c>
      <c r="J264" s="411">
        <v>0</v>
      </c>
      <c r="K264" s="411">
        <v>0</v>
      </c>
      <c r="L264" s="411">
        <v>2</v>
      </c>
      <c r="M264" s="411">
        <v>4</v>
      </c>
      <c r="N264" s="411">
        <v>0</v>
      </c>
      <c r="O264" s="411">
        <v>6</v>
      </c>
      <c r="P264" s="411">
        <v>0</v>
      </c>
      <c r="Q264" s="411">
        <v>0</v>
      </c>
      <c r="R264" s="411">
        <v>26</v>
      </c>
      <c r="S264" s="372">
        <v>0</v>
      </c>
      <c r="T264" s="373">
        <v>2172</v>
      </c>
    </row>
    <row r="265" spans="2:20" ht="12" customHeight="1" x14ac:dyDescent="0.4">
      <c r="B265" s="349"/>
      <c r="C265" s="420"/>
      <c r="D265" s="374" t="s">
        <v>179</v>
      </c>
      <c r="E265" s="259" t="s">
        <v>174</v>
      </c>
      <c r="F265" s="401">
        <f t="shared" si="22"/>
        <v>181</v>
      </c>
      <c r="G265" s="411">
        <v>0</v>
      </c>
      <c r="H265" s="411">
        <v>0</v>
      </c>
      <c r="I265" s="411">
        <v>0</v>
      </c>
      <c r="J265" s="411">
        <v>0</v>
      </c>
      <c r="K265" s="411">
        <v>0</v>
      </c>
      <c r="L265" s="411">
        <v>3</v>
      </c>
      <c r="M265" s="411">
        <v>20</v>
      </c>
      <c r="N265" s="411">
        <v>0</v>
      </c>
      <c r="O265" s="411">
        <v>5</v>
      </c>
      <c r="P265" s="411">
        <v>0</v>
      </c>
      <c r="Q265" s="411">
        <v>0</v>
      </c>
      <c r="R265" s="411">
        <v>8</v>
      </c>
      <c r="S265" s="372">
        <v>0</v>
      </c>
      <c r="T265" s="373">
        <v>145</v>
      </c>
    </row>
    <row r="266" spans="2:20" ht="12" customHeight="1" x14ac:dyDescent="0.4">
      <c r="B266" s="349"/>
      <c r="C266" s="420"/>
      <c r="D266" s="380"/>
      <c r="E266" s="259" t="s">
        <v>175</v>
      </c>
      <c r="F266" s="401">
        <f t="shared" si="22"/>
        <v>120</v>
      </c>
      <c r="G266" s="411">
        <v>0</v>
      </c>
      <c r="H266" s="411">
        <v>0</v>
      </c>
      <c r="I266" s="411">
        <v>0</v>
      </c>
      <c r="J266" s="411">
        <v>0</v>
      </c>
      <c r="K266" s="411">
        <v>0</v>
      </c>
      <c r="L266" s="411">
        <v>0</v>
      </c>
      <c r="M266" s="411">
        <v>16</v>
      </c>
      <c r="N266" s="411">
        <v>0</v>
      </c>
      <c r="O266" s="411">
        <v>0</v>
      </c>
      <c r="P266" s="411">
        <v>0</v>
      </c>
      <c r="Q266" s="411">
        <v>0</v>
      </c>
      <c r="R266" s="411">
        <v>2</v>
      </c>
      <c r="S266" s="372">
        <v>0</v>
      </c>
      <c r="T266" s="373">
        <v>102</v>
      </c>
    </row>
    <row r="267" spans="2:20" ht="12" customHeight="1" x14ac:dyDescent="0.4">
      <c r="B267" s="349"/>
      <c r="C267" s="420"/>
      <c r="D267" s="374" t="s">
        <v>180</v>
      </c>
      <c r="E267" s="259" t="s">
        <v>174</v>
      </c>
      <c r="F267" s="401">
        <f t="shared" si="22"/>
        <v>122</v>
      </c>
      <c r="G267" s="411">
        <v>0</v>
      </c>
      <c r="H267" s="411">
        <v>4</v>
      </c>
      <c r="I267" s="411">
        <v>0</v>
      </c>
      <c r="J267" s="411">
        <v>0</v>
      </c>
      <c r="K267" s="411">
        <v>0</v>
      </c>
      <c r="L267" s="411">
        <v>4</v>
      </c>
      <c r="M267" s="411">
        <v>15</v>
      </c>
      <c r="N267" s="411">
        <v>0</v>
      </c>
      <c r="O267" s="411">
        <v>6</v>
      </c>
      <c r="P267" s="411">
        <v>0</v>
      </c>
      <c r="Q267" s="411">
        <v>0</v>
      </c>
      <c r="R267" s="411">
        <v>9</v>
      </c>
      <c r="S267" s="372">
        <v>0</v>
      </c>
      <c r="T267" s="373">
        <v>84</v>
      </c>
    </row>
    <row r="268" spans="2:20" ht="12" customHeight="1" x14ac:dyDescent="0.4">
      <c r="B268" s="349"/>
      <c r="C268" s="420"/>
      <c r="D268" s="380"/>
      <c r="E268" s="259" t="s">
        <v>175</v>
      </c>
      <c r="F268" s="401">
        <f t="shared" si="22"/>
        <v>107</v>
      </c>
      <c r="G268" s="411">
        <v>0</v>
      </c>
      <c r="H268" s="411">
        <v>0</v>
      </c>
      <c r="I268" s="411">
        <v>0</v>
      </c>
      <c r="J268" s="411">
        <v>0</v>
      </c>
      <c r="K268" s="411">
        <v>0</v>
      </c>
      <c r="L268" s="411">
        <v>0</v>
      </c>
      <c r="M268" s="411">
        <v>7</v>
      </c>
      <c r="N268" s="411">
        <v>0</v>
      </c>
      <c r="O268" s="411">
        <v>0</v>
      </c>
      <c r="P268" s="411">
        <v>0</v>
      </c>
      <c r="Q268" s="411">
        <v>0</v>
      </c>
      <c r="R268" s="411">
        <v>8</v>
      </c>
      <c r="S268" s="372">
        <v>0</v>
      </c>
      <c r="T268" s="373">
        <v>92</v>
      </c>
    </row>
    <row r="269" spans="2:20" ht="12" customHeight="1" x14ac:dyDescent="0.4">
      <c r="B269" s="349"/>
      <c r="C269" s="420"/>
      <c r="D269" s="374" t="s">
        <v>181</v>
      </c>
      <c r="E269" s="259" t="s">
        <v>174</v>
      </c>
      <c r="F269" s="401">
        <f t="shared" si="22"/>
        <v>5</v>
      </c>
      <c r="G269" s="411">
        <v>0</v>
      </c>
      <c r="H269" s="411">
        <v>0</v>
      </c>
      <c r="I269" s="411">
        <v>0</v>
      </c>
      <c r="J269" s="411">
        <v>0</v>
      </c>
      <c r="K269" s="411">
        <v>0</v>
      </c>
      <c r="L269" s="411">
        <v>0</v>
      </c>
      <c r="M269" s="411">
        <v>0</v>
      </c>
      <c r="N269" s="411">
        <v>0</v>
      </c>
      <c r="O269" s="411">
        <v>0</v>
      </c>
      <c r="P269" s="411">
        <v>0</v>
      </c>
      <c r="Q269" s="411">
        <v>0</v>
      </c>
      <c r="R269" s="411">
        <v>0</v>
      </c>
      <c r="S269" s="372">
        <v>0</v>
      </c>
      <c r="T269" s="373">
        <v>5</v>
      </c>
    </row>
    <row r="270" spans="2:20" ht="12" customHeight="1" x14ac:dyDescent="0.4">
      <c r="B270" s="349"/>
      <c r="C270" s="420"/>
      <c r="D270" s="380"/>
      <c r="E270" s="381" t="s">
        <v>175</v>
      </c>
      <c r="F270" s="401">
        <f t="shared" si="22"/>
        <v>3</v>
      </c>
      <c r="G270" s="437">
        <v>0</v>
      </c>
      <c r="H270" s="371">
        <v>0</v>
      </c>
      <c r="I270" s="411">
        <v>0</v>
      </c>
      <c r="J270" s="411">
        <v>0</v>
      </c>
      <c r="K270" s="411">
        <v>0</v>
      </c>
      <c r="L270" s="411">
        <v>0</v>
      </c>
      <c r="M270" s="411">
        <v>0</v>
      </c>
      <c r="N270" s="411">
        <v>0</v>
      </c>
      <c r="O270" s="411">
        <v>0</v>
      </c>
      <c r="P270" s="411">
        <v>0</v>
      </c>
      <c r="Q270" s="411">
        <v>0</v>
      </c>
      <c r="R270" s="411">
        <v>0</v>
      </c>
      <c r="S270" s="442">
        <v>0</v>
      </c>
      <c r="T270" s="373">
        <v>3</v>
      </c>
    </row>
    <row r="271" spans="2:20" ht="12" customHeight="1" x14ac:dyDescent="0.4">
      <c r="B271" s="349"/>
      <c r="C271" s="420"/>
      <c r="D271" s="385" t="s">
        <v>182</v>
      </c>
      <c r="E271" s="259" t="s">
        <v>174</v>
      </c>
      <c r="F271" s="401">
        <f t="shared" si="22"/>
        <v>13</v>
      </c>
      <c r="G271" s="437">
        <v>0</v>
      </c>
      <c r="H271" s="371">
        <v>0</v>
      </c>
      <c r="I271" s="411">
        <v>0</v>
      </c>
      <c r="J271" s="411">
        <v>0</v>
      </c>
      <c r="K271" s="411">
        <v>0</v>
      </c>
      <c r="L271" s="411">
        <v>0</v>
      </c>
      <c r="M271" s="411">
        <v>0</v>
      </c>
      <c r="N271" s="411">
        <v>0</v>
      </c>
      <c r="O271" s="371">
        <v>0</v>
      </c>
      <c r="P271" s="371">
        <v>0</v>
      </c>
      <c r="Q271" s="371">
        <v>0</v>
      </c>
      <c r="R271" s="411">
        <v>0</v>
      </c>
      <c r="S271" s="372">
        <v>0</v>
      </c>
      <c r="T271" s="373">
        <v>13</v>
      </c>
    </row>
    <row r="272" spans="2:20" ht="12" customHeight="1" x14ac:dyDescent="0.4">
      <c r="B272" s="349"/>
      <c r="C272" s="421"/>
      <c r="D272" s="387"/>
      <c r="E272" s="263" t="s">
        <v>175</v>
      </c>
      <c r="F272" s="405">
        <f t="shared" si="22"/>
        <v>10</v>
      </c>
      <c r="G272" s="433">
        <v>0</v>
      </c>
      <c r="H272" s="390">
        <v>0</v>
      </c>
      <c r="I272" s="390">
        <v>0</v>
      </c>
      <c r="J272" s="412">
        <v>0</v>
      </c>
      <c r="K272" s="412">
        <v>0</v>
      </c>
      <c r="L272" s="412">
        <v>0</v>
      </c>
      <c r="M272" s="412">
        <v>0</v>
      </c>
      <c r="N272" s="390">
        <v>0</v>
      </c>
      <c r="O272" s="390">
        <v>0</v>
      </c>
      <c r="P272" s="390">
        <v>0</v>
      </c>
      <c r="Q272" s="390">
        <v>0</v>
      </c>
      <c r="R272" s="412">
        <v>0</v>
      </c>
      <c r="S272" s="413">
        <v>0</v>
      </c>
      <c r="T272" s="414">
        <v>10</v>
      </c>
    </row>
    <row r="273" spans="2:20" ht="12" customHeight="1" x14ac:dyDescent="0.4">
      <c r="B273" s="349"/>
      <c r="C273" s="419" t="s">
        <v>183</v>
      </c>
      <c r="D273" s="415" t="s">
        <v>177</v>
      </c>
      <c r="E273" s="416" t="s">
        <v>174</v>
      </c>
      <c r="F273" s="401">
        <f t="shared" si="22"/>
        <v>10</v>
      </c>
      <c r="G273" s="371">
        <v>0</v>
      </c>
      <c r="H273" s="371">
        <v>3</v>
      </c>
      <c r="I273" s="371">
        <v>0</v>
      </c>
      <c r="J273" s="371">
        <v>0</v>
      </c>
      <c r="K273" s="371">
        <v>0</v>
      </c>
      <c r="L273" s="371">
        <v>0</v>
      </c>
      <c r="M273" s="371">
        <v>4</v>
      </c>
      <c r="N273" s="371">
        <v>0</v>
      </c>
      <c r="O273" s="371">
        <v>0</v>
      </c>
      <c r="P273" s="371">
        <v>0</v>
      </c>
      <c r="Q273" s="371">
        <v>0</v>
      </c>
      <c r="R273" s="371">
        <v>0</v>
      </c>
      <c r="S273" s="372">
        <v>0</v>
      </c>
      <c r="T273" s="365">
        <v>3</v>
      </c>
    </row>
    <row r="274" spans="2:20" ht="12" customHeight="1" x14ac:dyDescent="0.4">
      <c r="B274" s="349"/>
      <c r="C274" s="420"/>
      <c r="D274" s="397"/>
      <c r="E274" s="398" t="s">
        <v>175</v>
      </c>
      <c r="F274" s="401">
        <f t="shared" si="22"/>
        <v>10</v>
      </c>
      <c r="G274" s="371">
        <v>0</v>
      </c>
      <c r="H274" s="371">
        <v>0</v>
      </c>
      <c r="I274" s="371">
        <v>0</v>
      </c>
      <c r="J274" s="371">
        <v>0</v>
      </c>
      <c r="K274" s="371">
        <v>0</v>
      </c>
      <c r="L274" s="371">
        <v>0</v>
      </c>
      <c r="M274" s="371">
        <v>2</v>
      </c>
      <c r="N274" s="371">
        <v>0</v>
      </c>
      <c r="O274" s="371">
        <v>0</v>
      </c>
      <c r="P274" s="371">
        <v>0</v>
      </c>
      <c r="Q274" s="371">
        <v>0</v>
      </c>
      <c r="R274" s="371">
        <v>1</v>
      </c>
      <c r="S274" s="372">
        <v>0</v>
      </c>
      <c r="T274" s="373">
        <v>7</v>
      </c>
    </row>
    <row r="275" spans="2:20" ht="12" customHeight="1" x14ac:dyDescent="0.4">
      <c r="B275" s="349"/>
      <c r="C275" s="420"/>
      <c r="D275" s="399" t="s">
        <v>184</v>
      </c>
      <c r="E275" s="400" t="s">
        <v>174</v>
      </c>
      <c r="F275" s="401">
        <f t="shared" si="22"/>
        <v>7</v>
      </c>
      <c r="G275" s="437">
        <v>0</v>
      </c>
      <c r="H275" s="371">
        <v>0</v>
      </c>
      <c r="I275" s="371">
        <v>0</v>
      </c>
      <c r="J275" s="371">
        <v>0</v>
      </c>
      <c r="K275" s="371">
        <v>0</v>
      </c>
      <c r="L275" s="371">
        <v>0</v>
      </c>
      <c r="M275" s="371">
        <v>4</v>
      </c>
      <c r="N275" s="371">
        <v>0</v>
      </c>
      <c r="O275" s="371">
        <v>0</v>
      </c>
      <c r="P275" s="371">
        <v>0</v>
      </c>
      <c r="Q275" s="371">
        <v>0</v>
      </c>
      <c r="R275" s="371">
        <v>0</v>
      </c>
      <c r="S275" s="431">
        <v>0</v>
      </c>
      <c r="T275" s="373">
        <v>3</v>
      </c>
    </row>
    <row r="276" spans="2:20" ht="12" customHeight="1" x14ac:dyDescent="0.4">
      <c r="B276" s="349"/>
      <c r="C276" s="420"/>
      <c r="D276" s="399"/>
      <c r="E276" s="402" t="s">
        <v>175</v>
      </c>
      <c r="F276" s="401">
        <f t="shared" si="22"/>
        <v>10</v>
      </c>
      <c r="G276" s="437">
        <v>0</v>
      </c>
      <c r="H276" s="371">
        <v>0</v>
      </c>
      <c r="I276" s="371">
        <v>0</v>
      </c>
      <c r="J276" s="371">
        <v>0</v>
      </c>
      <c r="K276" s="371">
        <v>0</v>
      </c>
      <c r="L276" s="371">
        <v>0</v>
      </c>
      <c r="M276" s="371">
        <v>2</v>
      </c>
      <c r="N276" s="371">
        <v>0</v>
      </c>
      <c r="O276" s="371">
        <v>0</v>
      </c>
      <c r="P276" s="371">
        <v>0</v>
      </c>
      <c r="Q276" s="371">
        <v>0</v>
      </c>
      <c r="R276" s="371">
        <v>1</v>
      </c>
      <c r="S276" s="372">
        <v>0</v>
      </c>
      <c r="T276" s="373">
        <v>7</v>
      </c>
    </row>
    <row r="277" spans="2:20" ht="12" customHeight="1" x14ac:dyDescent="0.4">
      <c r="B277" s="349"/>
      <c r="C277" s="420"/>
      <c r="D277" s="399" t="s">
        <v>185</v>
      </c>
      <c r="E277" s="402" t="s">
        <v>174</v>
      </c>
      <c r="F277" s="401">
        <f t="shared" si="22"/>
        <v>3</v>
      </c>
      <c r="G277" s="437">
        <v>0</v>
      </c>
      <c r="H277" s="371">
        <v>3</v>
      </c>
      <c r="I277" s="371">
        <v>0</v>
      </c>
      <c r="J277" s="371">
        <v>0</v>
      </c>
      <c r="K277" s="371">
        <v>0</v>
      </c>
      <c r="L277" s="371">
        <v>0</v>
      </c>
      <c r="M277" s="371">
        <v>0</v>
      </c>
      <c r="N277" s="371">
        <v>0</v>
      </c>
      <c r="O277" s="371">
        <v>0</v>
      </c>
      <c r="P277" s="371">
        <v>0</v>
      </c>
      <c r="Q277" s="371">
        <v>0</v>
      </c>
      <c r="R277" s="371">
        <v>0</v>
      </c>
      <c r="S277" s="372">
        <v>0</v>
      </c>
      <c r="T277" s="373">
        <v>0</v>
      </c>
    </row>
    <row r="278" spans="2:20" ht="12" customHeight="1" x14ac:dyDescent="0.4">
      <c r="B278" s="403"/>
      <c r="C278" s="421"/>
      <c r="D278" s="404"/>
      <c r="E278" s="263" t="s">
        <v>175</v>
      </c>
      <c r="F278" s="405">
        <f t="shared" si="22"/>
        <v>0</v>
      </c>
      <c r="G278" s="433">
        <v>0</v>
      </c>
      <c r="H278" s="390">
        <v>0</v>
      </c>
      <c r="I278" s="390">
        <v>0</v>
      </c>
      <c r="J278" s="390">
        <v>0</v>
      </c>
      <c r="K278" s="390">
        <v>0</v>
      </c>
      <c r="L278" s="390">
        <v>0</v>
      </c>
      <c r="M278" s="390">
        <v>0</v>
      </c>
      <c r="N278" s="390">
        <v>0</v>
      </c>
      <c r="O278" s="390">
        <v>0</v>
      </c>
      <c r="P278" s="390">
        <v>0</v>
      </c>
      <c r="Q278" s="390">
        <v>0</v>
      </c>
      <c r="R278" s="390">
        <v>0</v>
      </c>
      <c r="S278" s="413">
        <v>0</v>
      </c>
      <c r="T278" s="414">
        <v>0</v>
      </c>
    </row>
    <row r="279" spans="2:20" ht="12" customHeight="1" x14ac:dyDescent="0.4">
      <c r="B279" s="329" t="s">
        <v>198</v>
      </c>
      <c r="C279" s="330"/>
      <c r="D279" s="331"/>
      <c r="E279" s="332" t="s">
        <v>172</v>
      </c>
      <c r="F279" s="406">
        <f>G279+H279+I279+J279+K279+L279+M279+N279+O279+P279+Q279+R279+T279</f>
        <v>3596</v>
      </c>
      <c r="G279" s="335">
        <f>G280+G281</f>
        <v>0</v>
      </c>
      <c r="H279" s="335">
        <f>H280+H281</f>
        <v>2</v>
      </c>
      <c r="I279" s="335">
        <f t="shared" ref="I279:R279" si="25">I280+I281</f>
        <v>0</v>
      </c>
      <c r="J279" s="335">
        <f t="shared" si="25"/>
        <v>0</v>
      </c>
      <c r="K279" s="335">
        <f t="shared" si="25"/>
        <v>0</v>
      </c>
      <c r="L279" s="335">
        <f t="shared" si="25"/>
        <v>5</v>
      </c>
      <c r="M279" s="335">
        <f t="shared" si="25"/>
        <v>34</v>
      </c>
      <c r="N279" s="335">
        <f t="shared" si="25"/>
        <v>0</v>
      </c>
      <c r="O279" s="335">
        <f t="shared" si="25"/>
        <v>25</v>
      </c>
      <c r="P279" s="335">
        <f t="shared" si="25"/>
        <v>0</v>
      </c>
      <c r="Q279" s="335">
        <f t="shared" si="25"/>
        <v>0</v>
      </c>
      <c r="R279" s="335">
        <f t="shared" si="25"/>
        <v>123</v>
      </c>
      <c r="S279" s="425">
        <f>SUM(S280+S281)</f>
        <v>0</v>
      </c>
      <c r="T279" s="337">
        <f>T280+T281</f>
        <v>3407</v>
      </c>
    </row>
    <row r="280" spans="2:20" ht="12" customHeight="1" x14ac:dyDescent="0.4">
      <c r="B280" s="339" t="s">
        <v>173</v>
      </c>
      <c r="C280" s="340"/>
      <c r="D280" s="341"/>
      <c r="E280" s="439" t="s">
        <v>174</v>
      </c>
      <c r="F280" s="407">
        <f t="shared" ref="F280:F299" si="26">G280+H280+I280+J280+K280+L280+M280+N280+O280+P280+Q280+R280+T280</f>
        <v>1966</v>
      </c>
      <c r="G280" s="440">
        <f t="shared" ref="G280:R281" si="27">G282+G294</f>
        <v>0</v>
      </c>
      <c r="H280" s="345">
        <f t="shared" si="27"/>
        <v>2</v>
      </c>
      <c r="I280" s="345">
        <f t="shared" si="27"/>
        <v>0</v>
      </c>
      <c r="J280" s="345">
        <f t="shared" si="27"/>
        <v>0</v>
      </c>
      <c r="K280" s="345">
        <f t="shared" si="27"/>
        <v>0</v>
      </c>
      <c r="L280" s="345">
        <f t="shared" si="27"/>
        <v>3</v>
      </c>
      <c r="M280" s="345">
        <f t="shared" si="27"/>
        <v>20</v>
      </c>
      <c r="N280" s="345">
        <f t="shared" si="27"/>
        <v>0</v>
      </c>
      <c r="O280" s="345">
        <f t="shared" si="27"/>
        <v>23</v>
      </c>
      <c r="P280" s="345">
        <f t="shared" si="27"/>
        <v>0</v>
      </c>
      <c r="Q280" s="345">
        <f t="shared" si="27"/>
        <v>0</v>
      </c>
      <c r="R280" s="345">
        <f t="shared" si="27"/>
        <v>74</v>
      </c>
      <c r="S280" s="346">
        <v>0</v>
      </c>
      <c r="T280" s="347">
        <f>T282+T294</f>
        <v>1844</v>
      </c>
    </row>
    <row r="281" spans="2:20" ht="12" customHeight="1" x14ac:dyDescent="0.4">
      <c r="B281" s="349"/>
      <c r="C281" s="350"/>
      <c r="D281" s="351"/>
      <c r="E281" s="352" t="s">
        <v>175</v>
      </c>
      <c r="F281" s="408">
        <f t="shared" si="26"/>
        <v>1630</v>
      </c>
      <c r="G281" s="355">
        <f t="shared" si="27"/>
        <v>0</v>
      </c>
      <c r="H281" s="355">
        <f t="shared" si="27"/>
        <v>0</v>
      </c>
      <c r="I281" s="355">
        <f t="shared" si="27"/>
        <v>0</v>
      </c>
      <c r="J281" s="355">
        <f t="shared" si="27"/>
        <v>0</v>
      </c>
      <c r="K281" s="355">
        <f t="shared" si="27"/>
        <v>0</v>
      </c>
      <c r="L281" s="355">
        <f t="shared" si="27"/>
        <v>2</v>
      </c>
      <c r="M281" s="355">
        <f t="shared" si="27"/>
        <v>14</v>
      </c>
      <c r="N281" s="355">
        <f t="shared" si="27"/>
        <v>0</v>
      </c>
      <c r="O281" s="355">
        <f t="shared" si="27"/>
        <v>2</v>
      </c>
      <c r="P281" s="355">
        <f t="shared" si="27"/>
        <v>0</v>
      </c>
      <c r="Q281" s="355">
        <f t="shared" si="27"/>
        <v>0</v>
      </c>
      <c r="R281" s="355">
        <f t="shared" si="27"/>
        <v>49</v>
      </c>
      <c r="S281" s="356">
        <v>0</v>
      </c>
      <c r="T281" s="357">
        <f>T283+T295</f>
        <v>1563</v>
      </c>
    </row>
    <row r="282" spans="2:20" ht="12" customHeight="1" x14ac:dyDescent="0.4">
      <c r="B282" s="349"/>
      <c r="C282" s="419" t="s">
        <v>176</v>
      </c>
      <c r="D282" s="157" t="s">
        <v>177</v>
      </c>
      <c r="E282" s="360" t="s">
        <v>174</v>
      </c>
      <c r="F282" s="441">
        <f t="shared" si="26"/>
        <v>1945</v>
      </c>
      <c r="G282" s="362">
        <f t="shared" ref="G282:R283" si="28">SUM(G284+G286+G288+G290+G292)</f>
        <v>0</v>
      </c>
      <c r="H282" s="363">
        <f t="shared" si="28"/>
        <v>2</v>
      </c>
      <c r="I282" s="363">
        <f t="shared" si="28"/>
        <v>0</v>
      </c>
      <c r="J282" s="363">
        <f t="shared" si="28"/>
        <v>0</v>
      </c>
      <c r="K282" s="363">
        <f t="shared" si="28"/>
        <v>0</v>
      </c>
      <c r="L282" s="363">
        <f t="shared" si="28"/>
        <v>3</v>
      </c>
      <c r="M282" s="363">
        <f t="shared" si="28"/>
        <v>17</v>
      </c>
      <c r="N282" s="363">
        <f t="shared" si="28"/>
        <v>0</v>
      </c>
      <c r="O282" s="363">
        <f t="shared" si="28"/>
        <v>23</v>
      </c>
      <c r="P282" s="363">
        <f t="shared" si="28"/>
        <v>0</v>
      </c>
      <c r="Q282" s="363">
        <f t="shared" si="28"/>
        <v>0</v>
      </c>
      <c r="R282" s="363">
        <f t="shared" si="28"/>
        <v>74</v>
      </c>
      <c r="S282" s="364">
        <f>SUM(S284+S286+S288+S290+S292)</f>
        <v>0</v>
      </c>
      <c r="T282" s="365">
        <f>SUM(T284+T286+T288+T290+T292)</f>
        <v>1826</v>
      </c>
    </row>
    <row r="283" spans="2:20" ht="12" customHeight="1" x14ac:dyDescent="0.4">
      <c r="B283" s="349"/>
      <c r="C283" s="420"/>
      <c r="D283" s="366"/>
      <c r="E283" s="367" t="s">
        <v>175</v>
      </c>
      <c r="F283" s="401">
        <f t="shared" si="26"/>
        <v>1602</v>
      </c>
      <c r="G283" s="376">
        <f t="shared" si="28"/>
        <v>0</v>
      </c>
      <c r="H283" s="371">
        <f t="shared" si="28"/>
        <v>0</v>
      </c>
      <c r="I283" s="371">
        <f t="shared" si="28"/>
        <v>0</v>
      </c>
      <c r="J283" s="371">
        <f t="shared" si="28"/>
        <v>0</v>
      </c>
      <c r="K283" s="371">
        <f t="shared" si="28"/>
        <v>0</v>
      </c>
      <c r="L283" s="371">
        <f t="shared" si="28"/>
        <v>2</v>
      </c>
      <c r="M283" s="371">
        <v>13</v>
      </c>
      <c r="N283" s="371">
        <f t="shared" si="28"/>
        <v>0</v>
      </c>
      <c r="O283" s="371">
        <f t="shared" si="28"/>
        <v>2</v>
      </c>
      <c r="P283" s="371">
        <f t="shared" si="28"/>
        <v>0</v>
      </c>
      <c r="Q283" s="371">
        <f t="shared" si="28"/>
        <v>0</v>
      </c>
      <c r="R283" s="371">
        <f t="shared" si="28"/>
        <v>49</v>
      </c>
      <c r="S283" s="372">
        <f>SUM(S285+S287+S289+S291+S293)</f>
        <v>0</v>
      </c>
      <c r="T283" s="373">
        <f>SUM(T285+T287+T289+T291+T293)</f>
        <v>1536</v>
      </c>
    </row>
    <row r="284" spans="2:20" ht="12" customHeight="1" x14ac:dyDescent="0.4">
      <c r="B284" s="349"/>
      <c r="C284" s="420"/>
      <c r="D284" s="374" t="s">
        <v>178</v>
      </c>
      <c r="E284" s="259" t="s">
        <v>174</v>
      </c>
      <c r="F284" s="401">
        <f t="shared" si="26"/>
        <v>1585</v>
      </c>
      <c r="G284" s="411">
        <v>0</v>
      </c>
      <c r="H284" s="411">
        <v>0</v>
      </c>
      <c r="I284" s="411">
        <v>0</v>
      </c>
      <c r="J284" s="411">
        <v>0</v>
      </c>
      <c r="K284" s="411">
        <v>0</v>
      </c>
      <c r="L284" s="411">
        <v>3</v>
      </c>
      <c r="M284" s="411">
        <v>4</v>
      </c>
      <c r="N284" s="411">
        <v>0</v>
      </c>
      <c r="O284" s="411">
        <v>10</v>
      </c>
      <c r="P284" s="411">
        <v>0</v>
      </c>
      <c r="Q284" s="411">
        <v>0</v>
      </c>
      <c r="R284" s="411">
        <v>29</v>
      </c>
      <c r="S284" s="431">
        <v>0</v>
      </c>
      <c r="T284" s="373">
        <v>1539</v>
      </c>
    </row>
    <row r="285" spans="2:20" ht="12" customHeight="1" x14ac:dyDescent="0.4">
      <c r="B285" s="349"/>
      <c r="C285" s="420"/>
      <c r="D285" s="380"/>
      <c r="E285" s="259" t="s">
        <v>175</v>
      </c>
      <c r="F285" s="401">
        <f t="shared" si="26"/>
        <v>1358</v>
      </c>
      <c r="G285" s="411">
        <v>0</v>
      </c>
      <c r="H285" s="411">
        <v>0</v>
      </c>
      <c r="I285" s="411">
        <v>0</v>
      </c>
      <c r="J285" s="411">
        <v>0</v>
      </c>
      <c r="K285" s="411">
        <v>0</v>
      </c>
      <c r="L285" s="411">
        <v>0</v>
      </c>
      <c r="M285" s="411">
        <v>0</v>
      </c>
      <c r="N285" s="411">
        <v>0</v>
      </c>
      <c r="O285" s="411">
        <v>2</v>
      </c>
      <c r="P285" s="411">
        <v>0</v>
      </c>
      <c r="Q285" s="411">
        <v>0</v>
      </c>
      <c r="R285" s="411">
        <v>36</v>
      </c>
      <c r="S285" s="372">
        <v>0</v>
      </c>
      <c r="T285" s="373">
        <v>1320</v>
      </c>
    </row>
    <row r="286" spans="2:20" ht="12" customHeight="1" x14ac:dyDescent="0.4">
      <c r="B286" s="349"/>
      <c r="C286" s="420"/>
      <c r="D286" s="374" t="s">
        <v>179</v>
      </c>
      <c r="E286" s="259" t="s">
        <v>174</v>
      </c>
      <c r="F286" s="401">
        <f t="shared" si="26"/>
        <v>221</v>
      </c>
      <c r="G286" s="411">
        <v>0</v>
      </c>
      <c r="H286" s="411">
        <v>0</v>
      </c>
      <c r="I286" s="411">
        <v>0</v>
      </c>
      <c r="J286" s="411">
        <v>0</v>
      </c>
      <c r="K286" s="411">
        <v>0</v>
      </c>
      <c r="L286" s="411">
        <v>0</v>
      </c>
      <c r="M286" s="411">
        <v>8</v>
      </c>
      <c r="N286" s="411">
        <v>0</v>
      </c>
      <c r="O286" s="411">
        <v>10</v>
      </c>
      <c r="P286" s="411">
        <v>0</v>
      </c>
      <c r="Q286" s="411">
        <v>0</v>
      </c>
      <c r="R286" s="411">
        <v>22</v>
      </c>
      <c r="S286" s="372">
        <v>0</v>
      </c>
      <c r="T286" s="373">
        <v>181</v>
      </c>
    </row>
    <row r="287" spans="2:20" ht="12" customHeight="1" x14ac:dyDescent="0.4">
      <c r="B287" s="349"/>
      <c r="C287" s="420"/>
      <c r="D287" s="380"/>
      <c r="E287" s="259" t="s">
        <v>175</v>
      </c>
      <c r="F287" s="401">
        <f t="shared" si="26"/>
        <v>144</v>
      </c>
      <c r="G287" s="411">
        <v>0</v>
      </c>
      <c r="H287" s="411">
        <v>0</v>
      </c>
      <c r="I287" s="411">
        <v>0</v>
      </c>
      <c r="J287" s="411">
        <v>0</v>
      </c>
      <c r="K287" s="411">
        <v>0</v>
      </c>
      <c r="L287" s="411">
        <v>2</v>
      </c>
      <c r="M287" s="411">
        <v>11</v>
      </c>
      <c r="N287" s="411">
        <v>0</v>
      </c>
      <c r="O287" s="411">
        <v>0</v>
      </c>
      <c r="P287" s="411">
        <v>0</v>
      </c>
      <c r="Q287" s="411">
        <v>0</v>
      </c>
      <c r="R287" s="411">
        <v>2</v>
      </c>
      <c r="S287" s="372">
        <v>0</v>
      </c>
      <c r="T287" s="373">
        <v>129</v>
      </c>
    </row>
    <row r="288" spans="2:20" ht="12" customHeight="1" x14ac:dyDescent="0.4">
      <c r="B288" s="349"/>
      <c r="C288" s="420"/>
      <c r="D288" s="374" t="s">
        <v>180</v>
      </c>
      <c r="E288" s="259" t="s">
        <v>174</v>
      </c>
      <c r="F288" s="401">
        <f t="shared" si="26"/>
        <v>132</v>
      </c>
      <c r="G288" s="411">
        <v>0</v>
      </c>
      <c r="H288" s="411">
        <v>2</v>
      </c>
      <c r="I288" s="411">
        <v>0</v>
      </c>
      <c r="J288" s="411">
        <v>0</v>
      </c>
      <c r="K288" s="411">
        <v>0</v>
      </c>
      <c r="L288" s="411">
        <v>0</v>
      </c>
      <c r="M288" s="411">
        <v>5</v>
      </c>
      <c r="N288" s="411">
        <v>0</v>
      </c>
      <c r="O288" s="411">
        <v>3</v>
      </c>
      <c r="P288" s="411">
        <v>0</v>
      </c>
      <c r="Q288" s="411">
        <v>0</v>
      </c>
      <c r="R288" s="411">
        <v>23</v>
      </c>
      <c r="S288" s="372">
        <v>0</v>
      </c>
      <c r="T288" s="373">
        <v>99</v>
      </c>
    </row>
    <row r="289" spans="2:20" ht="12" customHeight="1" x14ac:dyDescent="0.4">
      <c r="B289" s="349"/>
      <c r="C289" s="420"/>
      <c r="D289" s="380"/>
      <c r="E289" s="259" t="s">
        <v>175</v>
      </c>
      <c r="F289" s="401">
        <f t="shared" si="26"/>
        <v>90</v>
      </c>
      <c r="G289" s="411">
        <v>0</v>
      </c>
      <c r="H289" s="411">
        <v>0</v>
      </c>
      <c r="I289" s="411">
        <v>0</v>
      </c>
      <c r="J289" s="411">
        <v>0</v>
      </c>
      <c r="K289" s="411">
        <v>0</v>
      </c>
      <c r="L289" s="411">
        <v>0</v>
      </c>
      <c r="M289" s="411">
        <v>2</v>
      </c>
      <c r="N289" s="411">
        <v>0</v>
      </c>
      <c r="O289" s="411">
        <v>0</v>
      </c>
      <c r="P289" s="411">
        <v>0</v>
      </c>
      <c r="Q289" s="411">
        <v>0</v>
      </c>
      <c r="R289" s="411">
        <v>11</v>
      </c>
      <c r="S289" s="372">
        <v>0</v>
      </c>
      <c r="T289" s="373">
        <v>77</v>
      </c>
    </row>
    <row r="290" spans="2:20" ht="12" customHeight="1" x14ac:dyDescent="0.4">
      <c r="B290" s="349"/>
      <c r="C290" s="420"/>
      <c r="D290" s="374" t="s">
        <v>181</v>
      </c>
      <c r="E290" s="259" t="s">
        <v>174</v>
      </c>
      <c r="F290" s="401">
        <f t="shared" si="26"/>
        <v>2</v>
      </c>
      <c r="G290" s="411">
        <v>0</v>
      </c>
      <c r="H290" s="411">
        <v>0</v>
      </c>
      <c r="I290" s="411">
        <v>0</v>
      </c>
      <c r="J290" s="411">
        <v>0</v>
      </c>
      <c r="K290" s="411">
        <v>0</v>
      </c>
      <c r="L290" s="411">
        <v>0</v>
      </c>
      <c r="M290" s="411">
        <v>0</v>
      </c>
      <c r="N290" s="411">
        <v>0</v>
      </c>
      <c r="O290" s="411">
        <v>0</v>
      </c>
      <c r="P290" s="411">
        <v>0</v>
      </c>
      <c r="Q290" s="411">
        <v>0</v>
      </c>
      <c r="R290" s="411">
        <v>0</v>
      </c>
      <c r="S290" s="372">
        <v>0</v>
      </c>
      <c r="T290" s="373">
        <v>2</v>
      </c>
    </row>
    <row r="291" spans="2:20" ht="12" customHeight="1" x14ac:dyDescent="0.4">
      <c r="B291" s="349"/>
      <c r="C291" s="420"/>
      <c r="D291" s="380"/>
      <c r="E291" s="381" t="s">
        <v>175</v>
      </c>
      <c r="F291" s="401">
        <f t="shared" si="26"/>
        <v>8</v>
      </c>
      <c r="G291" s="437">
        <v>0</v>
      </c>
      <c r="H291" s="371">
        <v>0</v>
      </c>
      <c r="I291" s="411">
        <v>0</v>
      </c>
      <c r="J291" s="411">
        <v>0</v>
      </c>
      <c r="K291" s="411">
        <v>0</v>
      </c>
      <c r="L291" s="411">
        <v>0</v>
      </c>
      <c r="M291" s="411">
        <v>0</v>
      </c>
      <c r="N291" s="411">
        <v>0</v>
      </c>
      <c r="O291" s="411">
        <v>0</v>
      </c>
      <c r="P291" s="411">
        <v>0</v>
      </c>
      <c r="Q291" s="411">
        <v>0</v>
      </c>
      <c r="R291" s="411">
        <v>0</v>
      </c>
      <c r="S291" s="442">
        <v>0</v>
      </c>
      <c r="T291" s="373">
        <v>8</v>
      </c>
    </row>
    <row r="292" spans="2:20" ht="12" customHeight="1" x14ac:dyDescent="0.4">
      <c r="B292" s="349"/>
      <c r="C292" s="420"/>
      <c r="D292" s="385" t="s">
        <v>182</v>
      </c>
      <c r="E292" s="259" t="s">
        <v>174</v>
      </c>
      <c r="F292" s="401">
        <f t="shared" si="26"/>
        <v>5</v>
      </c>
      <c r="G292" s="437">
        <v>0</v>
      </c>
      <c r="H292" s="371">
        <v>0</v>
      </c>
      <c r="I292" s="411">
        <v>0</v>
      </c>
      <c r="J292" s="411">
        <v>0</v>
      </c>
      <c r="K292" s="411">
        <v>0</v>
      </c>
      <c r="L292" s="411">
        <v>0</v>
      </c>
      <c r="M292" s="411">
        <v>0</v>
      </c>
      <c r="N292" s="411">
        <v>0</v>
      </c>
      <c r="O292" s="371">
        <v>0</v>
      </c>
      <c r="P292" s="371">
        <v>0</v>
      </c>
      <c r="Q292" s="371">
        <v>0</v>
      </c>
      <c r="R292" s="411">
        <v>0</v>
      </c>
      <c r="S292" s="372">
        <v>0</v>
      </c>
      <c r="T292" s="373">
        <v>5</v>
      </c>
    </row>
    <row r="293" spans="2:20" ht="12" customHeight="1" x14ac:dyDescent="0.4">
      <c r="B293" s="349"/>
      <c r="C293" s="421"/>
      <c r="D293" s="387"/>
      <c r="E293" s="263" t="s">
        <v>175</v>
      </c>
      <c r="F293" s="405">
        <f t="shared" si="26"/>
        <v>2</v>
      </c>
      <c r="G293" s="433">
        <v>0</v>
      </c>
      <c r="H293" s="390">
        <v>0</v>
      </c>
      <c r="I293" s="390">
        <v>0</v>
      </c>
      <c r="J293" s="412">
        <v>0</v>
      </c>
      <c r="K293" s="412">
        <v>0</v>
      </c>
      <c r="L293" s="412">
        <v>0</v>
      </c>
      <c r="M293" s="412">
        <v>0</v>
      </c>
      <c r="N293" s="390">
        <v>0</v>
      </c>
      <c r="O293" s="390">
        <v>0</v>
      </c>
      <c r="P293" s="390">
        <v>0</v>
      </c>
      <c r="Q293" s="390">
        <v>0</v>
      </c>
      <c r="R293" s="412">
        <v>0</v>
      </c>
      <c r="S293" s="413">
        <v>0</v>
      </c>
      <c r="T293" s="414">
        <v>2</v>
      </c>
    </row>
    <row r="294" spans="2:20" ht="12" customHeight="1" x14ac:dyDescent="0.4">
      <c r="B294" s="349"/>
      <c r="C294" s="419" t="s">
        <v>183</v>
      </c>
      <c r="D294" s="415" t="s">
        <v>177</v>
      </c>
      <c r="E294" s="416" t="s">
        <v>174</v>
      </c>
      <c r="F294" s="401">
        <f t="shared" si="26"/>
        <v>21</v>
      </c>
      <c r="G294" s="371">
        <v>0</v>
      </c>
      <c r="H294" s="371">
        <v>0</v>
      </c>
      <c r="I294" s="371">
        <v>0</v>
      </c>
      <c r="J294" s="371">
        <v>0</v>
      </c>
      <c r="K294" s="371">
        <v>0</v>
      </c>
      <c r="L294" s="371">
        <v>0</v>
      </c>
      <c r="M294" s="371">
        <v>3</v>
      </c>
      <c r="N294" s="371">
        <v>0</v>
      </c>
      <c r="O294" s="371">
        <v>0</v>
      </c>
      <c r="P294" s="371">
        <v>0</v>
      </c>
      <c r="Q294" s="371">
        <v>0</v>
      </c>
      <c r="R294" s="371">
        <v>0</v>
      </c>
      <c r="S294" s="372">
        <v>0</v>
      </c>
      <c r="T294" s="365">
        <v>18</v>
      </c>
    </row>
    <row r="295" spans="2:20" ht="12" customHeight="1" x14ac:dyDescent="0.4">
      <c r="B295" s="349"/>
      <c r="C295" s="420"/>
      <c r="D295" s="397"/>
      <c r="E295" s="398" t="s">
        <v>175</v>
      </c>
      <c r="F295" s="401">
        <f t="shared" si="26"/>
        <v>28</v>
      </c>
      <c r="G295" s="371">
        <v>0</v>
      </c>
      <c r="H295" s="371">
        <v>0</v>
      </c>
      <c r="I295" s="371">
        <v>0</v>
      </c>
      <c r="J295" s="371">
        <v>0</v>
      </c>
      <c r="K295" s="371">
        <v>0</v>
      </c>
      <c r="L295" s="371">
        <v>0</v>
      </c>
      <c r="M295" s="371">
        <v>1</v>
      </c>
      <c r="N295" s="371">
        <v>0</v>
      </c>
      <c r="O295" s="371">
        <v>0</v>
      </c>
      <c r="P295" s="371">
        <v>0</v>
      </c>
      <c r="Q295" s="371">
        <v>0</v>
      </c>
      <c r="R295" s="371">
        <v>0</v>
      </c>
      <c r="S295" s="372">
        <v>0</v>
      </c>
      <c r="T295" s="373">
        <v>27</v>
      </c>
    </row>
    <row r="296" spans="2:20" ht="12" customHeight="1" x14ac:dyDescent="0.4">
      <c r="B296" s="349"/>
      <c r="C296" s="420"/>
      <c r="D296" s="399" t="s">
        <v>184</v>
      </c>
      <c r="E296" s="400" t="s">
        <v>174</v>
      </c>
      <c r="F296" s="401">
        <f t="shared" si="26"/>
        <v>17</v>
      </c>
      <c r="G296" s="437">
        <v>0</v>
      </c>
      <c r="H296" s="371">
        <v>0</v>
      </c>
      <c r="I296" s="371">
        <v>0</v>
      </c>
      <c r="J296" s="371">
        <v>0</v>
      </c>
      <c r="K296" s="371">
        <v>0</v>
      </c>
      <c r="L296" s="371">
        <v>0</v>
      </c>
      <c r="M296" s="371">
        <v>3</v>
      </c>
      <c r="N296" s="371">
        <v>0</v>
      </c>
      <c r="O296" s="371">
        <v>0</v>
      </c>
      <c r="P296" s="371">
        <v>0</v>
      </c>
      <c r="Q296" s="371">
        <v>0</v>
      </c>
      <c r="R296" s="371">
        <v>0</v>
      </c>
      <c r="S296" s="431">
        <v>0</v>
      </c>
      <c r="T296" s="373">
        <v>14</v>
      </c>
    </row>
    <row r="297" spans="2:20" ht="12" customHeight="1" x14ac:dyDescent="0.4">
      <c r="B297" s="349"/>
      <c r="C297" s="420"/>
      <c r="D297" s="399"/>
      <c r="E297" s="402" t="s">
        <v>175</v>
      </c>
      <c r="F297" s="401">
        <f t="shared" si="26"/>
        <v>18</v>
      </c>
      <c r="G297" s="437">
        <v>0</v>
      </c>
      <c r="H297" s="371">
        <v>0</v>
      </c>
      <c r="I297" s="371">
        <v>0</v>
      </c>
      <c r="J297" s="371">
        <v>0</v>
      </c>
      <c r="K297" s="371">
        <v>0</v>
      </c>
      <c r="L297" s="371">
        <v>0</v>
      </c>
      <c r="M297" s="371">
        <v>1</v>
      </c>
      <c r="N297" s="371">
        <v>0</v>
      </c>
      <c r="O297" s="371">
        <v>0</v>
      </c>
      <c r="P297" s="371">
        <v>0</v>
      </c>
      <c r="Q297" s="371">
        <v>0</v>
      </c>
      <c r="R297" s="371">
        <v>0</v>
      </c>
      <c r="S297" s="372">
        <v>0</v>
      </c>
      <c r="T297" s="373">
        <v>17</v>
      </c>
    </row>
    <row r="298" spans="2:20" ht="12" customHeight="1" x14ac:dyDescent="0.4">
      <c r="B298" s="349"/>
      <c r="C298" s="420"/>
      <c r="D298" s="399" t="s">
        <v>185</v>
      </c>
      <c r="E298" s="402" t="s">
        <v>174</v>
      </c>
      <c r="F298" s="401">
        <f t="shared" si="26"/>
        <v>4</v>
      </c>
      <c r="G298" s="437">
        <v>0</v>
      </c>
      <c r="H298" s="371">
        <v>0</v>
      </c>
      <c r="I298" s="371">
        <v>0</v>
      </c>
      <c r="J298" s="371">
        <v>0</v>
      </c>
      <c r="K298" s="371">
        <v>0</v>
      </c>
      <c r="L298" s="371">
        <v>0</v>
      </c>
      <c r="M298" s="371">
        <v>0</v>
      </c>
      <c r="N298" s="371">
        <v>0</v>
      </c>
      <c r="O298" s="371">
        <v>0</v>
      </c>
      <c r="P298" s="371">
        <v>0</v>
      </c>
      <c r="Q298" s="371">
        <v>0</v>
      </c>
      <c r="R298" s="371">
        <v>0</v>
      </c>
      <c r="S298" s="372">
        <v>0</v>
      </c>
      <c r="T298" s="373">
        <v>4</v>
      </c>
    </row>
    <row r="299" spans="2:20" ht="12" customHeight="1" x14ac:dyDescent="0.4">
      <c r="B299" s="403"/>
      <c r="C299" s="421"/>
      <c r="D299" s="404"/>
      <c r="E299" s="263" t="s">
        <v>175</v>
      </c>
      <c r="F299" s="405">
        <f t="shared" si="26"/>
        <v>10</v>
      </c>
      <c r="G299" s="433">
        <v>0</v>
      </c>
      <c r="H299" s="390">
        <v>0</v>
      </c>
      <c r="I299" s="390">
        <v>0</v>
      </c>
      <c r="J299" s="390">
        <v>0</v>
      </c>
      <c r="K299" s="390">
        <v>0</v>
      </c>
      <c r="L299" s="390">
        <v>0</v>
      </c>
      <c r="M299" s="390">
        <v>0</v>
      </c>
      <c r="N299" s="390">
        <v>0</v>
      </c>
      <c r="O299" s="390">
        <v>0</v>
      </c>
      <c r="P299" s="390">
        <v>0</v>
      </c>
      <c r="Q299" s="390">
        <v>0</v>
      </c>
      <c r="R299" s="390">
        <v>0</v>
      </c>
      <c r="S299" s="413">
        <v>0</v>
      </c>
      <c r="T299" s="414">
        <v>10</v>
      </c>
    </row>
    <row r="300" spans="2:20" ht="15" customHeight="1" x14ac:dyDescent="0.4">
      <c r="B300" s="63" t="s">
        <v>199</v>
      </c>
      <c r="C300" s="443"/>
      <c r="D300" s="443"/>
      <c r="E300" s="60"/>
      <c r="R300" s="276"/>
      <c r="T300" s="276"/>
    </row>
    <row r="301" spans="2:20" x14ac:dyDescent="0.4">
      <c r="B301" s="63" t="s">
        <v>200</v>
      </c>
      <c r="C301" s="444"/>
      <c r="D301" s="445"/>
      <c r="E301" s="445"/>
      <c r="F301" s="444"/>
      <c r="G301" s="444"/>
      <c r="H301" s="444"/>
      <c r="I301" s="444"/>
    </row>
  </sheetData>
  <mergeCells count="195">
    <mergeCell ref="C294:C299"/>
    <mergeCell ref="D294:D295"/>
    <mergeCell ref="D296:D297"/>
    <mergeCell ref="D298:D299"/>
    <mergeCell ref="C282:C293"/>
    <mergeCell ref="D282:D283"/>
    <mergeCell ref="D284:D285"/>
    <mergeCell ref="D286:D287"/>
    <mergeCell ref="D288:D289"/>
    <mergeCell ref="D290:D291"/>
    <mergeCell ref="D292:D293"/>
    <mergeCell ref="C273:C278"/>
    <mergeCell ref="D273:D274"/>
    <mergeCell ref="D275:D276"/>
    <mergeCell ref="D277:D278"/>
    <mergeCell ref="B279:D279"/>
    <mergeCell ref="B280:D280"/>
    <mergeCell ref="C261:C272"/>
    <mergeCell ref="D261:D262"/>
    <mergeCell ref="D263:D264"/>
    <mergeCell ref="D265:D266"/>
    <mergeCell ref="D267:D268"/>
    <mergeCell ref="D269:D270"/>
    <mergeCell ref="D271:D272"/>
    <mergeCell ref="C252:C257"/>
    <mergeCell ref="D252:D253"/>
    <mergeCell ref="D254:D255"/>
    <mergeCell ref="D256:D257"/>
    <mergeCell ref="B258:D258"/>
    <mergeCell ref="B259:D259"/>
    <mergeCell ref="C240:C251"/>
    <mergeCell ref="D240:D241"/>
    <mergeCell ref="D242:D243"/>
    <mergeCell ref="D244:D245"/>
    <mergeCell ref="D246:D247"/>
    <mergeCell ref="D248:D249"/>
    <mergeCell ref="D250:D251"/>
    <mergeCell ref="C231:C236"/>
    <mergeCell ref="D231:D232"/>
    <mergeCell ref="D233:D234"/>
    <mergeCell ref="D235:D236"/>
    <mergeCell ref="B237:D237"/>
    <mergeCell ref="B238:D238"/>
    <mergeCell ref="C219:C230"/>
    <mergeCell ref="D219:D220"/>
    <mergeCell ref="D221:D222"/>
    <mergeCell ref="D223:D224"/>
    <mergeCell ref="D225:D226"/>
    <mergeCell ref="D227:D228"/>
    <mergeCell ref="D229:D230"/>
    <mergeCell ref="C210:C215"/>
    <mergeCell ref="D210:D211"/>
    <mergeCell ref="D212:D213"/>
    <mergeCell ref="D214:D215"/>
    <mergeCell ref="B216:D216"/>
    <mergeCell ref="B217:D217"/>
    <mergeCell ref="C198:C209"/>
    <mergeCell ref="D198:D199"/>
    <mergeCell ref="D200:D201"/>
    <mergeCell ref="D202:D203"/>
    <mergeCell ref="D204:D205"/>
    <mergeCell ref="D206:D207"/>
    <mergeCell ref="D208:D209"/>
    <mergeCell ref="C189:C194"/>
    <mergeCell ref="D189:D190"/>
    <mergeCell ref="D191:D192"/>
    <mergeCell ref="D193:D194"/>
    <mergeCell ref="B195:D195"/>
    <mergeCell ref="B196:D196"/>
    <mergeCell ref="B175:D175"/>
    <mergeCell ref="C177:C188"/>
    <mergeCell ref="D177:D178"/>
    <mergeCell ref="D179:D180"/>
    <mergeCell ref="D181:D182"/>
    <mergeCell ref="D183:D184"/>
    <mergeCell ref="D185:D186"/>
    <mergeCell ref="D187:D188"/>
    <mergeCell ref="C168:C173"/>
    <mergeCell ref="D168:D169"/>
    <mergeCell ref="T168:T173"/>
    <mergeCell ref="D170:D171"/>
    <mergeCell ref="D172:D173"/>
    <mergeCell ref="B174:D174"/>
    <mergeCell ref="C156:C167"/>
    <mergeCell ref="D156:D157"/>
    <mergeCell ref="T156:T167"/>
    <mergeCell ref="D158:D159"/>
    <mergeCell ref="D160:D161"/>
    <mergeCell ref="D162:D163"/>
    <mergeCell ref="D164:D165"/>
    <mergeCell ref="D166:D167"/>
    <mergeCell ref="C147:C152"/>
    <mergeCell ref="D147:D148"/>
    <mergeCell ref="D149:D150"/>
    <mergeCell ref="D151:D152"/>
    <mergeCell ref="B153:D153"/>
    <mergeCell ref="T153:T155"/>
    <mergeCell ref="B154:D154"/>
    <mergeCell ref="C135:C146"/>
    <mergeCell ref="D135:D136"/>
    <mergeCell ref="D137:D138"/>
    <mergeCell ref="D139:D140"/>
    <mergeCell ref="D141:D142"/>
    <mergeCell ref="D143:D144"/>
    <mergeCell ref="D145:D146"/>
    <mergeCell ref="C126:C131"/>
    <mergeCell ref="D126:D127"/>
    <mergeCell ref="D128:D129"/>
    <mergeCell ref="D130:D131"/>
    <mergeCell ref="B132:D132"/>
    <mergeCell ref="T132:T134"/>
    <mergeCell ref="B133:D133"/>
    <mergeCell ref="C114:C125"/>
    <mergeCell ref="D114:D115"/>
    <mergeCell ref="D116:D117"/>
    <mergeCell ref="D118:D119"/>
    <mergeCell ref="D120:D121"/>
    <mergeCell ref="D122:D123"/>
    <mergeCell ref="D124:D125"/>
    <mergeCell ref="C105:C110"/>
    <mergeCell ref="D105:D106"/>
    <mergeCell ref="D107:D108"/>
    <mergeCell ref="D109:D110"/>
    <mergeCell ref="B111:D111"/>
    <mergeCell ref="T111:T113"/>
    <mergeCell ref="B112:D112"/>
    <mergeCell ref="C93:C104"/>
    <mergeCell ref="D93:D94"/>
    <mergeCell ref="D95:D96"/>
    <mergeCell ref="D97:D98"/>
    <mergeCell ref="D99:D100"/>
    <mergeCell ref="D101:D102"/>
    <mergeCell ref="D103:D104"/>
    <mergeCell ref="C84:C89"/>
    <mergeCell ref="D84:D85"/>
    <mergeCell ref="D86:D87"/>
    <mergeCell ref="D88:D89"/>
    <mergeCell ref="B90:D90"/>
    <mergeCell ref="T90:T92"/>
    <mergeCell ref="B91:D91"/>
    <mergeCell ref="C72:C83"/>
    <mergeCell ref="D72:D73"/>
    <mergeCell ref="D74:D75"/>
    <mergeCell ref="D76:D77"/>
    <mergeCell ref="D78:D79"/>
    <mergeCell ref="D80:D81"/>
    <mergeCell ref="D82:D83"/>
    <mergeCell ref="C63:C68"/>
    <mergeCell ref="D63:D64"/>
    <mergeCell ref="D65:D66"/>
    <mergeCell ref="D67:D68"/>
    <mergeCell ref="B69:D69"/>
    <mergeCell ref="T69:T71"/>
    <mergeCell ref="B70:D70"/>
    <mergeCell ref="C51:C62"/>
    <mergeCell ref="D51:D52"/>
    <mergeCell ref="D53:D54"/>
    <mergeCell ref="D55:D56"/>
    <mergeCell ref="D57:D58"/>
    <mergeCell ref="D59:D60"/>
    <mergeCell ref="D61:D62"/>
    <mergeCell ref="C42:C47"/>
    <mergeCell ref="D42:D43"/>
    <mergeCell ref="D44:D45"/>
    <mergeCell ref="D46:D47"/>
    <mergeCell ref="B48:D48"/>
    <mergeCell ref="T48:T50"/>
    <mergeCell ref="B49:D49"/>
    <mergeCell ref="C30:C41"/>
    <mergeCell ref="D30:D31"/>
    <mergeCell ref="D32:D33"/>
    <mergeCell ref="D34:D35"/>
    <mergeCell ref="D36:D37"/>
    <mergeCell ref="D38:D39"/>
    <mergeCell ref="D40:D41"/>
    <mergeCell ref="C21:C26"/>
    <mergeCell ref="D21:D22"/>
    <mergeCell ref="D23:D24"/>
    <mergeCell ref="D25:D26"/>
    <mergeCell ref="B27:D27"/>
    <mergeCell ref="T27:T29"/>
    <mergeCell ref="B28:D28"/>
    <mergeCell ref="C9:C20"/>
    <mergeCell ref="D9:D10"/>
    <mergeCell ref="D11:D12"/>
    <mergeCell ref="D13:D14"/>
    <mergeCell ref="D15:D16"/>
    <mergeCell ref="D17:D18"/>
    <mergeCell ref="D19:D20"/>
    <mergeCell ref="B4:E5"/>
    <mergeCell ref="F4:F5"/>
    <mergeCell ref="G4:T4"/>
    <mergeCell ref="B6:D6"/>
    <mergeCell ref="T6:T8"/>
    <mergeCell ref="B7:D7"/>
  </mergeCells>
  <phoneticPr fontId="3"/>
  <pageMargins left="0.59055118110236227" right="0.19685039370078741" top="0.78740157480314965" bottom="0.78740157480314965" header="0.39370078740157483" footer="0.39370078740157483"/>
  <pageSetup paperSize="9" orientation="portrait" r:id="rId1"/>
  <headerFooter alignWithMargins="0">
    <oddHeader>&amp;R17.法務・警察</oddHeader>
    <oddFooter>&amp;C-121-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Q-1</vt:lpstr>
      <vt:lpstr>Q-2</vt:lpstr>
      <vt:lpstr>Q-3</vt:lpstr>
      <vt:lpstr>Q-4</vt:lpstr>
      <vt:lpstr>Q-5</vt:lpstr>
      <vt:lpstr>Q-6</vt:lpstr>
      <vt:lpstr>Q-7</vt:lpstr>
      <vt:lpstr>'Q-2'!Print_Area</vt:lpstr>
      <vt:lpstr>'Q-4'!Print_Area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2021-06-29T05:41:27Z</dcterms:modified>
</cp:coreProperties>
</file>